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autoCompressPictures="0" defaultThemeVersion="124226"/>
  <mc:AlternateContent xmlns:mc="http://schemas.openxmlformats.org/markup-compatibility/2006">
    <mc:Choice Requires="x15">
      <x15ac:absPath xmlns:x15ac="http://schemas.microsoft.com/office/spreadsheetml/2010/11/ac" url="C:\Users\guljed.birce.ctr\Desktop\"/>
    </mc:Choice>
  </mc:AlternateContent>
  <bookViews>
    <workbookView xWindow="1170" yWindow="75" windowWidth="15510" windowHeight="9195" tabRatio="500" activeTab="1"/>
  </bookViews>
  <sheets>
    <sheet name="Instructions" sheetId="6" r:id="rId1"/>
    <sheet name="Utilization Analysis" sheetId="1" r:id="rId2"/>
    <sheet name="Codes" sheetId="2" r:id="rId3"/>
  </sheets>
  <externalReferences>
    <externalReference r:id="rId4"/>
  </externalReferences>
  <definedNames>
    <definedName name="JOB_GUIDE_2014">[1]JOB_GUIDE_2014!$D$1:$F$820</definedName>
    <definedName name="_xlnm.Print_Area" localSheetId="1">'Utilization Analysis'!$A$1:$V$118</definedName>
    <definedName name="_xlnm.Print_Titles" localSheetId="1">'Utilization Analysis'!$1:$2</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U103" i="1" l="1"/>
  <c r="U89" i="1"/>
  <c r="U75" i="1"/>
  <c r="U61" i="1"/>
  <c r="U47" i="1"/>
  <c r="U33" i="1"/>
  <c r="U19" i="1"/>
  <c r="K47" i="1" l="1"/>
  <c r="M47" i="1"/>
  <c r="N47" i="1"/>
  <c r="O47" i="1"/>
  <c r="P47" i="1"/>
  <c r="R47" i="1"/>
  <c r="S47" i="1"/>
  <c r="T47" i="1"/>
  <c r="T103" i="1" l="1"/>
  <c r="S103" i="1"/>
  <c r="R103" i="1"/>
  <c r="Q103" i="1"/>
  <c r="P103" i="1"/>
  <c r="O103" i="1"/>
  <c r="N103" i="1"/>
  <c r="M103" i="1"/>
  <c r="L103" i="1"/>
  <c r="K103" i="1"/>
  <c r="J103" i="1"/>
  <c r="I103" i="1"/>
  <c r="H103" i="1"/>
  <c r="T89" i="1"/>
  <c r="S89" i="1"/>
  <c r="R89" i="1"/>
  <c r="Q89" i="1"/>
  <c r="P89" i="1"/>
  <c r="O89" i="1"/>
  <c r="N89" i="1"/>
  <c r="M89" i="1"/>
  <c r="L89" i="1"/>
  <c r="K89" i="1"/>
  <c r="J89" i="1"/>
  <c r="I89" i="1"/>
  <c r="H89" i="1"/>
  <c r="T61" i="1"/>
  <c r="S61" i="1"/>
  <c r="R61" i="1"/>
  <c r="Q61" i="1"/>
  <c r="P61" i="1"/>
  <c r="O61" i="1"/>
  <c r="N61" i="1"/>
  <c r="M61" i="1"/>
  <c r="L61" i="1"/>
  <c r="K61" i="1"/>
  <c r="J61" i="1"/>
  <c r="I61" i="1"/>
  <c r="H61" i="1"/>
  <c r="T33" i="1"/>
  <c r="T35" i="1" s="1"/>
  <c r="T36" i="1" s="1"/>
  <c r="T39" i="1" s="1"/>
  <c r="T38" i="1" s="1"/>
  <c r="S33" i="1"/>
  <c r="R33" i="1"/>
  <c r="Q33" i="1"/>
  <c r="P33" i="1"/>
  <c r="P35" i="1" s="1"/>
  <c r="P36" i="1" s="1"/>
  <c r="P39" i="1" s="1"/>
  <c r="P38" i="1" s="1"/>
  <c r="O33" i="1"/>
  <c r="N33" i="1"/>
  <c r="M33" i="1"/>
  <c r="L33" i="1"/>
  <c r="L35" i="1" s="1"/>
  <c r="L36" i="1" s="1"/>
  <c r="L39" i="1" s="1"/>
  <c r="L38" i="1" s="1"/>
  <c r="K33" i="1"/>
  <c r="J33" i="1"/>
  <c r="T19" i="1"/>
  <c r="S19" i="1"/>
  <c r="R19" i="1"/>
  <c r="Q19" i="1"/>
  <c r="P19" i="1"/>
  <c r="O19" i="1"/>
  <c r="N19" i="1"/>
  <c r="M19" i="1"/>
  <c r="L19" i="1"/>
  <c r="K19" i="1"/>
  <c r="J19" i="1"/>
  <c r="I19" i="1"/>
  <c r="H19" i="1"/>
  <c r="C4" i="1"/>
  <c r="T5" i="1" s="1"/>
  <c r="S5" i="1"/>
  <c r="R5" i="1"/>
  <c r="Q5" i="1"/>
  <c r="P5" i="1"/>
  <c r="O5" i="1"/>
  <c r="N5" i="1"/>
  <c r="M5" i="1"/>
  <c r="L5" i="1"/>
  <c r="G74" i="1"/>
  <c r="G75" i="1" s="1"/>
  <c r="F74" i="1"/>
  <c r="F75" i="1" s="1"/>
  <c r="E74" i="1"/>
  <c r="E75" i="1" s="1"/>
  <c r="D74" i="1"/>
  <c r="D75" i="1" s="1"/>
  <c r="C74" i="1"/>
  <c r="C102" i="1"/>
  <c r="T105" i="1" s="1"/>
  <c r="T106" i="1" s="1"/>
  <c r="T109" i="1" s="1"/>
  <c r="T108" i="1" s="1"/>
  <c r="U105" i="1"/>
  <c r="U106" i="1" s="1"/>
  <c r="S105" i="1"/>
  <c r="S106" i="1" s="1"/>
  <c r="R105" i="1"/>
  <c r="R106" i="1" s="1"/>
  <c r="R109" i="1" s="1"/>
  <c r="R108" i="1" s="1"/>
  <c r="Q105" i="1"/>
  <c r="Q106" i="1" s="1"/>
  <c r="P105" i="1"/>
  <c r="P106" i="1"/>
  <c r="P109" i="1" s="1"/>
  <c r="P108" i="1" s="1"/>
  <c r="O105" i="1"/>
  <c r="O106" i="1" s="1"/>
  <c r="N105" i="1"/>
  <c r="N106" i="1" s="1"/>
  <c r="N109" i="1" s="1"/>
  <c r="N108" i="1" s="1"/>
  <c r="M105" i="1"/>
  <c r="M106" i="1" s="1"/>
  <c r="L105" i="1"/>
  <c r="L106" i="1" s="1"/>
  <c r="L109" i="1" s="1"/>
  <c r="L108" i="1" s="1"/>
  <c r="K105" i="1"/>
  <c r="K106" i="1" s="1"/>
  <c r="J105" i="1"/>
  <c r="J106" i="1" s="1"/>
  <c r="J109" i="1" s="1"/>
  <c r="J108" i="1" s="1"/>
  <c r="I105" i="1"/>
  <c r="I106" i="1" s="1"/>
  <c r="G102" i="1"/>
  <c r="G103" i="1"/>
  <c r="F102" i="1"/>
  <c r="F103" i="1"/>
  <c r="E102" i="1"/>
  <c r="E103" i="1"/>
  <c r="D102" i="1"/>
  <c r="D103" i="1"/>
  <c r="C88" i="1"/>
  <c r="T91" i="1" s="1"/>
  <c r="T92" i="1" s="1"/>
  <c r="T95" i="1" s="1"/>
  <c r="T94" i="1" s="1"/>
  <c r="U91" i="1"/>
  <c r="U92" i="1" s="1"/>
  <c r="S91" i="1"/>
  <c r="S92" i="1" s="1"/>
  <c r="R91" i="1"/>
  <c r="R92" i="1" s="1"/>
  <c r="R95" i="1" s="1"/>
  <c r="R94" i="1" s="1"/>
  <c r="Q91" i="1"/>
  <c r="Q92" i="1" s="1"/>
  <c r="P91" i="1"/>
  <c r="P92" i="1"/>
  <c r="P95" i="1" s="1"/>
  <c r="P94" i="1" s="1"/>
  <c r="O91" i="1"/>
  <c r="O92" i="1" s="1"/>
  <c r="N91" i="1"/>
  <c r="N92" i="1" s="1"/>
  <c r="N95" i="1" s="1"/>
  <c r="N94" i="1" s="1"/>
  <c r="M91" i="1"/>
  <c r="M92" i="1" s="1"/>
  <c r="L91" i="1"/>
  <c r="L92" i="1"/>
  <c r="L95" i="1" s="1"/>
  <c r="L94" i="1" s="1"/>
  <c r="K91" i="1"/>
  <c r="K92" i="1" s="1"/>
  <c r="J91" i="1"/>
  <c r="J92" i="1" s="1"/>
  <c r="J95" i="1" s="1"/>
  <c r="J94" i="1" s="1"/>
  <c r="I91" i="1"/>
  <c r="I92" i="1" s="1"/>
  <c r="G88" i="1"/>
  <c r="G89" i="1"/>
  <c r="F88" i="1"/>
  <c r="F89" i="1"/>
  <c r="E88" i="1"/>
  <c r="E89" i="1"/>
  <c r="D88" i="1"/>
  <c r="D89" i="1"/>
  <c r="U77" i="1"/>
  <c r="U78" i="1"/>
  <c r="U79" i="1" s="1"/>
  <c r="T75" i="1"/>
  <c r="T77" i="1" s="1"/>
  <c r="T78" i="1" s="1"/>
  <c r="S75" i="1"/>
  <c r="S77" i="1" s="1"/>
  <c r="S78" i="1" s="1"/>
  <c r="R75" i="1"/>
  <c r="R77" i="1" s="1"/>
  <c r="R78" i="1" s="1"/>
  <c r="Q75" i="1"/>
  <c r="Q77" i="1" s="1"/>
  <c r="Q78" i="1" s="1"/>
  <c r="P75" i="1"/>
  <c r="P77" i="1" s="1"/>
  <c r="P78" i="1" s="1"/>
  <c r="O75" i="1"/>
  <c r="O77" i="1" s="1"/>
  <c r="O78" i="1" s="1"/>
  <c r="N75" i="1"/>
  <c r="N77" i="1" s="1"/>
  <c r="N78" i="1" s="1"/>
  <c r="M75" i="1"/>
  <c r="M77" i="1" s="1"/>
  <c r="M78" i="1" s="1"/>
  <c r="L75" i="1"/>
  <c r="L77" i="1" s="1"/>
  <c r="L78" i="1" s="1"/>
  <c r="K75" i="1"/>
  <c r="K77" i="1" s="1"/>
  <c r="K78" i="1" s="1"/>
  <c r="J75" i="1"/>
  <c r="J77" i="1" s="1"/>
  <c r="J78" i="1" s="1"/>
  <c r="I75" i="1"/>
  <c r="I77" i="1" s="1"/>
  <c r="I78" i="1" s="1"/>
  <c r="H75" i="1"/>
  <c r="C60" i="1"/>
  <c r="U63" i="1" s="1"/>
  <c r="U64" i="1" s="1"/>
  <c r="T63" i="1"/>
  <c r="T64" i="1" s="1"/>
  <c r="T67" i="1" s="1"/>
  <c r="T66" i="1" s="1"/>
  <c r="S63" i="1"/>
  <c r="S64" i="1" s="1"/>
  <c r="P63" i="1"/>
  <c r="P64" i="1" s="1"/>
  <c r="P67" i="1" s="1"/>
  <c r="P66" i="1" s="1"/>
  <c r="O63" i="1"/>
  <c r="O64" i="1" s="1"/>
  <c r="L63" i="1"/>
  <c r="L64" i="1" s="1"/>
  <c r="L67" i="1" s="1"/>
  <c r="L66" i="1" s="1"/>
  <c r="K63" i="1"/>
  <c r="K64" i="1" s="1"/>
  <c r="G60" i="1"/>
  <c r="G61" i="1" s="1"/>
  <c r="F60" i="1"/>
  <c r="F61" i="1" s="1"/>
  <c r="E60" i="1"/>
  <c r="E61" i="1" s="1"/>
  <c r="D60" i="1"/>
  <c r="D61" i="1" s="1"/>
  <c r="C46" i="1"/>
  <c r="G46" i="1"/>
  <c r="F46" i="1"/>
  <c r="F47" i="1" s="1"/>
  <c r="E46" i="1"/>
  <c r="D46" i="1"/>
  <c r="C32" i="1"/>
  <c r="G32" i="1"/>
  <c r="G33" i="1"/>
  <c r="F32" i="1"/>
  <c r="F33" i="1"/>
  <c r="E32" i="1"/>
  <c r="E33" i="1" s="1"/>
  <c r="D32" i="1"/>
  <c r="C18" i="1"/>
  <c r="U21" i="1"/>
  <c r="U22" i="1" s="1"/>
  <c r="T21" i="1"/>
  <c r="T22" i="1"/>
  <c r="T25" i="1" s="1"/>
  <c r="T24" i="1" s="1"/>
  <c r="S21" i="1"/>
  <c r="S22" i="1" s="1"/>
  <c r="R21" i="1"/>
  <c r="R22" i="1" s="1"/>
  <c r="Q21" i="1"/>
  <c r="Q22" i="1" s="1"/>
  <c r="P21" i="1"/>
  <c r="P22" i="1"/>
  <c r="P25" i="1" s="1"/>
  <c r="P24" i="1" s="1"/>
  <c r="O21" i="1"/>
  <c r="O22" i="1" s="1"/>
  <c r="N21" i="1"/>
  <c r="N22" i="1" s="1"/>
  <c r="M21" i="1"/>
  <c r="M22" i="1" s="1"/>
  <c r="L21" i="1"/>
  <c r="L22" i="1"/>
  <c r="L25" i="1" s="1"/>
  <c r="L24" i="1" s="1"/>
  <c r="K21" i="1"/>
  <c r="K22" i="1" s="1"/>
  <c r="J21" i="1"/>
  <c r="J22" i="1" s="1"/>
  <c r="I21" i="1"/>
  <c r="I22" i="1" s="1"/>
  <c r="G18" i="1"/>
  <c r="G19" i="1"/>
  <c r="F18" i="1"/>
  <c r="F19" i="1"/>
  <c r="E18" i="1"/>
  <c r="E19" i="1"/>
  <c r="D18" i="1"/>
  <c r="D19" i="1"/>
  <c r="F4" i="1"/>
  <c r="E4" i="1"/>
  <c r="G4" i="1"/>
  <c r="F5" i="1"/>
  <c r="D4" i="1"/>
  <c r="S7" i="1" l="1"/>
  <c r="S8" i="1" s="1"/>
  <c r="U5" i="1"/>
  <c r="U7" i="1" s="1"/>
  <c r="U8" i="1" s="1"/>
  <c r="U9" i="1" s="1"/>
  <c r="G5" i="1"/>
  <c r="R35" i="1"/>
  <c r="R36" i="1" s="1"/>
  <c r="R39" i="1" s="1"/>
  <c r="R38" i="1" s="1"/>
  <c r="I33" i="1"/>
  <c r="I35" i="1" s="1"/>
  <c r="I36" i="1" s="1"/>
  <c r="D33" i="1"/>
  <c r="H33" i="1"/>
  <c r="Q47" i="1"/>
  <c r="Q49" i="1" s="1"/>
  <c r="Q50" i="1" s="1"/>
  <c r="Q51" i="1" s="1"/>
  <c r="I47" i="1"/>
  <c r="I49" i="1" s="1"/>
  <c r="I50" i="1" s="1"/>
  <c r="I51" i="1" s="1"/>
  <c r="D47" i="1"/>
  <c r="G47" i="1"/>
  <c r="J47" i="1"/>
  <c r="J49" i="1" s="1"/>
  <c r="J50" i="1" s="1"/>
  <c r="L47" i="1"/>
  <c r="L49" i="1" s="1"/>
  <c r="L50" i="1" s="1"/>
  <c r="E47" i="1"/>
  <c r="K49" i="1"/>
  <c r="K50" i="1" s="1"/>
  <c r="O49" i="1"/>
  <c r="O50" i="1" s="1"/>
  <c r="S49" i="1"/>
  <c r="S50" i="1" s="1"/>
  <c r="H47" i="1"/>
  <c r="M49" i="1"/>
  <c r="M50" i="1" s="1"/>
  <c r="M51" i="1" s="1"/>
  <c r="U49" i="1"/>
  <c r="U50" i="1" s="1"/>
  <c r="U51" i="1" s="1"/>
  <c r="T49" i="1"/>
  <c r="T50" i="1" s="1"/>
  <c r="N49" i="1"/>
  <c r="N50" i="1" s="1"/>
  <c r="P49" i="1"/>
  <c r="P50" i="1" s="1"/>
  <c r="R49" i="1"/>
  <c r="R50" i="1" s="1"/>
  <c r="R25" i="1"/>
  <c r="R24" i="1" s="1"/>
  <c r="R23" i="1"/>
  <c r="N25" i="1"/>
  <c r="N24" i="1" s="1"/>
  <c r="N23" i="1"/>
  <c r="J25" i="1"/>
  <c r="J24" i="1" s="1"/>
  <c r="J23" i="1"/>
  <c r="L23" i="1"/>
  <c r="T23" i="1"/>
  <c r="I63" i="1"/>
  <c r="I64" i="1" s="1"/>
  <c r="N63" i="1"/>
  <c r="N64" i="1" s="1"/>
  <c r="N67" i="1" s="1"/>
  <c r="N66" i="1" s="1"/>
  <c r="Q63" i="1"/>
  <c r="Q64" i="1" s="1"/>
  <c r="P23" i="1"/>
  <c r="J63" i="1"/>
  <c r="J64" i="1" s="1"/>
  <c r="J67" i="1" s="1"/>
  <c r="J66" i="1" s="1"/>
  <c r="M63" i="1"/>
  <c r="M64" i="1" s="1"/>
  <c r="R63" i="1"/>
  <c r="R64" i="1" s="1"/>
  <c r="R67" i="1" s="1"/>
  <c r="R66" i="1" s="1"/>
  <c r="K25" i="1"/>
  <c r="K24" i="1" s="1"/>
  <c r="K23" i="1"/>
  <c r="S25" i="1"/>
  <c r="S24" i="1" s="1"/>
  <c r="S23" i="1"/>
  <c r="I23" i="1"/>
  <c r="I25" i="1"/>
  <c r="I24" i="1" s="1"/>
  <c r="Q23" i="1"/>
  <c r="Q25" i="1"/>
  <c r="Q24" i="1" s="1"/>
  <c r="O25" i="1"/>
  <c r="O24" i="1" s="1"/>
  <c r="O23" i="1"/>
  <c r="M23" i="1"/>
  <c r="M25" i="1"/>
  <c r="M24" i="1" s="1"/>
  <c r="U23" i="1"/>
  <c r="U25" i="1"/>
  <c r="U24" i="1" s="1"/>
  <c r="L37" i="1"/>
  <c r="P37" i="1"/>
  <c r="T37" i="1"/>
  <c r="N35" i="1"/>
  <c r="N36" i="1" s="1"/>
  <c r="I65" i="1"/>
  <c r="I67" i="1"/>
  <c r="I66" i="1" s="1"/>
  <c r="Q65" i="1"/>
  <c r="Q67" i="1"/>
  <c r="Q66" i="1" s="1"/>
  <c r="L79" i="1"/>
  <c r="L81" i="1"/>
  <c r="L80" i="1" s="1"/>
  <c r="P79" i="1"/>
  <c r="P81" i="1"/>
  <c r="P80" i="1" s="1"/>
  <c r="T79" i="1"/>
  <c r="T81" i="1"/>
  <c r="T80" i="1" s="1"/>
  <c r="O95" i="1"/>
  <c r="O94" i="1" s="1"/>
  <c r="O93" i="1"/>
  <c r="O107" i="1"/>
  <c r="O109" i="1"/>
  <c r="O108" i="1" s="1"/>
  <c r="O67" i="1"/>
  <c r="O66" i="1" s="1"/>
  <c r="O65" i="1"/>
  <c r="I79" i="1"/>
  <c r="I81" i="1"/>
  <c r="I80" i="1" s="1"/>
  <c r="M79" i="1"/>
  <c r="M81" i="1"/>
  <c r="M80" i="1" s="1"/>
  <c r="Q79" i="1"/>
  <c r="Q81" i="1"/>
  <c r="Q80" i="1" s="1"/>
  <c r="M93" i="1"/>
  <c r="M95" i="1"/>
  <c r="M94" i="1" s="1"/>
  <c r="U93" i="1"/>
  <c r="U95" i="1"/>
  <c r="U94" i="1" s="1"/>
  <c r="M109" i="1"/>
  <c r="M108" i="1" s="1"/>
  <c r="M107" i="1"/>
  <c r="U109" i="1"/>
  <c r="U108" i="1" s="1"/>
  <c r="U107" i="1"/>
  <c r="J35" i="1"/>
  <c r="J36" i="1" s="1"/>
  <c r="M65" i="1"/>
  <c r="M67" i="1"/>
  <c r="M66" i="1" s="1"/>
  <c r="U65" i="1"/>
  <c r="U67" i="1"/>
  <c r="U66" i="1" s="1"/>
  <c r="J79" i="1"/>
  <c r="J81" i="1"/>
  <c r="J80" i="1" s="1"/>
  <c r="N79" i="1"/>
  <c r="N81" i="1"/>
  <c r="N80" i="1" s="1"/>
  <c r="R79" i="1"/>
  <c r="R81" i="1"/>
  <c r="R80" i="1" s="1"/>
  <c r="K95" i="1"/>
  <c r="K94" i="1" s="1"/>
  <c r="K93" i="1"/>
  <c r="S95" i="1"/>
  <c r="S94" i="1" s="1"/>
  <c r="S93" i="1"/>
  <c r="K107" i="1"/>
  <c r="K109" i="1"/>
  <c r="K108" i="1" s="1"/>
  <c r="S107" i="1"/>
  <c r="S109" i="1"/>
  <c r="S108" i="1" s="1"/>
  <c r="S35" i="1"/>
  <c r="S36" i="1" s="1"/>
  <c r="O35" i="1"/>
  <c r="O36" i="1" s="1"/>
  <c r="K35" i="1"/>
  <c r="K36" i="1" s="1"/>
  <c r="U35" i="1"/>
  <c r="U36" i="1" s="1"/>
  <c r="Q35" i="1"/>
  <c r="Q36" i="1" s="1"/>
  <c r="M35" i="1"/>
  <c r="M36" i="1" s="1"/>
  <c r="K67" i="1"/>
  <c r="K66" i="1" s="1"/>
  <c r="K65" i="1"/>
  <c r="S67" i="1"/>
  <c r="S66" i="1" s="1"/>
  <c r="S65" i="1"/>
  <c r="K81" i="1"/>
  <c r="K80" i="1" s="1"/>
  <c r="K79" i="1"/>
  <c r="O81" i="1"/>
  <c r="O80" i="1" s="1"/>
  <c r="O79" i="1"/>
  <c r="S81" i="1"/>
  <c r="S80" i="1" s="1"/>
  <c r="S79" i="1"/>
  <c r="I93" i="1"/>
  <c r="I95" i="1"/>
  <c r="I94" i="1" s="1"/>
  <c r="Q93" i="1"/>
  <c r="Q95" i="1"/>
  <c r="Q94" i="1" s="1"/>
  <c r="I109" i="1"/>
  <c r="I108" i="1" s="1"/>
  <c r="I107" i="1"/>
  <c r="Q109" i="1"/>
  <c r="Q108" i="1" s="1"/>
  <c r="Q107" i="1"/>
  <c r="Q53" i="1"/>
  <c r="Q52" i="1" s="1"/>
  <c r="U53" i="1"/>
  <c r="U52" i="1" s="1"/>
  <c r="J65" i="1"/>
  <c r="N65" i="1"/>
  <c r="R65" i="1"/>
  <c r="U81" i="1"/>
  <c r="U80" i="1" s="1"/>
  <c r="J93" i="1"/>
  <c r="N93" i="1"/>
  <c r="R93" i="1"/>
  <c r="L107" i="1"/>
  <c r="P107" i="1"/>
  <c r="T107" i="1"/>
  <c r="L65" i="1"/>
  <c r="P65" i="1"/>
  <c r="T65" i="1"/>
  <c r="L93" i="1"/>
  <c r="P93" i="1"/>
  <c r="T93" i="1"/>
  <c r="J107" i="1"/>
  <c r="N107" i="1"/>
  <c r="R107" i="1"/>
  <c r="L7" i="1"/>
  <c r="L8" i="1" s="1"/>
  <c r="L11" i="1" s="1"/>
  <c r="L10" i="1" s="1"/>
  <c r="K5" i="1"/>
  <c r="K7" i="1" s="1"/>
  <c r="K8" i="1" s="1"/>
  <c r="K9" i="1" s="1"/>
  <c r="E5" i="1"/>
  <c r="J5" i="1"/>
  <c r="J7" i="1" s="1"/>
  <c r="J8" i="1" s="1"/>
  <c r="J11" i="1" s="1"/>
  <c r="J10" i="1" s="1"/>
  <c r="R7" i="1"/>
  <c r="R8" i="1" s="1"/>
  <c r="R9" i="1" s="1"/>
  <c r="I5" i="1"/>
  <c r="I7" i="1" s="1"/>
  <c r="I8" i="1" s="1"/>
  <c r="I9" i="1" s="1"/>
  <c r="M7" i="1"/>
  <c r="M8" i="1" s="1"/>
  <c r="M9" i="1" s="1"/>
  <c r="Q7" i="1"/>
  <c r="Q8" i="1" s="1"/>
  <c r="Q11" i="1" s="1"/>
  <c r="Q10" i="1" s="1"/>
  <c r="N7" i="1"/>
  <c r="N8" i="1" s="1"/>
  <c r="N9" i="1" s="1"/>
  <c r="S9" i="1"/>
  <c r="S11" i="1"/>
  <c r="S10" i="1" s="1"/>
  <c r="H5" i="1"/>
  <c r="P7" i="1"/>
  <c r="P8" i="1" s="1"/>
  <c r="P11" i="1" s="1"/>
  <c r="P10" i="1" s="1"/>
  <c r="T7" i="1"/>
  <c r="T8" i="1" s="1"/>
  <c r="T11" i="1" s="1"/>
  <c r="T10" i="1" s="1"/>
  <c r="O7" i="1"/>
  <c r="O8" i="1" s="1"/>
  <c r="O11" i="1" s="1"/>
  <c r="O10" i="1" s="1"/>
  <c r="D5" i="1"/>
  <c r="R11" i="1"/>
  <c r="R10" i="1" s="1"/>
  <c r="L9" i="1" l="1"/>
  <c r="T9" i="1"/>
  <c r="R37" i="1"/>
  <c r="P51" i="1"/>
  <c r="P53" i="1"/>
  <c r="P52" i="1" s="1"/>
  <c r="K51" i="1"/>
  <c r="K53" i="1"/>
  <c r="K52" i="1" s="1"/>
  <c r="N51" i="1"/>
  <c r="N53" i="1"/>
  <c r="N52" i="1" s="1"/>
  <c r="M53" i="1"/>
  <c r="M52" i="1" s="1"/>
  <c r="T51" i="1"/>
  <c r="T53" i="1"/>
  <c r="T52" i="1" s="1"/>
  <c r="S51" i="1"/>
  <c r="S53" i="1"/>
  <c r="S52" i="1" s="1"/>
  <c r="L51" i="1"/>
  <c r="L53" i="1"/>
  <c r="L52" i="1" s="1"/>
  <c r="I53" i="1"/>
  <c r="I52" i="1" s="1"/>
  <c r="R51" i="1"/>
  <c r="R53" i="1"/>
  <c r="R52" i="1" s="1"/>
  <c r="O51" i="1"/>
  <c r="O53" i="1"/>
  <c r="O52" i="1" s="1"/>
  <c r="J51" i="1"/>
  <c r="J53" i="1"/>
  <c r="J52" i="1" s="1"/>
  <c r="I39" i="1"/>
  <c r="I38" i="1" s="1"/>
  <c r="I37" i="1"/>
  <c r="K39" i="1"/>
  <c r="K38" i="1" s="1"/>
  <c r="K37" i="1"/>
  <c r="N39" i="1"/>
  <c r="N38" i="1" s="1"/>
  <c r="N37" i="1"/>
  <c r="M39" i="1"/>
  <c r="M38" i="1" s="1"/>
  <c r="M37" i="1"/>
  <c r="O39" i="1"/>
  <c r="O38" i="1" s="1"/>
  <c r="O37" i="1"/>
  <c r="J37" i="1"/>
  <c r="J39" i="1"/>
  <c r="J38" i="1" s="1"/>
  <c r="Q39" i="1"/>
  <c r="Q38" i="1" s="1"/>
  <c r="Q37" i="1"/>
  <c r="S39" i="1"/>
  <c r="S38" i="1" s="1"/>
  <c r="S37" i="1"/>
  <c r="M11" i="1"/>
  <c r="M10" i="1" s="1"/>
  <c r="U39" i="1"/>
  <c r="U38" i="1" s="1"/>
  <c r="U37" i="1"/>
  <c r="K11" i="1"/>
  <c r="K10" i="1" s="1"/>
  <c r="O9" i="1"/>
  <c r="I11" i="1"/>
  <c r="I10" i="1" s="1"/>
  <c r="J9" i="1"/>
  <c r="N11" i="1"/>
  <c r="N10" i="1" s="1"/>
  <c r="U11" i="1"/>
  <c r="U10" i="1" s="1"/>
  <c r="Q9" i="1"/>
  <c r="P9" i="1"/>
</calcChain>
</file>

<file path=xl/sharedStrings.xml><?xml version="1.0" encoding="utf-8"?>
<sst xmlns="http://schemas.openxmlformats.org/spreadsheetml/2006/main" count="216" uniqueCount="60">
  <si>
    <t>Male</t>
  </si>
  <si>
    <t>Female</t>
  </si>
  <si>
    <t>B</t>
  </si>
  <si>
    <t>A</t>
  </si>
  <si>
    <t>W</t>
  </si>
  <si>
    <t>White</t>
  </si>
  <si>
    <t>NHOPI</t>
  </si>
  <si>
    <t>Native Hawaiian and Other Pacific Islander</t>
  </si>
  <si>
    <t>Black or African American</t>
  </si>
  <si>
    <t>Hispanic or Latino</t>
  </si>
  <si>
    <t>Asian American</t>
  </si>
  <si>
    <t xml:space="preserve">Multiracial </t>
  </si>
  <si>
    <t>AI/AN</t>
  </si>
  <si>
    <t>American Indian/Alaska Native</t>
  </si>
  <si>
    <t>Planned percent increase Year 1</t>
  </si>
  <si>
    <t>Planned percent increase Year 2</t>
  </si>
  <si>
    <t>Planned percent increase Year 3</t>
  </si>
  <si>
    <t>Planned percent increase Year 4</t>
  </si>
  <si>
    <t>Percent in Category</t>
  </si>
  <si>
    <t>Underutilized (Yes/No)</t>
  </si>
  <si>
    <t xml:space="preserve">Number Needed to Reach Parity </t>
  </si>
  <si>
    <t>Total Workforce</t>
  </si>
  <si>
    <t>H/L</t>
  </si>
  <si>
    <t>Percent Underutilized</t>
  </si>
  <si>
    <t>&lt;--Entry</t>
  </si>
  <si>
    <t>Notes:</t>
  </si>
  <si>
    <t>Enter the annual salary range to the nearest $1,000 for all employees in that category. Where applicable, annualize hourly rates based on 2,080 hours per year, rounded to the nearest $1,000.</t>
  </si>
  <si>
    <t>Users are limited to entering data into specific cells (dark yellow).</t>
  </si>
  <si>
    <t>Enter the number of male and female employees in each group W–White, AI/AN–American Indian/Alaska Native, B–Black or African American, H/L–Hispanic or Latino, A–Asian American, NHOPI–Native Hawaiian and Other Pacific Islander, or Multi–Multiracial.</t>
  </si>
  <si>
    <r>
      <t xml:space="preserve">Any underutilization is calculated automatically and highlighted in </t>
    </r>
    <r>
      <rPr>
        <b/>
        <sz val="12"/>
        <color rgb="FFFF0000"/>
        <rFont val="Arial"/>
        <family val="2"/>
      </rPr>
      <t>red</t>
    </r>
    <r>
      <rPr>
        <sz val="12"/>
        <rFont val="Arial"/>
        <family val="2"/>
      </rPr>
      <t>. For any categories showing underutilization, enter agency plans to address percent of utilization over the next four years. In notes field, explain any anticipated impediments in addressing underutilization and other information.</t>
    </r>
  </si>
  <si>
    <t>WM</t>
  </si>
  <si>
    <t>WF</t>
  </si>
  <si>
    <t>MM</t>
  </si>
  <si>
    <t>MF</t>
  </si>
  <si>
    <t>Percent of Availability</t>
  </si>
  <si>
    <t>All</t>
  </si>
  <si>
    <t>Multi</t>
  </si>
  <si>
    <t>Salary Range ($XX,000-XX,000)</t>
  </si>
  <si>
    <t>Job Category</t>
  </si>
  <si>
    <t>Raw number calculation (hidden)</t>
  </si>
  <si>
    <t>Number rounded down (hidden)</t>
  </si>
  <si>
    <t>Total Workforce Codes</t>
  </si>
  <si>
    <t>White Female</t>
  </si>
  <si>
    <t>Minority Male</t>
  </si>
  <si>
    <t>Group Codes</t>
  </si>
  <si>
    <t>White Male</t>
  </si>
  <si>
    <t>Minority Female</t>
  </si>
  <si>
    <t xml:space="preserve">    ^Entry</t>
  </si>
  <si>
    <t>Use EEO-4</t>
  </si>
  <si>
    <t>1 - Officials &amp; Administrators</t>
  </si>
  <si>
    <t>2 - Professionals</t>
  </si>
  <si>
    <t>3 - Technicians</t>
  </si>
  <si>
    <t>6 - Administrative Support</t>
  </si>
  <si>
    <t>7 - Skilled Craft</t>
  </si>
  <si>
    <t>Current Workforce</t>
  </si>
  <si>
    <t>See http://www.eeoc.gov/employers/eeo4survey/e4instruct.cfm</t>
  </si>
  <si>
    <t>Enter the availability of male and female employees for each group based on workforce data. Cite the source of this data in the notes at the bottom of the spreadsheet. See Section 2.2.4 of EEO Circular for more information.</t>
  </si>
  <si>
    <t xml:space="preserve">4 - Protective Service </t>
  </si>
  <si>
    <t>5 - Paraprofessional</t>
  </si>
  <si>
    <t>8 - Service-Maintenance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</si>
</sst>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quot;$&quot;* #,##0.00_-;\-&quot;$&quot;* #,##0.00_-;_-&quot;$&quot;* &quot;-&quot;??_-;_-@_-"/>
    <numFmt numFmtId="165" formatCode="0.0%"/>
    <numFmt numFmtId="166" formatCode="_(* #,##0_);_(* \(#,##0\);_(* &quot;-&quot;??_);_(@_)"/>
    <numFmt numFmtId="167" formatCode="_(* #,##0.0_);_(* \(#,##0.0\);_(* &quot;-&quot;??_);_(@_)"/>
  </numFmts>
  <fonts count="16" x14ac:knownFonts="1">
    <font>
      <sz val="10"/>
      <name val="Arial"/>
    </font>
    <font>
      <sz val="8"/>
      <name val="Arial"/>
      <family val="2"/>
    </font>
    <font>
      <b/>
      <sz val="12"/>
      <name val="Arial"/>
      <family val="2"/>
    </font>
    <font>
      <sz val="12"/>
      <name val="Arial"/>
      <family val="2"/>
    </font>
    <font>
      <u/>
      <sz val="10"/>
      <color theme="10"/>
      <name val="Arial"/>
      <family val="2"/>
    </font>
    <font>
      <u/>
      <sz val="10"/>
      <color theme="11"/>
      <name val="Arial"/>
      <family val="2"/>
    </font>
    <font>
      <sz val="11"/>
      <color theme="1"/>
      <name val="Calibri"/>
      <family val="2"/>
      <scheme val="minor"/>
    </font>
    <font>
      <sz val="10"/>
      <name val="MS Sans Serif"/>
      <family val="2"/>
    </font>
    <font>
      <sz val="12"/>
      <color theme="1"/>
      <name val="Arial"/>
      <family val="2"/>
    </font>
    <font>
      <sz val="10"/>
      <name val="Arial"/>
      <family val="2"/>
    </font>
    <font>
      <b/>
      <sz val="11"/>
      <name val="Arial"/>
      <family val="2"/>
    </font>
    <font>
      <b/>
      <sz val="12"/>
      <color rgb="FF0000FF"/>
      <name val="Arial"/>
      <family val="2"/>
    </font>
    <font>
      <b/>
      <sz val="12"/>
      <color rgb="FFFF0000"/>
      <name val="Arial"/>
      <family val="2"/>
    </font>
    <font>
      <sz val="11"/>
      <name val="Arial"/>
      <family val="2"/>
    </font>
    <font>
      <b/>
      <sz val="11"/>
      <color rgb="FF0000FF"/>
      <name val="Arial"/>
      <family val="2"/>
    </font>
    <font>
      <u/>
      <sz val="12"/>
      <color theme="10"/>
      <name val="Arial"/>
      <family val="2"/>
    </font>
  </fonts>
  <fills count="8">
    <fill>
      <patternFill patternType="none"/>
    </fill>
    <fill>
      <patternFill patternType="gray125"/>
    </fill>
    <fill>
      <patternFill patternType="solid">
        <fgColor indexed="23"/>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55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02">
    <xf numFmtId="0" fontId="0" fillId="0" borderId="0" xfId="0"/>
    <xf numFmtId="0" fontId="3" fillId="0" borderId="0" xfId="0" applyFont="1"/>
    <xf numFmtId="0" fontId="3" fillId="0" borderId="0" xfId="0" applyFont="1" applyAlignment="1">
      <alignment horizontal="left"/>
    </xf>
    <xf numFmtId="0" fontId="8" fillId="0" borderId="0" xfId="15" applyFont="1" applyAlignment="1">
      <alignment vertical="center"/>
    </xf>
    <xf numFmtId="0" fontId="8" fillId="0" borderId="0" xfId="15" applyFont="1" applyAlignment="1">
      <alignment horizontal="left" vertical="center"/>
    </xf>
    <xf numFmtId="0" fontId="8" fillId="0" borderId="0" xfId="15" applyFont="1"/>
    <xf numFmtId="0" fontId="0" fillId="0" borderId="10" xfId="0" applyFont="1" applyBorder="1" applyAlignment="1">
      <alignment horizontal="left" wrapText="1"/>
    </xf>
    <xf numFmtId="0" fontId="3" fillId="2" borderId="8" xfId="0" applyFont="1" applyFill="1" applyBorder="1" applyAlignment="1">
      <alignment horizontal="center"/>
    </xf>
    <xf numFmtId="0" fontId="3" fillId="0" borderId="0" xfId="0" applyFont="1" applyAlignment="1">
      <alignment horizontal="center"/>
    </xf>
    <xf numFmtId="0" fontId="8" fillId="0" borderId="0" xfId="15" applyFont="1" applyAlignment="1">
      <alignment horizontal="center" vertical="center"/>
    </xf>
    <xf numFmtId="0" fontId="8" fillId="0" borderId="0" xfId="15" applyFont="1" applyAlignment="1">
      <alignment horizontal="center"/>
    </xf>
    <xf numFmtId="0" fontId="2" fillId="0" borderId="0" xfId="0" applyFont="1"/>
    <xf numFmtId="0" fontId="3" fillId="0" borderId="0" xfId="0" applyFont="1" applyBorder="1"/>
    <xf numFmtId="0" fontId="3" fillId="0" borderId="10" xfId="0" applyFont="1" applyBorder="1"/>
    <xf numFmtId="0" fontId="11" fillId="0" borderId="10" xfId="0" applyFont="1" applyFill="1" applyBorder="1" applyAlignment="1">
      <alignment horizontal="left" wrapText="1"/>
    </xf>
    <xf numFmtId="0" fontId="11" fillId="0" borderId="0" xfId="0" applyFont="1" applyFill="1" applyBorder="1" applyAlignment="1">
      <alignment horizontal="left" wrapText="1"/>
    </xf>
    <xf numFmtId="0" fontId="3" fillId="0" borderId="0" xfId="0" applyFont="1" applyAlignment="1">
      <alignment vertical="center" wrapText="1"/>
    </xf>
    <xf numFmtId="0" fontId="13" fillId="0" borderId="0" xfId="0" applyFont="1"/>
    <xf numFmtId="0" fontId="10" fillId="6" borderId="8" xfId="0" applyFont="1" applyFill="1" applyBorder="1" applyAlignment="1" applyProtection="1">
      <alignment horizontal="center"/>
    </xf>
    <xf numFmtId="0" fontId="10" fillId="6" borderId="1" xfId="0" applyFont="1" applyFill="1" applyBorder="1" applyAlignment="1" applyProtection="1">
      <alignment horizontal="center" wrapText="1"/>
    </xf>
    <xf numFmtId="0" fontId="10" fillId="6" borderId="9" xfId="0" applyFont="1" applyFill="1" applyBorder="1" applyAlignment="1" applyProtection="1">
      <alignment horizontal="center"/>
    </xf>
    <xf numFmtId="166" fontId="13" fillId="3" borderId="1" xfId="106" applyNumberFormat="1" applyFont="1" applyFill="1" applyBorder="1" applyAlignment="1" applyProtection="1">
      <alignment horizontal="center" wrapText="1"/>
      <protection locked="0"/>
    </xf>
    <xf numFmtId="0" fontId="14" fillId="0" borderId="10" xfId="0" applyFont="1" applyFill="1" applyBorder="1" applyAlignment="1">
      <alignment horizontal="left" wrapText="1"/>
    </xf>
    <xf numFmtId="165" fontId="13" fillId="0" borderId="8" xfId="107" quotePrefix="1" applyNumberFormat="1" applyFont="1" applyFill="1" applyBorder="1" applyAlignment="1" applyProtection="1">
      <alignment horizontal="right"/>
    </xf>
    <xf numFmtId="165" fontId="13" fillId="0" borderId="1" xfId="107" quotePrefix="1" applyNumberFormat="1" applyFont="1" applyFill="1" applyBorder="1" applyAlignment="1" applyProtection="1">
      <alignment horizontal="right"/>
    </xf>
    <xf numFmtId="0" fontId="13" fillId="0" borderId="10" xfId="0" applyFont="1" applyBorder="1"/>
    <xf numFmtId="165" fontId="13" fillId="3" borderId="1" xfId="0" applyNumberFormat="1" applyFont="1" applyFill="1" applyBorder="1" applyAlignment="1" applyProtection="1">
      <alignment horizontal="right"/>
      <protection locked="0"/>
    </xf>
    <xf numFmtId="0" fontId="13" fillId="4" borderId="11" xfId="0" applyFont="1" applyFill="1" applyBorder="1" applyAlignment="1" applyProtection="1">
      <alignment horizontal="center" wrapText="1"/>
    </xf>
    <xf numFmtId="167" fontId="13" fillId="5" borderId="8" xfId="106" applyNumberFormat="1" applyFont="1" applyFill="1" applyBorder="1" applyAlignment="1" applyProtection="1">
      <alignment horizontal="center"/>
      <protection locked="0"/>
    </xf>
    <xf numFmtId="0" fontId="13" fillId="0" borderId="10" xfId="0" applyFont="1" applyBorder="1" applyAlignment="1">
      <alignment horizontal="left" wrapText="1"/>
    </xf>
    <xf numFmtId="166" fontId="13" fillId="5" borderId="8" xfId="106" applyNumberFormat="1" applyFont="1" applyFill="1" applyBorder="1" applyAlignment="1" applyProtection="1">
      <alignment horizontal="center"/>
      <protection locked="0"/>
    </xf>
    <xf numFmtId="0" fontId="13" fillId="4" borderId="15" xfId="0" applyFont="1" applyFill="1" applyBorder="1" applyAlignment="1" applyProtection="1">
      <alignment horizontal="center" wrapText="1"/>
    </xf>
    <xf numFmtId="0" fontId="13" fillId="3" borderId="3" xfId="186" applyNumberFormat="1" applyFont="1" applyFill="1" applyBorder="1" applyAlignment="1" applyProtection="1">
      <alignment horizontal="center" wrapText="1"/>
      <protection locked="0"/>
    </xf>
    <xf numFmtId="1" fontId="10" fillId="0" borderId="1" xfId="0" applyNumberFormat="1" applyFont="1" applyFill="1" applyBorder="1" applyAlignment="1">
      <alignment horizontal="center" wrapText="1"/>
    </xf>
    <xf numFmtId="0" fontId="10" fillId="6" borderId="5" xfId="0" applyFont="1" applyFill="1" applyBorder="1" applyAlignment="1" applyProtection="1">
      <alignment horizontal="left" vertical="center"/>
    </xf>
    <xf numFmtId="0" fontId="10" fillId="6" borderId="6" xfId="0" applyFont="1" applyFill="1" applyBorder="1" applyAlignment="1" applyProtection="1">
      <alignment horizontal="left" vertical="center"/>
    </xf>
    <xf numFmtId="0" fontId="13" fillId="2" borderId="7" xfId="0" applyFont="1" applyFill="1" applyBorder="1" applyAlignment="1">
      <alignment horizontal="left"/>
    </xf>
    <xf numFmtId="0" fontId="13" fillId="2" borderId="14" xfId="0" applyFont="1" applyFill="1" applyBorder="1" applyAlignment="1">
      <alignment horizontal="center"/>
    </xf>
    <xf numFmtId="166" fontId="13" fillId="3" borderId="8" xfId="106" applyNumberFormat="1" applyFont="1" applyFill="1" applyBorder="1" applyAlignment="1" applyProtection="1">
      <alignment horizontal="center"/>
      <protection locked="0"/>
    </xf>
    <xf numFmtId="0" fontId="13" fillId="2" borderId="2" xfId="0" applyFont="1" applyFill="1" applyBorder="1" applyAlignment="1">
      <alignment horizontal="center"/>
    </xf>
    <xf numFmtId="166" fontId="13" fillId="3" borderId="8" xfId="106" applyNumberFormat="1" applyFont="1" applyFill="1" applyBorder="1" applyAlignment="1" applyProtection="1">
      <alignment horizontal="center" vertical="center" wrapText="1"/>
      <protection locked="0"/>
    </xf>
    <xf numFmtId="166" fontId="13" fillId="3" borderId="1" xfId="106"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center" wrapText="1"/>
    </xf>
    <xf numFmtId="0" fontId="10" fillId="6" borderId="7" xfId="0" applyFont="1" applyFill="1" applyBorder="1" applyAlignment="1" applyProtection="1">
      <alignment horizontal="center" wrapText="1"/>
    </xf>
    <xf numFmtId="0" fontId="13" fillId="0" borderId="1" xfId="0" applyFont="1" applyFill="1" applyBorder="1" applyAlignment="1" applyProtection="1">
      <alignment horizontal="left" wrapText="1"/>
    </xf>
    <xf numFmtId="0" fontId="13" fillId="0" borderId="3" xfId="0" applyFont="1" applyFill="1" applyBorder="1" applyAlignment="1" applyProtection="1">
      <alignment horizontal="left"/>
    </xf>
    <xf numFmtId="0" fontId="13" fillId="0" borderId="7" xfId="0" applyFont="1" applyFill="1" applyBorder="1" applyAlignment="1" applyProtection="1">
      <alignment horizontal="left" wrapText="1"/>
    </xf>
    <xf numFmtId="0" fontId="13" fillId="0" borderId="7" xfId="0" applyFont="1" applyFill="1" applyBorder="1" applyAlignment="1" applyProtection="1">
      <alignment horizontal="left"/>
    </xf>
    <xf numFmtId="0" fontId="13" fillId="0" borderId="1" xfId="0" applyFont="1" applyFill="1" applyBorder="1" applyAlignment="1" applyProtection="1">
      <alignment horizontal="left"/>
    </xf>
    <xf numFmtId="0" fontId="13" fillId="0" borderId="3" xfId="0" applyFont="1" applyFill="1" applyBorder="1" applyAlignment="1" applyProtection="1">
      <alignment horizontal="left" wrapText="1"/>
    </xf>
    <xf numFmtId="0" fontId="10" fillId="0" borderId="1" xfId="0" applyFont="1" applyFill="1" applyBorder="1" applyAlignment="1" applyProtection="1">
      <alignment horizontal="left" wrapText="1"/>
    </xf>
    <xf numFmtId="0" fontId="13" fillId="6" borderId="10" xfId="0" applyFont="1" applyFill="1" applyBorder="1" applyAlignment="1" applyProtection="1">
      <alignment horizontal="center" wrapText="1"/>
    </xf>
    <xf numFmtId="0" fontId="13" fillId="6" borderId="15"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3" fillId="6" borderId="7" xfId="0" applyFont="1" applyFill="1" applyBorder="1" applyAlignment="1" applyProtection="1">
      <alignment horizontal="center" wrapText="1"/>
    </xf>
    <xf numFmtId="0" fontId="13" fillId="6" borderId="2" xfId="0" applyFont="1" applyFill="1" applyBorder="1" applyAlignment="1" applyProtection="1">
      <alignment horizontal="center" wrapText="1"/>
    </xf>
    <xf numFmtId="0" fontId="13" fillId="6" borderId="8" xfId="0" applyFont="1" applyFill="1" applyBorder="1" applyAlignment="1" applyProtection="1">
      <alignment horizontal="center" wrapText="1"/>
    </xf>
    <xf numFmtId="0" fontId="13" fillId="6" borderId="7" xfId="0" applyFont="1" applyFill="1" applyBorder="1" applyAlignment="1" applyProtection="1">
      <alignment wrapText="1"/>
    </xf>
    <xf numFmtId="0" fontId="13" fillId="6" borderId="3" xfId="0" applyFont="1" applyFill="1" applyBorder="1" applyAlignment="1" applyProtection="1">
      <alignment horizontal="center" wrapText="1"/>
    </xf>
    <xf numFmtId="0" fontId="13" fillId="6" borderId="12" xfId="0" applyFont="1" applyFill="1" applyBorder="1" applyAlignment="1" applyProtection="1">
      <alignment horizontal="center" wrapText="1"/>
    </xf>
    <xf numFmtId="0" fontId="13" fillId="6" borderId="13" xfId="0" applyFont="1" applyFill="1" applyBorder="1" applyAlignment="1" applyProtection="1">
      <alignment horizontal="center" wrapText="1"/>
    </xf>
    <xf numFmtId="0" fontId="13" fillId="6" borderId="7"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13" fillId="0" borderId="7" xfId="0" applyFont="1" applyFill="1" applyBorder="1" applyAlignment="1">
      <alignment horizontal="left"/>
    </xf>
    <xf numFmtId="0" fontId="13" fillId="6" borderId="7" xfId="0" applyFont="1" applyFill="1" applyBorder="1" applyAlignment="1">
      <alignment horizontal="center" wrapText="1"/>
    </xf>
    <xf numFmtId="0" fontId="13" fillId="6" borderId="6" xfId="0" applyFont="1" applyFill="1" applyBorder="1" applyAlignment="1">
      <alignment horizontal="center" wrapText="1"/>
    </xf>
    <xf numFmtId="0" fontId="13" fillId="6" borderId="1" xfId="0" applyFont="1" applyFill="1" applyBorder="1" applyAlignment="1">
      <alignment horizontal="center" wrapText="1"/>
    </xf>
    <xf numFmtId="0" fontId="13" fillId="6" borderId="2" xfId="0" applyFont="1" applyFill="1" applyBorder="1" applyAlignment="1" applyProtection="1">
      <alignment horizontal="center"/>
    </xf>
    <xf numFmtId="0" fontId="13" fillId="6" borderId="3" xfId="0" applyFont="1" applyFill="1" applyBorder="1" applyAlignment="1">
      <alignment horizontal="center" wrapText="1"/>
    </xf>
    <xf numFmtId="0" fontId="13" fillId="6" borderId="12" xfId="0" applyFont="1" applyFill="1" applyBorder="1" applyAlignment="1">
      <alignment horizontal="center" wrapText="1"/>
    </xf>
    <xf numFmtId="0" fontId="13" fillId="6" borderId="13" xfId="0" applyFont="1" applyFill="1" applyBorder="1" applyAlignment="1">
      <alignment horizontal="center" wrapText="1"/>
    </xf>
    <xf numFmtId="0" fontId="13" fillId="6" borderId="8" xfId="0" applyFont="1" applyFill="1" applyBorder="1" applyAlignment="1">
      <alignment horizontal="center" wrapText="1"/>
    </xf>
    <xf numFmtId="165" fontId="13" fillId="6" borderId="1" xfId="0" applyNumberFormat="1" applyFont="1" applyFill="1" applyBorder="1" applyAlignment="1">
      <alignment horizontal="center"/>
    </xf>
    <xf numFmtId="165" fontId="13" fillId="6" borderId="8" xfId="0" applyNumberFormat="1" applyFont="1" applyFill="1" applyBorder="1" applyAlignment="1">
      <alignment horizontal="center"/>
    </xf>
    <xf numFmtId="0" fontId="14" fillId="0" borderId="0" xfId="0" applyFont="1" applyFill="1" applyBorder="1" applyAlignment="1" applyProtection="1">
      <alignment horizontal="center" wrapText="1"/>
    </xf>
    <xf numFmtId="165" fontId="13" fillId="0" borderId="1" xfId="107" quotePrefix="1" applyNumberFormat="1" applyFont="1" applyFill="1" applyBorder="1" applyAlignment="1" applyProtection="1">
      <alignment horizontal="center"/>
    </xf>
    <xf numFmtId="165" fontId="13" fillId="0" borderId="8" xfId="107" quotePrefix="1" applyNumberFormat="1" applyFont="1" applyFill="1" applyBorder="1" applyAlignment="1" applyProtection="1">
      <alignment horizontal="center"/>
    </xf>
    <xf numFmtId="165" fontId="13" fillId="3" borderId="1" xfId="0" applyNumberFormat="1" applyFont="1" applyFill="1" applyBorder="1" applyAlignment="1" applyProtection="1">
      <alignment horizontal="center"/>
      <protection locked="0"/>
    </xf>
    <xf numFmtId="165" fontId="13" fillId="3" borderId="7" xfId="0" applyNumberFormat="1" applyFont="1" applyFill="1" applyBorder="1" applyAlignment="1" applyProtection="1">
      <alignment horizontal="center"/>
      <protection locked="0"/>
    </xf>
    <xf numFmtId="9" fontId="13" fillId="0" borderId="1" xfId="107" quotePrefix="1" applyFont="1" applyFill="1" applyBorder="1" applyAlignment="1">
      <alignment horizontal="center"/>
    </xf>
    <xf numFmtId="1" fontId="10" fillId="0" borderId="8" xfId="0" quotePrefix="1" applyNumberFormat="1" applyFont="1" applyFill="1" applyBorder="1" applyAlignment="1">
      <alignment horizontal="center"/>
    </xf>
    <xf numFmtId="1" fontId="10" fillId="0" borderId="1" xfId="0" quotePrefix="1" applyNumberFormat="1" applyFont="1" applyFill="1" applyBorder="1" applyAlignment="1">
      <alignment horizontal="center"/>
    </xf>
    <xf numFmtId="166" fontId="13" fillId="0" borderId="1" xfId="106" quotePrefix="1" applyNumberFormat="1" applyFont="1" applyFill="1" applyBorder="1" applyAlignment="1">
      <alignment horizontal="center"/>
    </xf>
    <xf numFmtId="9" fontId="13" fillId="3" borderId="8" xfId="107" applyFont="1" applyFill="1" applyBorder="1" applyAlignment="1" applyProtection="1">
      <alignment horizontal="center" wrapText="1"/>
      <protection locked="0"/>
    </xf>
    <xf numFmtId="9" fontId="13" fillId="3" borderId="1" xfId="107" applyFont="1" applyFill="1" applyBorder="1" applyAlignment="1" applyProtection="1">
      <alignment horizontal="center" wrapText="1"/>
      <protection locked="0"/>
    </xf>
    <xf numFmtId="9" fontId="13" fillId="3" borderId="13" xfId="107" applyFont="1" applyFill="1" applyBorder="1" applyAlignment="1" applyProtection="1">
      <alignment horizontal="center" wrapText="1"/>
      <protection locked="0"/>
    </xf>
    <xf numFmtId="9" fontId="13" fillId="3" borderId="5" xfId="107" applyFont="1" applyFill="1" applyBorder="1" applyAlignment="1" applyProtection="1">
      <alignment horizontal="center" wrapText="1"/>
      <protection locked="0"/>
    </xf>
    <xf numFmtId="165" fontId="13" fillId="6" borderId="6" xfId="0" applyNumberFormat="1" applyFont="1" applyFill="1" applyBorder="1" applyAlignment="1">
      <alignment horizontal="center"/>
    </xf>
    <xf numFmtId="165" fontId="13" fillId="6" borderId="9" xfId="0" applyNumberFormat="1" applyFont="1" applyFill="1" applyBorder="1" applyAlignment="1">
      <alignment horizontal="center"/>
    </xf>
    <xf numFmtId="165" fontId="3" fillId="6" borderId="6" xfId="0" applyNumberFormat="1" applyFont="1" applyFill="1" applyBorder="1" applyAlignment="1">
      <alignment horizontal="center"/>
    </xf>
    <xf numFmtId="165" fontId="3" fillId="6" borderId="1" xfId="0" applyNumberFormat="1" applyFont="1" applyFill="1" applyBorder="1" applyAlignment="1">
      <alignment horizontal="center"/>
    </xf>
    <xf numFmtId="0" fontId="15" fillId="0" borderId="0" xfId="551" applyFont="1" applyAlignment="1">
      <alignment vertical="center" wrapText="1"/>
    </xf>
    <xf numFmtId="0" fontId="3" fillId="6" borderId="0" xfId="0" applyFont="1" applyFill="1" applyAlignment="1">
      <alignment horizontal="center"/>
    </xf>
    <xf numFmtId="1" fontId="10" fillId="7" borderId="1" xfId="0" applyNumberFormat="1" applyFont="1" applyFill="1" applyBorder="1" applyAlignment="1">
      <alignment horizontal="center" wrapText="1"/>
    </xf>
    <xf numFmtId="0" fontId="3" fillId="4" borderId="0" xfId="0" applyFont="1" applyFill="1" applyAlignment="1">
      <alignment horizontal="center"/>
    </xf>
    <xf numFmtId="0" fontId="10" fillId="6" borderId="7" xfId="0" applyFont="1" applyFill="1" applyBorder="1" applyAlignment="1" applyProtection="1">
      <alignment horizontal="center" wrapText="1"/>
    </xf>
    <xf numFmtId="0" fontId="10" fillId="6" borderId="2" xfId="0" applyFont="1" applyFill="1" applyBorder="1" applyAlignment="1" applyProtection="1">
      <alignment horizontal="center" wrapText="1"/>
    </xf>
    <xf numFmtId="0" fontId="10" fillId="6" borderId="8" xfId="0" applyFont="1" applyFill="1" applyBorder="1" applyAlignment="1" applyProtection="1">
      <alignment horizontal="center" wrapText="1"/>
    </xf>
    <xf numFmtId="0" fontId="3" fillId="0" borderId="12"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10" fillId="6" borderId="5" xfId="0" applyFont="1" applyFill="1" applyBorder="1" applyAlignment="1" applyProtection="1">
      <alignment horizontal="center" wrapText="1"/>
    </xf>
    <xf numFmtId="0" fontId="10" fillId="6" borderId="6" xfId="0" applyFont="1" applyFill="1" applyBorder="1" applyAlignment="1" applyProtection="1">
      <alignment horizontal="center" wrapText="1"/>
    </xf>
  </cellXfs>
  <cellStyles count="554">
    <cellStyle name="Comma" xfId="106" builtinId="3"/>
    <cellStyle name="Currency" xfId="186"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22" builtinId="9" hidden="1"/>
    <cellStyle name="Followed Hyperlink" xfId="24"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21" builtinId="8" hidden="1"/>
    <cellStyle name="Hyperlink" xfId="23"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cellStyle name="Normal" xfId="0" builtinId="0"/>
    <cellStyle name="Normal 2" xfId="15"/>
    <cellStyle name="Normal 3" xfId="17"/>
    <cellStyle name="Normal 4" xfId="18"/>
    <cellStyle name="Normal 4 2" xfId="19"/>
    <cellStyle name="Normal 5" xfId="20"/>
    <cellStyle name="Normal 6" xfId="16"/>
    <cellStyle name="Normal 7" xfId="25"/>
    <cellStyle name="Percent" xfId="107" builtinId="5"/>
  </cellStyles>
  <dxfs count="304">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b/>
        <i val="0"/>
        <strike val="0"/>
        <color rgb="FFFF0000"/>
      </font>
      <fill>
        <patternFill patternType="solid">
          <fgColor indexed="64"/>
          <bgColor theme="0" tint="-0.249977111117893"/>
        </patternFill>
      </fill>
    </dxf>
    <dxf>
      <font>
        <color rgb="FFFF0000"/>
      </font>
      <fill>
        <patternFill patternType="solid">
          <fgColor indexed="64"/>
          <bgColor theme="0" tint="-0.249977111117893"/>
        </patternFill>
      </fill>
    </dxf>
    <dxf>
      <font>
        <color rgb="FFFF0000"/>
      </font>
      <fill>
        <patternFill patternType="solid">
          <fgColor indexed="64"/>
          <bgColor theme="0" tint="-0.24997711111789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nsit.dot.gov/Users/bschwartz/Documents/Microsoft%20User%20Data/Saved%20Attachments/2014%2010%2015%20EEO%201%20Job%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_GUIDE_2014"/>
    </sheetNames>
    <sheetDataSet>
      <sheetData sheetId="0">
        <row r="1">
          <cell r="D1" t="str">
            <v>2010 Job Title/Description of Standard Occupational Classification (SOC)</v>
          </cell>
          <cell r="E1" t="str">
            <v>Six-Level SOC Job Code 2010</v>
          </cell>
          <cell r="F1" t="str">
            <v>Four-Digit Census Code 2010</v>
          </cell>
        </row>
        <row r="2">
          <cell r="D2" t="str">
            <v>Chief Executives</v>
          </cell>
          <cell r="E2" t="str">
            <v>11-1011</v>
          </cell>
          <cell r="F2" t="str">
            <v>0010</v>
          </cell>
        </row>
        <row r="3">
          <cell r="D3" t="str">
            <v>General and Operations Managers</v>
          </cell>
          <cell r="E3" t="str">
            <v>11-1021</v>
          </cell>
          <cell r="F3" t="str">
            <v>0020</v>
          </cell>
        </row>
        <row r="4">
          <cell r="D4" t="str">
            <v>Advertising and Promotions Managers</v>
          </cell>
          <cell r="E4" t="str">
            <v>11-2011</v>
          </cell>
          <cell r="F4" t="str">
            <v>0040</v>
          </cell>
        </row>
        <row r="5">
          <cell r="D5" t="str">
            <v>Marketing Managers</v>
          </cell>
          <cell r="E5" t="str">
            <v>11-2021</v>
          </cell>
          <cell r="F5" t="str">
            <v>0050</v>
          </cell>
        </row>
        <row r="6">
          <cell r="D6" t="str">
            <v>Sales Managers</v>
          </cell>
          <cell r="E6" t="str">
            <v>11-2022</v>
          </cell>
          <cell r="F6" t="str">
            <v>0050</v>
          </cell>
        </row>
        <row r="7">
          <cell r="D7" t="str">
            <v>Public Relations and Fundraising Managers</v>
          </cell>
          <cell r="E7" t="str">
            <v>11-2031</v>
          </cell>
          <cell r="F7" t="str">
            <v>0060</v>
          </cell>
        </row>
        <row r="8">
          <cell r="D8" t="str">
            <v>Administrative Services Managers</v>
          </cell>
          <cell r="E8" t="str">
            <v>11-3011</v>
          </cell>
          <cell r="F8" t="str">
            <v>0100</v>
          </cell>
        </row>
        <row r="9">
          <cell r="D9" t="str">
            <v>Computer and Information Systems Managers</v>
          </cell>
          <cell r="E9" t="str">
            <v>11-3021</v>
          </cell>
          <cell r="F9" t="str">
            <v>0110</v>
          </cell>
        </row>
        <row r="10">
          <cell r="D10" t="str">
            <v>Financial Managers</v>
          </cell>
          <cell r="E10" t="str">
            <v>11-3031</v>
          </cell>
          <cell r="F10" t="str">
            <v>0120</v>
          </cell>
        </row>
        <row r="11">
          <cell r="D11" t="str">
            <v>Industrial Production Managers</v>
          </cell>
          <cell r="E11" t="str">
            <v>11-3051</v>
          </cell>
          <cell r="F11" t="str">
            <v>0140</v>
          </cell>
        </row>
        <row r="12">
          <cell r="D12" t="str">
            <v>Purchasing Managers</v>
          </cell>
          <cell r="E12" t="str">
            <v>11-3061</v>
          </cell>
          <cell r="F12" t="str">
            <v>0150</v>
          </cell>
        </row>
        <row r="13">
          <cell r="D13" t="str">
            <v>Transportation, Storage, and Distribution Managers</v>
          </cell>
          <cell r="E13" t="str">
            <v>11-3071</v>
          </cell>
          <cell r="F13" t="str">
            <v>0160</v>
          </cell>
        </row>
        <row r="14">
          <cell r="D14" t="str">
            <v>Compensation and Benefits Managers</v>
          </cell>
          <cell r="E14" t="str">
            <v>11-3111</v>
          </cell>
          <cell r="F14" t="str">
            <v>0135</v>
          </cell>
        </row>
        <row r="15">
          <cell r="D15" t="str">
            <v>Human Resources Managers</v>
          </cell>
          <cell r="E15" t="str">
            <v>11-3121</v>
          </cell>
          <cell r="F15" t="str">
            <v>0136</v>
          </cell>
        </row>
        <row r="16">
          <cell r="D16" t="str">
            <v>Training and Development Managers</v>
          </cell>
          <cell r="E16" t="str">
            <v>11-3131</v>
          </cell>
          <cell r="F16" t="str">
            <v>0137</v>
          </cell>
        </row>
        <row r="17">
          <cell r="D17" t="str">
            <v>Farmers, Ranchers, and Other Agricultural Managers</v>
          </cell>
          <cell r="E17" t="str">
            <v>11-9013</v>
          </cell>
          <cell r="F17" t="str">
            <v>0205</v>
          </cell>
        </row>
        <row r="18">
          <cell r="D18" t="str">
            <v>Construction Managers</v>
          </cell>
          <cell r="E18" t="str">
            <v>11-9021</v>
          </cell>
          <cell r="F18" t="str">
            <v>0220</v>
          </cell>
        </row>
        <row r="19">
          <cell r="D19" t="str">
            <v>Education Administrators, Preschool and Childcare Center/Program</v>
          </cell>
          <cell r="E19" t="str">
            <v>11-9031</v>
          </cell>
          <cell r="F19" t="str">
            <v>0230</v>
          </cell>
        </row>
        <row r="20">
          <cell r="D20" t="str">
            <v>Education Administrators, Elementary and Secondary School</v>
          </cell>
          <cell r="E20" t="str">
            <v>11-9032</v>
          </cell>
          <cell r="F20" t="str">
            <v>0230</v>
          </cell>
        </row>
        <row r="21">
          <cell r="D21" t="str">
            <v>Education Administrators, Postsecondary</v>
          </cell>
          <cell r="E21" t="str">
            <v>11-9033</v>
          </cell>
          <cell r="F21" t="str">
            <v>0230</v>
          </cell>
        </row>
        <row r="22">
          <cell r="D22" t="str">
            <v>Education Administrators, All Other</v>
          </cell>
          <cell r="E22" t="str">
            <v>11-9039</v>
          </cell>
          <cell r="F22" t="str">
            <v>0230</v>
          </cell>
        </row>
        <row r="23">
          <cell r="D23" t="str">
            <v>Architectural and Engineering Managers</v>
          </cell>
          <cell r="E23" t="str">
            <v>11-9041</v>
          </cell>
          <cell r="F23" t="str">
            <v>0300</v>
          </cell>
        </row>
        <row r="24">
          <cell r="D24" t="str">
            <v>Food Service Managers</v>
          </cell>
          <cell r="E24" t="str">
            <v>11-9051</v>
          </cell>
          <cell r="F24" t="str">
            <v>0310</v>
          </cell>
        </row>
        <row r="25">
          <cell r="D25" t="str">
            <v>Funeral Service Managers</v>
          </cell>
          <cell r="E25" t="str">
            <v>11-9061</v>
          </cell>
          <cell r="F25" t="str">
            <v>0430</v>
          </cell>
        </row>
        <row r="26">
          <cell r="D26" t="str">
            <v>Gaming Managers</v>
          </cell>
          <cell r="E26" t="str">
            <v>11-9071</v>
          </cell>
          <cell r="F26" t="str">
            <v>0330</v>
          </cell>
        </row>
        <row r="27">
          <cell r="D27" t="str">
            <v>Lodging Managers</v>
          </cell>
          <cell r="E27" t="str">
            <v>11-9081</v>
          </cell>
          <cell r="F27" t="str">
            <v>0340</v>
          </cell>
        </row>
        <row r="28">
          <cell r="D28" t="str">
            <v>Medical and Health Services Managers</v>
          </cell>
          <cell r="E28" t="str">
            <v>11-9111</v>
          </cell>
          <cell r="F28" t="str">
            <v>0350</v>
          </cell>
        </row>
        <row r="29">
          <cell r="D29" t="str">
            <v>Natural Sciences Managers</v>
          </cell>
          <cell r="E29" t="str">
            <v>11-9121</v>
          </cell>
          <cell r="F29" t="str">
            <v>0360</v>
          </cell>
        </row>
        <row r="30">
          <cell r="D30" t="str">
            <v>Postmasters and Mail Superintendents</v>
          </cell>
          <cell r="E30" t="str">
            <v>11-9131</v>
          </cell>
          <cell r="F30" t="str">
            <v>0430</v>
          </cell>
        </row>
        <row r="31">
          <cell r="D31" t="str">
            <v>Property, Real Estate, and Community Association Managers</v>
          </cell>
          <cell r="E31" t="str">
            <v>11-9141</v>
          </cell>
          <cell r="F31" t="str">
            <v>0410</v>
          </cell>
        </row>
        <row r="32">
          <cell r="D32" t="str">
            <v>Social and Community Service Managers</v>
          </cell>
          <cell r="E32" t="str">
            <v>11-9151</v>
          </cell>
          <cell r="F32" t="str">
            <v>0420</v>
          </cell>
        </row>
        <row r="33">
          <cell r="D33" t="str">
            <v>Emergency Management Directors</v>
          </cell>
          <cell r="E33" t="str">
            <v>11-9161</v>
          </cell>
          <cell r="F33" t="str">
            <v>0425</v>
          </cell>
        </row>
        <row r="34">
          <cell r="D34" t="str">
            <v>Managers, All Other</v>
          </cell>
          <cell r="E34" t="str">
            <v>11-9199</v>
          </cell>
          <cell r="F34" t="str">
            <v>0430</v>
          </cell>
        </row>
        <row r="35">
          <cell r="D35" t="str">
            <v>Morticians, Undertakers, and Funeral Directors</v>
          </cell>
          <cell r="E35" t="str">
            <v>39-4031</v>
          </cell>
          <cell r="F35" t="str">
            <v>4465</v>
          </cell>
        </row>
        <row r="36">
          <cell r="D36" t="str">
            <v>Agents and Business Managers of Artists, Performers, and Athletes</v>
          </cell>
          <cell r="E36" t="str">
            <v>13-1011</v>
          </cell>
          <cell r="F36" t="str">
            <v>0500</v>
          </cell>
        </row>
        <row r="37">
          <cell r="D37" t="str">
            <v>Buyers and Purchasing Agents, Farm Products</v>
          </cell>
          <cell r="E37" t="str">
            <v>13-1021</v>
          </cell>
          <cell r="F37" t="str">
            <v>0510</v>
          </cell>
        </row>
        <row r="38">
          <cell r="D38" t="str">
            <v>Wholesale and Retail Buyers, Except Farm Products</v>
          </cell>
          <cell r="E38" t="str">
            <v>13-1022</v>
          </cell>
          <cell r="F38" t="str">
            <v>0520</v>
          </cell>
        </row>
        <row r="39">
          <cell r="D39" t="str">
            <v>Purchasing Agents, Except Wholesale, Retail, and Farm Products</v>
          </cell>
          <cell r="E39" t="str">
            <v>13-1023</v>
          </cell>
          <cell r="F39" t="str">
            <v>0530</v>
          </cell>
        </row>
        <row r="40">
          <cell r="D40" t="str">
            <v>Claims Adjusters, Examiners, and Investigators</v>
          </cell>
          <cell r="E40" t="str">
            <v>13-1031</v>
          </cell>
          <cell r="F40" t="str">
            <v>0540</v>
          </cell>
        </row>
        <row r="41">
          <cell r="D41" t="str">
            <v>Insurance Appraisers, Auto Damage</v>
          </cell>
          <cell r="E41" t="str">
            <v>13-1032</v>
          </cell>
          <cell r="F41" t="str">
            <v>0540</v>
          </cell>
        </row>
        <row r="42">
          <cell r="D42" t="str">
            <v>Compliance Officers</v>
          </cell>
          <cell r="E42" t="str">
            <v>13-1041</v>
          </cell>
          <cell r="F42" t="str">
            <v>0565</v>
          </cell>
        </row>
        <row r="43">
          <cell r="D43" t="str">
            <v>Cost Estimators</v>
          </cell>
          <cell r="E43" t="str">
            <v>13-1051</v>
          </cell>
          <cell r="F43" t="str">
            <v>0600</v>
          </cell>
        </row>
        <row r="44">
          <cell r="D44" t="str">
            <v>Human Resources Specialists</v>
          </cell>
          <cell r="E44" t="str">
            <v>13-1071</v>
          </cell>
          <cell r="F44" t="str">
            <v>0630</v>
          </cell>
        </row>
        <row r="45">
          <cell r="D45" t="str">
            <v>Farm Labor Contractors</v>
          </cell>
          <cell r="E45" t="str">
            <v>13-1074</v>
          </cell>
          <cell r="F45" t="str">
            <v>0630</v>
          </cell>
        </row>
        <row r="46">
          <cell r="D46" t="str">
            <v>Labor Relations Specialists</v>
          </cell>
          <cell r="E46" t="str">
            <v>13-1075</v>
          </cell>
          <cell r="F46" t="str">
            <v>0630</v>
          </cell>
        </row>
        <row r="47">
          <cell r="D47" t="str">
            <v>Logisticians</v>
          </cell>
          <cell r="E47" t="str">
            <v>13-1081</v>
          </cell>
          <cell r="F47" t="str">
            <v>0700</v>
          </cell>
        </row>
        <row r="48">
          <cell r="D48" t="str">
            <v>Management Analysts</v>
          </cell>
          <cell r="E48" t="str">
            <v>13-1111</v>
          </cell>
          <cell r="F48" t="str">
            <v>0710</v>
          </cell>
        </row>
        <row r="49">
          <cell r="D49" t="str">
            <v>Meeting, Convention, and Event Planners</v>
          </cell>
          <cell r="E49" t="str">
            <v>13-1121</v>
          </cell>
          <cell r="F49" t="str">
            <v>0725</v>
          </cell>
        </row>
        <row r="50">
          <cell r="D50" t="str">
            <v>Fundraisers</v>
          </cell>
          <cell r="E50" t="str">
            <v>13-1131</v>
          </cell>
          <cell r="F50" t="str">
            <v>0726</v>
          </cell>
        </row>
        <row r="51">
          <cell r="D51" t="str">
            <v>Compensation, Benefits, and Job Analysis Specialists</v>
          </cell>
          <cell r="E51" t="str">
            <v>13-1141</v>
          </cell>
          <cell r="F51" t="str">
            <v>0640</v>
          </cell>
        </row>
        <row r="52">
          <cell r="D52" t="str">
            <v>Training and Development Specialists</v>
          </cell>
          <cell r="E52" t="str">
            <v>13-1151</v>
          </cell>
          <cell r="F52" t="str">
            <v>0650</v>
          </cell>
        </row>
        <row r="53">
          <cell r="D53" t="str">
            <v>Market Research Analysts and Marketing Specialists</v>
          </cell>
          <cell r="E53" t="str">
            <v>13-1161</v>
          </cell>
          <cell r="F53" t="str">
            <v>0735</v>
          </cell>
        </row>
        <row r="54">
          <cell r="D54" t="str">
            <v>Business Operations Specialists, All Other</v>
          </cell>
          <cell r="E54" t="str">
            <v>13-1199</v>
          </cell>
          <cell r="F54" t="str">
            <v>0740</v>
          </cell>
        </row>
        <row r="55">
          <cell r="D55" t="str">
            <v>Accountants and Auditors</v>
          </cell>
          <cell r="E55" t="str">
            <v>13-2011</v>
          </cell>
          <cell r="F55" t="str">
            <v>0800</v>
          </cell>
        </row>
        <row r="56">
          <cell r="D56" t="str">
            <v>Appraisers and Assessors of Real Estate</v>
          </cell>
          <cell r="E56" t="str">
            <v>13-2021</v>
          </cell>
          <cell r="F56" t="str">
            <v>0810</v>
          </cell>
        </row>
        <row r="57">
          <cell r="D57" t="str">
            <v>Budget Analysts</v>
          </cell>
          <cell r="E57" t="str">
            <v>13-2031</v>
          </cell>
          <cell r="F57" t="str">
            <v>0820</v>
          </cell>
        </row>
        <row r="58">
          <cell r="D58" t="str">
            <v>Credit Analysts</v>
          </cell>
          <cell r="E58" t="str">
            <v>13-2041</v>
          </cell>
          <cell r="F58" t="str">
            <v>0830</v>
          </cell>
        </row>
        <row r="59">
          <cell r="D59" t="str">
            <v>Financial Analysts</v>
          </cell>
          <cell r="E59" t="str">
            <v>13-2051</v>
          </cell>
          <cell r="F59" t="str">
            <v>0840</v>
          </cell>
        </row>
        <row r="60">
          <cell r="D60" t="str">
            <v>Personal Financial Advisors</v>
          </cell>
          <cell r="E60" t="str">
            <v>13-2052</v>
          </cell>
          <cell r="F60" t="str">
            <v>0850</v>
          </cell>
        </row>
        <row r="61">
          <cell r="D61" t="str">
            <v>Insurance Underwriters</v>
          </cell>
          <cell r="E61" t="str">
            <v>13-2053</v>
          </cell>
          <cell r="F61" t="str">
            <v>0860</v>
          </cell>
        </row>
        <row r="62">
          <cell r="D62" t="str">
            <v>Financial Examiners</v>
          </cell>
          <cell r="E62" t="str">
            <v>13-2061</v>
          </cell>
          <cell r="F62" t="str">
            <v>0900</v>
          </cell>
        </row>
        <row r="63">
          <cell r="D63" t="str">
            <v>Credit Counselors</v>
          </cell>
          <cell r="E63" t="str">
            <v>13-2071</v>
          </cell>
          <cell r="F63" t="str">
            <v>0910</v>
          </cell>
        </row>
        <row r="64">
          <cell r="D64" t="str">
            <v>Loan Officers</v>
          </cell>
          <cell r="E64" t="str">
            <v>13-2072</v>
          </cell>
          <cell r="F64" t="str">
            <v>0910</v>
          </cell>
        </row>
        <row r="65">
          <cell r="D65" t="str">
            <v>Tax Examiners and Collectors, and Revenue Agents</v>
          </cell>
          <cell r="E65" t="str">
            <v>13-2081</v>
          </cell>
          <cell r="F65" t="str">
            <v>0930</v>
          </cell>
        </row>
        <row r="66">
          <cell r="D66" t="str">
            <v>Tax Preparers</v>
          </cell>
          <cell r="E66" t="str">
            <v>13-2082</v>
          </cell>
          <cell r="F66" t="str">
            <v>0940</v>
          </cell>
        </row>
        <row r="67">
          <cell r="D67" t="str">
            <v>Financial Specialists, All Other</v>
          </cell>
          <cell r="E67" t="str">
            <v>13-2099</v>
          </cell>
          <cell r="F67" t="str">
            <v>0950</v>
          </cell>
        </row>
        <row r="68">
          <cell r="D68" t="str">
            <v>Computer and Information Research Scientists</v>
          </cell>
          <cell r="E68" t="str">
            <v>15-1111</v>
          </cell>
          <cell r="F68" t="str">
            <v>1005</v>
          </cell>
        </row>
        <row r="69">
          <cell r="D69" t="str">
            <v>Computer Systems Analysts</v>
          </cell>
          <cell r="E69" t="str">
            <v>15-1121</v>
          </cell>
          <cell r="F69" t="str">
            <v>1006</v>
          </cell>
        </row>
        <row r="70">
          <cell r="D70" t="str">
            <v>Information Security Analysts</v>
          </cell>
          <cell r="E70" t="str">
            <v>15-1122</v>
          </cell>
          <cell r="F70" t="str">
            <v>1007</v>
          </cell>
        </row>
        <row r="71">
          <cell r="D71" t="str">
            <v>Computer Programmers</v>
          </cell>
          <cell r="E71" t="str">
            <v>15-1131</v>
          </cell>
          <cell r="F71" t="str">
            <v>1010</v>
          </cell>
        </row>
        <row r="72">
          <cell r="D72" t="str">
            <v>Software Developers, Applications</v>
          </cell>
          <cell r="E72" t="str">
            <v>15-1132</v>
          </cell>
          <cell r="F72" t="str">
            <v>1020</v>
          </cell>
        </row>
        <row r="73">
          <cell r="D73" t="str">
            <v>Software Developers, Systems Software</v>
          </cell>
          <cell r="E73" t="str">
            <v>15-1133</v>
          </cell>
          <cell r="F73" t="str">
            <v>1020</v>
          </cell>
        </row>
        <row r="74">
          <cell r="D74" t="str">
            <v>Web Developers</v>
          </cell>
          <cell r="E74" t="str">
            <v>15-1134</v>
          </cell>
          <cell r="F74" t="str">
            <v>1030</v>
          </cell>
        </row>
        <row r="75">
          <cell r="D75" t="str">
            <v>Database Administrators</v>
          </cell>
          <cell r="E75" t="str">
            <v>15-1141</v>
          </cell>
          <cell r="F75" t="str">
            <v>1060</v>
          </cell>
        </row>
        <row r="76">
          <cell r="D76" t="str">
            <v>Network and Computer Systems Administrators</v>
          </cell>
          <cell r="E76" t="str">
            <v>15-1142</v>
          </cell>
          <cell r="F76" t="str">
            <v>1105</v>
          </cell>
        </row>
        <row r="77">
          <cell r="D77" t="str">
            <v>Computer Network Architects</v>
          </cell>
          <cell r="E77" t="str">
            <v>15-1143</v>
          </cell>
          <cell r="F77" t="str">
            <v>1106</v>
          </cell>
        </row>
        <row r="78">
          <cell r="D78" t="str">
            <v>Computer User Support Specialists</v>
          </cell>
          <cell r="E78" t="str">
            <v>15-1151</v>
          </cell>
          <cell r="F78" t="str">
            <v>1050</v>
          </cell>
        </row>
        <row r="79">
          <cell r="D79" t="str">
            <v>Computer Network Support Specialists</v>
          </cell>
          <cell r="E79" t="str">
            <v>15-1152</v>
          </cell>
          <cell r="F79" t="str">
            <v>1050</v>
          </cell>
        </row>
        <row r="80">
          <cell r="D80" t="str">
            <v>Computer Occupations, All Other</v>
          </cell>
          <cell r="E80" t="str">
            <v>15-1199</v>
          </cell>
          <cell r="F80" t="str">
            <v>1107</v>
          </cell>
        </row>
        <row r="81">
          <cell r="D81" t="str">
            <v>Actuaries</v>
          </cell>
          <cell r="E81" t="str">
            <v>15-2011</v>
          </cell>
          <cell r="F81" t="str">
            <v>1200</v>
          </cell>
        </row>
        <row r="82">
          <cell r="D82" t="str">
            <v>Mathematicians</v>
          </cell>
          <cell r="E82" t="str">
            <v>15-2021</v>
          </cell>
          <cell r="F82" t="str">
            <v>1240</v>
          </cell>
        </row>
        <row r="83">
          <cell r="D83" t="str">
            <v>Operations Research Analysts</v>
          </cell>
          <cell r="E83" t="str">
            <v>15-2031</v>
          </cell>
          <cell r="F83" t="str">
            <v>1220</v>
          </cell>
        </row>
        <row r="84">
          <cell r="D84" t="str">
            <v>Statisticians</v>
          </cell>
          <cell r="E84" t="str">
            <v>15-2041</v>
          </cell>
          <cell r="F84" t="str">
            <v>1240</v>
          </cell>
        </row>
        <row r="85">
          <cell r="D85" t="str">
            <v>Mathematical Technicians</v>
          </cell>
          <cell r="E85" t="str">
            <v>15-2091</v>
          </cell>
          <cell r="F85" t="str">
            <v>1240</v>
          </cell>
        </row>
        <row r="86">
          <cell r="D86" t="str">
            <v>Mathematical Science Occupations, All Other</v>
          </cell>
          <cell r="E86" t="str">
            <v>15-2099</v>
          </cell>
          <cell r="F86" t="str">
            <v>1240</v>
          </cell>
        </row>
        <row r="87">
          <cell r="D87" t="str">
            <v>Architects, Except Landscape and Naval</v>
          </cell>
          <cell r="E87" t="str">
            <v>17-1011</v>
          </cell>
          <cell r="F87" t="str">
            <v>1300</v>
          </cell>
        </row>
        <row r="88">
          <cell r="D88" t="str">
            <v>Landscape Architects</v>
          </cell>
          <cell r="E88" t="str">
            <v>17-1012</v>
          </cell>
          <cell r="F88" t="str">
            <v>1300</v>
          </cell>
        </row>
        <row r="89">
          <cell r="D89" t="str">
            <v>Cartographers and Photogrammetrists</v>
          </cell>
          <cell r="E89" t="str">
            <v>17-1021</v>
          </cell>
          <cell r="F89" t="str">
            <v>1310</v>
          </cell>
        </row>
        <row r="90">
          <cell r="D90" t="str">
            <v>Surveyors</v>
          </cell>
          <cell r="E90" t="str">
            <v>17-1022</v>
          </cell>
          <cell r="F90" t="str">
            <v>1310</v>
          </cell>
        </row>
        <row r="91">
          <cell r="D91" t="str">
            <v>Aerospace Engineers</v>
          </cell>
          <cell r="E91" t="str">
            <v>17-2011</v>
          </cell>
          <cell r="F91" t="str">
            <v>1320</v>
          </cell>
        </row>
        <row r="92">
          <cell r="D92" t="str">
            <v>Agricultural Engineers</v>
          </cell>
          <cell r="E92" t="str">
            <v>17-2021</v>
          </cell>
          <cell r="F92" t="str">
            <v>1340</v>
          </cell>
        </row>
        <row r="93">
          <cell r="D93" t="str">
            <v>Biomedical Engineers</v>
          </cell>
          <cell r="E93" t="str">
            <v>17-2031</v>
          </cell>
          <cell r="F93" t="str">
            <v>1340</v>
          </cell>
        </row>
        <row r="94">
          <cell r="D94" t="str">
            <v>Chemical Engineers</v>
          </cell>
          <cell r="E94" t="str">
            <v>17-2041</v>
          </cell>
          <cell r="F94" t="str">
            <v>1350</v>
          </cell>
        </row>
        <row r="95">
          <cell r="D95" t="str">
            <v>Civil Engineers</v>
          </cell>
          <cell r="E95" t="str">
            <v>17-2051</v>
          </cell>
          <cell r="F95" t="str">
            <v>1520</v>
          </cell>
        </row>
        <row r="96">
          <cell r="D96" t="str">
            <v>Computer Hardware Engineers</v>
          </cell>
          <cell r="E96" t="str">
            <v>17-2061</v>
          </cell>
          <cell r="F96" t="str">
            <v>1400</v>
          </cell>
        </row>
        <row r="97">
          <cell r="D97" t="str">
            <v>Electrical Engineers</v>
          </cell>
          <cell r="E97" t="str">
            <v>17-2071</v>
          </cell>
          <cell r="F97" t="str">
            <v>1410</v>
          </cell>
        </row>
        <row r="98">
          <cell r="D98" t="str">
            <v>Electronics Engineers, Except Computer</v>
          </cell>
          <cell r="E98" t="str">
            <v>17-2072</v>
          </cell>
          <cell r="F98" t="str">
            <v>1410</v>
          </cell>
        </row>
        <row r="99">
          <cell r="D99" t="str">
            <v>Environmental Engineers</v>
          </cell>
          <cell r="E99" t="str">
            <v>17-2081</v>
          </cell>
          <cell r="F99" t="str">
            <v>1420</v>
          </cell>
        </row>
        <row r="100">
          <cell r="D100" t="str">
            <v>Health and Safety Engineers, Except Mining Safety Engineers and Inspectors</v>
          </cell>
          <cell r="E100" t="str">
            <v>17-2111</v>
          </cell>
          <cell r="F100" t="str">
            <v>1430</v>
          </cell>
        </row>
        <row r="101">
          <cell r="D101" t="str">
            <v>Industrial Engineers</v>
          </cell>
          <cell r="E101" t="str">
            <v>17-2112</v>
          </cell>
          <cell r="F101" t="str">
            <v>1430</v>
          </cell>
        </row>
        <row r="102">
          <cell r="D102" t="str">
            <v>Marine Engineers and Naval Architects</v>
          </cell>
          <cell r="E102" t="str">
            <v>17-2121</v>
          </cell>
          <cell r="F102" t="str">
            <v>1440</v>
          </cell>
        </row>
        <row r="103">
          <cell r="D103" t="str">
            <v>Materials Engineers</v>
          </cell>
          <cell r="E103" t="str">
            <v>17-2131</v>
          </cell>
          <cell r="F103" t="str">
            <v>1450</v>
          </cell>
        </row>
        <row r="104">
          <cell r="D104" t="str">
            <v>Mechanical Engineers</v>
          </cell>
          <cell r="E104" t="str">
            <v>17-2141</v>
          </cell>
          <cell r="F104" t="str">
            <v>1460</v>
          </cell>
        </row>
        <row r="105">
          <cell r="D105" t="str">
            <v>Mining and Geological Engineers, Including Mining Safety Engineers</v>
          </cell>
          <cell r="E105" t="str">
            <v>17-2151</v>
          </cell>
          <cell r="F105" t="str">
            <v>1520</v>
          </cell>
        </row>
        <row r="106">
          <cell r="D106" t="str">
            <v>Nuclear Engineers</v>
          </cell>
          <cell r="E106" t="str">
            <v>17-2161</v>
          </cell>
          <cell r="F106" t="str">
            <v>1530</v>
          </cell>
        </row>
        <row r="107">
          <cell r="D107" t="str">
            <v>Petroleum Engineers</v>
          </cell>
          <cell r="E107" t="str">
            <v>17-2171</v>
          </cell>
          <cell r="F107" t="str">
            <v>1520</v>
          </cell>
        </row>
        <row r="108">
          <cell r="D108" t="str">
            <v>Engineers, All Other</v>
          </cell>
          <cell r="E108" t="str">
            <v>17-2199</v>
          </cell>
          <cell r="F108" t="str">
            <v>1530</v>
          </cell>
        </row>
        <row r="109">
          <cell r="D109" t="str">
            <v>Animal Scientists</v>
          </cell>
          <cell r="E109" t="str">
            <v>19-1011</v>
          </cell>
          <cell r="F109" t="str">
            <v>1600</v>
          </cell>
        </row>
        <row r="110">
          <cell r="D110" t="str">
            <v>Food Scientists and Technologists</v>
          </cell>
          <cell r="E110" t="str">
            <v>19-1012</v>
          </cell>
          <cell r="F110" t="str">
            <v>1600</v>
          </cell>
        </row>
        <row r="111">
          <cell r="D111" t="str">
            <v>Soil and Plant Scientists</v>
          </cell>
          <cell r="E111" t="str">
            <v>19-1013</v>
          </cell>
          <cell r="F111" t="str">
            <v>1600</v>
          </cell>
        </row>
        <row r="112">
          <cell r="D112" t="str">
            <v>Biochemists and Biophysicists</v>
          </cell>
          <cell r="E112" t="str">
            <v>19-1021</v>
          </cell>
          <cell r="F112" t="str">
            <v>1610</v>
          </cell>
        </row>
        <row r="113">
          <cell r="D113" t="str">
            <v>Microbiologists</v>
          </cell>
          <cell r="E113" t="str">
            <v>19-1022</v>
          </cell>
          <cell r="F113" t="str">
            <v>1610</v>
          </cell>
        </row>
        <row r="114">
          <cell r="D114" t="str">
            <v>Zoologists and Wildlife Biologists</v>
          </cell>
          <cell r="E114" t="str">
            <v>19-1023</v>
          </cell>
          <cell r="F114" t="str">
            <v>1610</v>
          </cell>
        </row>
        <row r="115">
          <cell r="D115" t="str">
            <v>Biological Scientists, All Other</v>
          </cell>
          <cell r="E115" t="str">
            <v>19-1029</v>
          </cell>
          <cell r="F115" t="str">
            <v>1610</v>
          </cell>
        </row>
        <row r="116">
          <cell r="D116" t="str">
            <v>Conservation Scientists</v>
          </cell>
          <cell r="E116" t="str">
            <v>19-1031</v>
          </cell>
          <cell r="F116" t="str">
            <v>1640</v>
          </cell>
        </row>
        <row r="117">
          <cell r="D117" t="str">
            <v>Foresters</v>
          </cell>
          <cell r="E117" t="str">
            <v>19-1032</v>
          </cell>
          <cell r="F117" t="str">
            <v>1640</v>
          </cell>
        </row>
        <row r="118">
          <cell r="D118" t="str">
            <v>Epidemiologists</v>
          </cell>
          <cell r="E118" t="str">
            <v>19-1041</v>
          </cell>
          <cell r="F118" t="str">
            <v>1650</v>
          </cell>
        </row>
        <row r="119">
          <cell r="D119" t="str">
            <v>Medical Scientists, Except Epidemiologists</v>
          </cell>
          <cell r="E119" t="str">
            <v>19-1042</v>
          </cell>
          <cell r="F119" t="str">
            <v>1650</v>
          </cell>
        </row>
        <row r="120">
          <cell r="D120" t="str">
            <v>Life Scientists, All Other</v>
          </cell>
          <cell r="E120" t="str">
            <v>19-1099</v>
          </cell>
          <cell r="F120" t="str">
            <v>1650</v>
          </cell>
        </row>
        <row r="121">
          <cell r="D121" t="str">
            <v>Astronomers</v>
          </cell>
          <cell r="E121" t="str">
            <v>19-2011</v>
          </cell>
          <cell r="F121" t="str">
            <v>1700</v>
          </cell>
        </row>
        <row r="122">
          <cell r="D122" t="str">
            <v>Physicists</v>
          </cell>
          <cell r="E122" t="str">
            <v>19-2012</v>
          </cell>
          <cell r="F122" t="str">
            <v>1700</v>
          </cell>
        </row>
        <row r="123">
          <cell r="D123" t="str">
            <v>Atmospheric and Space Scientists</v>
          </cell>
          <cell r="E123" t="str">
            <v>19-2021</v>
          </cell>
          <cell r="F123" t="str">
            <v>1710</v>
          </cell>
        </row>
        <row r="124">
          <cell r="D124" t="str">
            <v>Chemists</v>
          </cell>
          <cell r="E124" t="str">
            <v>19-2031</v>
          </cell>
          <cell r="F124" t="str">
            <v>1720</v>
          </cell>
        </row>
        <row r="125">
          <cell r="D125" t="str">
            <v>Materials Scientists</v>
          </cell>
          <cell r="E125" t="str">
            <v>19-2032</v>
          </cell>
          <cell r="F125" t="str">
            <v>1720</v>
          </cell>
        </row>
        <row r="126">
          <cell r="D126" t="str">
            <v>Environmental Scientists and Specialists, Including Health</v>
          </cell>
          <cell r="E126" t="str">
            <v>19-2041</v>
          </cell>
          <cell r="F126" t="str">
            <v>1740</v>
          </cell>
        </row>
        <row r="127">
          <cell r="D127" t="str">
            <v>Geoscientists, Except Hydrologists and Geographers</v>
          </cell>
          <cell r="E127" t="str">
            <v>19-2042</v>
          </cell>
          <cell r="F127" t="str">
            <v>1740</v>
          </cell>
        </row>
        <row r="128">
          <cell r="D128" t="str">
            <v>Hydrologists</v>
          </cell>
          <cell r="E128" t="str">
            <v>19-2043</v>
          </cell>
          <cell r="F128" t="str">
            <v>1740</v>
          </cell>
        </row>
        <row r="129">
          <cell r="D129" t="str">
            <v>Physical Scientists, All Other</v>
          </cell>
          <cell r="E129" t="str">
            <v>19-2099</v>
          </cell>
          <cell r="F129" t="str">
            <v>1760</v>
          </cell>
        </row>
        <row r="130">
          <cell r="D130" t="str">
            <v>Economists</v>
          </cell>
          <cell r="E130" t="str">
            <v>19-3011</v>
          </cell>
          <cell r="F130" t="str">
            <v>1800</v>
          </cell>
        </row>
        <row r="131">
          <cell r="D131" t="str">
            <v>Survey Researchers</v>
          </cell>
          <cell r="E131" t="str">
            <v>19-3022</v>
          </cell>
          <cell r="F131" t="str">
            <v>1860</v>
          </cell>
        </row>
        <row r="132">
          <cell r="D132" t="str">
            <v>Clinical, Counseling, and School Psychologists</v>
          </cell>
          <cell r="E132" t="str">
            <v>19-3031</v>
          </cell>
          <cell r="F132" t="str">
            <v>1820</v>
          </cell>
        </row>
        <row r="133">
          <cell r="D133" t="str">
            <v>Industrial-Organizational Psychologists</v>
          </cell>
          <cell r="E133" t="str">
            <v>19-3032</v>
          </cell>
          <cell r="F133" t="str">
            <v>1820</v>
          </cell>
        </row>
        <row r="134">
          <cell r="D134" t="str">
            <v>Psychologists, All Other</v>
          </cell>
          <cell r="E134" t="str">
            <v>19-3039</v>
          </cell>
          <cell r="F134" t="str">
            <v>1820</v>
          </cell>
        </row>
        <row r="135">
          <cell r="D135" t="str">
            <v>Sociologists</v>
          </cell>
          <cell r="E135" t="str">
            <v>19-3041</v>
          </cell>
          <cell r="F135" t="str">
            <v>1860</v>
          </cell>
        </row>
        <row r="136">
          <cell r="D136" t="str">
            <v>Urban and Regional Planners</v>
          </cell>
          <cell r="E136" t="str">
            <v>19-3051</v>
          </cell>
          <cell r="F136" t="str">
            <v>1840</v>
          </cell>
        </row>
        <row r="137">
          <cell r="D137" t="str">
            <v>Anthropologists and Archeologists</v>
          </cell>
          <cell r="E137" t="str">
            <v>19-3091</v>
          </cell>
          <cell r="F137" t="str">
            <v>1860</v>
          </cell>
        </row>
        <row r="138">
          <cell r="D138" t="str">
            <v>Geographers</v>
          </cell>
          <cell r="E138" t="str">
            <v>19-3092</v>
          </cell>
          <cell r="F138" t="str">
            <v>1860</v>
          </cell>
        </row>
        <row r="139">
          <cell r="D139" t="str">
            <v>Historians</v>
          </cell>
          <cell r="E139" t="str">
            <v>19-3093</v>
          </cell>
          <cell r="F139" t="str">
            <v>1860</v>
          </cell>
        </row>
        <row r="140">
          <cell r="D140" t="str">
            <v>Political Scientists</v>
          </cell>
          <cell r="E140" t="str">
            <v>19-3094</v>
          </cell>
          <cell r="F140" t="str">
            <v>1860</v>
          </cell>
        </row>
        <row r="141">
          <cell r="D141" t="str">
            <v>Social Scientists and Related Workers, All Other</v>
          </cell>
          <cell r="E141" t="str">
            <v>19-3099</v>
          </cell>
          <cell r="F141" t="str">
            <v>1860</v>
          </cell>
        </row>
        <row r="142">
          <cell r="D142" t="str">
            <v>Substance Abuse and Behavioral Disorder Counselors</v>
          </cell>
          <cell r="E142" t="str">
            <v>21-1011</v>
          </cell>
          <cell r="F142" t="str">
            <v>2000</v>
          </cell>
        </row>
        <row r="143">
          <cell r="D143" t="str">
            <v>Educational, Guidance, School, and Vocational Counselors</v>
          </cell>
          <cell r="E143" t="str">
            <v>21-1012</v>
          </cell>
          <cell r="F143" t="str">
            <v>2000</v>
          </cell>
        </row>
        <row r="144">
          <cell r="D144" t="str">
            <v>Marriage and Family Therapists</v>
          </cell>
          <cell r="E144" t="str">
            <v>21-1013</v>
          </cell>
          <cell r="F144" t="str">
            <v>2000</v>
          </cell>
        </row>
        <row r="145">
          <cell r="D145" t="str">
            <v>Mental Health Counselors</v>
          </cell>
          <cell r="E145" t="str">
            <v>21-1014</v>
          </cell>
          <cell r="F145" t="str">
            <v>2000</v>
          </cell>
        </row>
        <row r="146">
          <cell r="D146" t="str">
            <v>Rehabilitation Counselors</v>
          </cell>
          <cell r="E146" t="str">
            <v>21-1015</v>
          </cell>
          <cell r="F146" t="str">
            <v>2000</v>
          </cell>
        </row>
        <row r="147">
          <cell r="D147" t="str">
            <v>Counselors, All Other</v>
          </cell>
          <cell r="E147" t="str">
            <v>21-1019</v>
          </cell>
          <cell r="F147" t="str">
            <v>2000</v>
          </cell>
        </row>
        <row r="148">
          <cell r="D148" t="str">
            <v>Child, Family, and School Social Workers</v>
          </cell>
          <cell r="E148" t="str">
            <v>21-1021</v>
          </cell>
          <cell r="F148" t="str">
            <v>2010</v>
          </cell>
        </row>
        <row r="149">
          <cell r="D149" t="str">
            <v>Healthcare Social Workers</v>
          </cell>
          <cell r="E149" t="str">
            <v>21-1022</v>
          </cell>
          <cell r="F149" t="str">
            <v>2010</v>
          </cell>
        </row>
        <row r="150">
          <cell r="D150" t="str">
            <v>Mental Health and Substance Abuse Social Workers</v>
          </cell>
          <cell r="E150" t="str">
            <v>21-1023</v>
          </cell>
          <cell r="F150" t="str">
            <v>2010</v>
          </cell>
        </row>
        <row r="151">
          <cell r="D151" t="str">
            <v>Social Workers, All Other</v>
          </cell>
          <cell r="E151" t="str">
            <v>21-1029</v>
          </cell>
          <cell r="F151" t="str">
            <v>2010</v>
          </cell>
        </row>
        <row r="152">
          <cell r="D152" t="str">
            <v>Health Educators</v>
          </cell>
          <cell r="E152" t="str">
            <v>21-1091</v>
          </cell>
          <cell r="F152" t="str">
            <v>2025</v>
          </cell>
        </row>
        <row r="153">
          <cell r="D153" t="str">
            <v>Probation Officers and Correctional Treatment Specialists</v>
          </cell>
          <cell r="E153" t="str">
            <v>21-1092</v>
          </cell>
          <cell r="F153" t="str">
            <v>2015</v>
          </cell>
        </row>
        <row r="154">
          <cell r="D154" t="str">
            <v>Community Health Workers</v>
          </cell>
          <cell r="E154" t="str">
            <v>21-1094</v>
          </cell>
          <cell r="F154" t="str">
            <v>2025</v>
          </cell>
        </row>
        <row r="155">
          <cell r="D155" t="str">
            <v>Community and Social Service Specialists, All Other</v>
          </cell>
          <cell r="E155" t="str">
            <v>21-1099</v>
          </cell>
          <cell r="F155" t="str">
            <v>2025</v>
          </cell>
        </row>
        <row r="156">
          <cell r="D156" t="str">
            <v>Clergy</v>
          </cell>
          <cell r="E156" t="str">
            <v>21-2011</v>
          </cell>
          <cell r="F156" t="str">
            <v>2040</v>
          </cell>
        </row>
        <row r="157">
          <cell r="D157" t="str">
            <v>Directors, Religious Activities and Education</v>
          </cell>
          <cell r="E157" t="str">
            <v>21-2021</v>
          </cell>
          <cell r="F157" t="str">
            <v>2050</v>
          </cell>
        </row>
        <row r="158">
          <cell r="D158" t="str">
            <v>Religious Workers, All Other</v>
          </cell>
          <cell r="E158" t="str">
            <v>21-2099</v>
          </cell>
          <cell r="F158" t="str">
            <v>2060</v>
          </cell>
        </row>
        <row r="159">
          <cell r="D159" t="str">
            <v>Lawyers</v>
          </cell>
          <cell r="E159" t="str">
            <v>23-1011</v>
          </cell>
          <cell r="F159" t="str">
            <v>2100</v>
          </cell>
        </row>
        <row r="160">
          <cell r="D160" t="str">
            <v>Judicial Law Clerks</v>
          </cell>
          <cell r="E160" t="str">
            <v>23-1012</v>
          </cell>
          <cell r="F160" t="str">
            <v>2105</v>
          </cell>
        </row>
        <row r="161">
          <cell r="D161" t="str">
            <v>Administrative Law Judges, Adjudicators, and Hearing Officers</v>
          </cell>
          <cell r="E161" t="str">
            <v>23-1021</v>
          </cell>
          <cell r="F161" t="str">
            <v>2100</v>
          </cell>
        </row>
        <row r="162">
          <cell r="D162" t="str">
            <v>Arbitrators, Mediators, and Conciliators</v>
          </cell>
          <cell r="E162" t="str">
            <v>23-1022</v>
          </cell>
          <cell r="F162" t="str">
            <v>2100</v>
          </cell>
        </row>
        <row r="163">
          <cell r="D163" t="str">
            <v>Judges, Magistrate Judges, and Magistrates</v>
          </cell>
          <cell r="E163" t="str">
            <v>23-1023</v>
          </cell>
          <cell r="F163" t="str">
            <v>2100</v>
          </cell>
        </row>
        <row r="164">
          <cell r="D164" t="str">
            <v>Business Teachers, Postsecondary</v>
          </cell>
          <cell r="E164" t="str">
            <v>25-1011</v>
          </cell>
          <cell r="F164" t="str">
            <v>2200</v>
          </cell>
        </row>
        <row r="165">
          <cell r="D165" t="str">
            <v>Computer Science Teachers, Postsecondary</v>
          </cell>
          <cell r="E165" t="str">
            <v>25-1021</v>
          </cell>
          <cell r="F165" t="str">
            <v>2200</v>
          </cell>
        </row>
        <row r="166">
          <cell r="D166" t="str">
            <v>Mathematical Science Teachers, Postsecondary</v>
          </cell>
          <cell r="E166" t="str">
            <v>25-1022</v>
          </cell>
          <cell r="F166" t="str">
            <v>2200</v>
          </cell>
        </row>
        <row r="167">
          <cell r="D167" t="str">
            <v>Architecture Teachers, Postsecondary</v>
          </cell>
          <cell r="E167" t="str">
            <v>25-1031</v>
          </cell>
          <cell r="F167" t="str">
            <v>2200</v>
          </cell>
        </row>
        <row r="168">
          <cell r="D168" t="str">
            <v>Engineering Teachers, Postsecondary</v>
          </cell>
          <cell r="E168" t="str">
            <v>25-1032</v>
          </cell>
          <cell r="F168" t="str">
            <v>2200</v>
          </cell>
        </row>
        <row r="169">
          <cell r="D169" t="str">
            <v>Agricultural Sciences Teachers, Postsecondary</v>
          </cell>
          <cell r="E169" t="str">
            <v>25-1041</v>
          </cell>
          <cell r="F169" t="str">
            <v>2200</v>
          </cell>
        </row>
        <row r="170">
          <cell r="D170" t="str">
            <v>Biological Science Teachers, Postsecondary</v>
          </cell>
          <cell r="E170" t="str">
            <v>25-1042</v>
          </cell>
          <cell r="F170" t="str">
            <v>2200</v>
          </cell>
        </row>
        <row r="171">
          <cell r="D171" t="str">
            <v>Forestry and Conservation Science Teachers, Postsecondary</v>
          </cell>
          <cell r="E171" t="str">
            <v>25-1043</v>
          </cell>
          <cell r="F171" t="str">
            <v>2200</v>
          </cell>
        </row>
        <row r="172">
          <cell r="D172" t="str">
            <v>Atmospheric, Earth, Marine, and Space Sciences Teachers, Postsecondary</v>
          </cell>
          <cell r="E172" t="str">
            <v>25-1051</v>
          </cell>
          <cell r="F172" t="str">
            <v>2200</v>
          </cell>
        </row>
        <row r="173">
          <cell r="D173" t="str">
            <v>Chemistry Teachers, Postsecondary</v>
          </cell>
          <cell r="E173" t="str">
            <v>25-1052</v>
          </cell>
          <cell r="F173" t="str">
            <v>2200</v>
          </cell>
        </row>
        <row r="174">
          <cell r="D174" t="str">
            <v>Environmental Science Teachers, Postsecondary</v>
          </cell>
          <cell r="E174" t="str">
            <v>25-1053</v>
          </cell>
          <cell r="F174" t="str">
            <v>2200</v>
          </cell>
        </row>
        <row r="175">
          <cell r="D175" t="str">
            <v>Physics Teachers, Postsecondary</v>
          </cell>
          <cell r="E175" t="str">
            <v>25-1054</v>
          </cell>
          <cell r="F175" t="str">
            <v>2200</v>
          </cell>
        </row>
        <row r="176">
          <cell r="D176" t="str">
            <v>Anthropology and Archeology Teachers, Postsecondary</v>
          </cell>
          <cell r="E176" t="str">
            <v>25-1061</v>
          </cell>
          <cell r="F176" t="str">
            <v>2200</v>
          </cell>
        </row>
        <row r="177">
          <cell r="D177" t="str">
            <v>Area, Ethnic, and Cultural Studies Teachers, Postsecondary</v>
          </cell>
          <cell r="E177" t="str">
            <v>25-1062</v>
          </cell>
          <cell r="F177" t="str">
            <v>2200</v>
          </cell>
        </row>
        <row r="178">
          <cell r="D178" t="str">
            <v>Economics Teachers, Postsecondary</v>
          </cell>
          <cell r="E178" t="str">
            <v>25-1063</v>
          </cell>
          <cell r="F178" t="str">
            <v>2200</v>
          </cell>
        </row>
        <row r="179">
          <cell r="D179" t="str">
            <v>Geography Teachers, Postsecondary</v>
          </cell>
          <cell r="E179" t="str">
            <v>25-1064</v>
          </cell>
          <cell r="F179" t="str">
            <v>2200</v>
          </cell>
        </row>
        <row r="180">
          <cell r="D180" t="str">
            <v>Political Science Teachers, Postsecondary</v>
          </cell>
          <cell r="E180" t="str">
            <v>25-1065</v>
          </cell>
          <cell r="F180" t="str">
            <v>2200</v>
          </cell>
        </row>
        <row r="181">
          <cell r="D181" t="str">
            <v>Psychology Teachers, Postsecondary</v>
          </cell>
          <cell r="E181" t="str">
            <v>25-1066</v>
          </cell>
          <cell r="F181" t="str">
            <v>2200</v>
          </cell>
        </row>
        <row r="182">
          <cell r="D182" t="str">
            <v>Sociology Teachers, Postsecondary</v>
          </cell>
          <cell r="E182" t="str">
            <v>25-1067</v>
          </cell>
          <cell r="F182" t="str">
            <v>2200</v>
          </cell>
        </row>
        <row r="183">
          <cell r="D183" t="str">
            <v>Social Sciences Teachers, Postsecondary, All Other</v>
          </cell>
          <cell r="E183" t="str">
            <v>25-1069</v>
          </cell>
          <cell r="F183" t="str">
            <v>2200</v>
          </cell>
        </row>
        <row r="184">
          <cell r="D184" t="str">
            <v>Health Specialties Teachers, Postsecondary</v>
          </cell>
          <cell r="E184" t="str">
            <v>25-1071</v>
          </cell>
          <cell r="F184" t="str">
            <v>2200</v>
          </cell>
        </row>
        <row r="185">
          <cell r="D185" t="str">
            <v>Nursing Instructors and Teachers, Postsecondary</v>
          </cell>
          <cell r="E185" t="str">
            <v>25-1072</v>
          </cell>
          <cell r="F185" t="str">
            <v>2200</v>
          </cell>
        </row>
        <row r="186">
          <cell r="D186" t="str">
            <v>Education Teachers, Postsecondary</v>
          </cell>
          <cell r="E186" t="str">
            <v>25-1081</v>
          </cell>
          <cell r="F186" t="str">
            <v>2200</v>
          </cell>
        </row>
        <row r="187">
          <cell r="D187" t="str">
            <v>Library Science Teachers, Postsecondary</v>
          </cell>
          <cell r="E187" t="str">
            <v>25-1082</v>
          </cell>
          <cell r="F187" t="str">
            <v>2200</v>
          </cell>
        </row>
        <row r="188">
          <cell r="D188" t="str">
            <v>Criminal Justice and Law Enforcement Teachers, Postsecondary</v>
          </cell>
          <cell r="E188" t="str">
            <v>25-1111</v>
          </cell>
          <cell r="F188" t="str">
            <v>2200</v>
          </cell>
        </row>
        <row r="189">
          <cell r="D189" t="str">
            <v>Law Teachers, Postsecondary</v>
          </cell>
          <cell r="E189" t="str">
            <v>25-1112</v>
          </cell>
          <cell r="F189" t="str">
            <v>2200</v>
          </cell>
        </row>
        <row r="190">
          <cell r="D190" t="str">
            <v>Social Work Teachers, Postsecondary</v>
          </cell>
          <cell r="E190" t="str">
            <v>25-1113</v>
          </cell>
          <cell r="F190" t="str">
            <v>2200</v>
          </cell>
        </row>
        <row r="191">
          <cell r="D191" t="str">
            <v>Art, Drama, and Music Teachers, Postsecondary</v>
          </cell>
          <cell r="E191" t="str">
            <v>25-1121</v>
          </cell>
          <cell r="F191" t="str">
            <v>2200</v>
          </cell>
        </row>
        <row r="192">
          <cell r="D192" t="str">
            <v>Communications Teachers, Postsecondary</v>
          </cell>
          <cell r="E192" t="str">
            <v>25-1122</v>
          </cell>
          <cell r="F192" t="str">
            <v>2200</v>
          </cell>
        </row>
        <row r="193">
          <cell r="D193" t="str">
            <v>English Language and Literature Teachers, Postsecondary</v>
          </cell>
          <cell r="E193" t="str">
            <v>25-1123</v>
          </cell>
          <cell r="F193" t="str">
            <v>2200</v>
          </cell>
        </row>
        <row r="194">
          <cell r="D194" t="str">
            <v>Foreign Language and Literature Teachers, Postsecondary</v>
          </cell>
          <cell r="E194" t="str">
            <v>25-1124</v>
          </cell>
          <cell r="F194" t="str">
            <v>2200</v>
          </cell>
        </row>
        <row r="195">
          <cell r="D195" t="str">
            <v>History Teachers, Postsecondary</v>
          </cell>
          <cell r="E195" t="str">
            <v>25-1125</v>
          </cell>
          <cell r="F195" t="str">
            <v>2200</v>
          </cell>
        </row>
        <row r="196">
          <cell r="D196" t="str">
            <v>Philosophy and Religion Teachers, Postsecondary</v>
          </cell>
          <cell r="E196" t="str">
            <v>25-1126</v>
          </cell>
          <cell r="F196" t="str">
            <v>2200</v>
          </cell>
        </row>
        <row r="197">
          <cell r="D197" t="str">
            <v>Graduate Teaching Assistants</v>
          </cell>
          <cell r="E197" t="str">
            <v>25-1191</v>
          </cell>
          <cell r="F197" t="str">
            <v>2200</v>
          </cell>
        </row>
        <row r="198">
          <cell r="D198" t="str">
            <v>Home Economics Teachers, Postsecondary</v>
          </cell>
          <cell r="E198" t="str">
            <v>25-1192</v>
          </cell>
          <cell r="F198" t="str">
            <v>2200</v>
          </cell>
        </row>
        <row r="199">
          <cell r="D199" t="str">
            <v>Recreation and Fitness Studies Teachers, Postsecondary</v>
          </cell>
          <cell r="E199" t="str">
            <v>25-1193</v>
          </cell>
          <cell r="F199" t="str">
            <v>2200</v>
          </cell>
        </row>
        <row r="200">
          <cell r="D200" t="str">
            <v>Vocational Education Teachers, Postsecondary</v>
          </cell>
          <cell r="E200" t="str">
            <v>25-1194</v>
          </cell>
          <cell r="F200" t="str">
            <v>2200</v>
          </cell>
        </row>
        <row r="201">
          <cell r="D201" t="str">
            <v>Postsecondary Teachers, All Other</v>
          </cell>
          <cell r="E201" t="str">
            <v>25-1199</v>
          </cell>
          <cell r="F201" t="str">
            <v>2200</v>
          </cell>
        </row>
        <row r="202">
          <cell r="D202" t="str">
            <v>Preschool Teachers, Except Special Education</v>
          </cell>
          <cell r="E202" t="str">
            <v>25-2011</v>
          </cell>
          <cell r="F202" t="str">
            <v>2300</v>
          </cell>
        </row>
        <row r="203">
          <cell r="D203" t="str">
            <v>Kindergarten Teachers, Except Special Education</v>
          </cell>
          <cell r="E203" t="str">
            <v>25-2012</v>
          </cell>
          <cell r="F203" t="str">
            <v>2300</v>
          </cell>
        </row>
        <row r="204">
          <cell r="D204" t="str">
            <v>Elementary School Teachers, Except Special Education</v>
          </cell>
          <cell r="E204" t="str">
            <v>25-2021</v>
          </cell>
          <cell r="F204" t="str">
            <v>2310</v>
          </cell>
        </row>
        <row r="205">
          <cell r="D205" t="str">
            <v>Middle School Teachers, Except Special and Career/Technical Education</v>
          </cell>
          <cell r="E205" t="str">
            <v>25-2022</v>
          </cell>
          <cell r="F205" t="str">
            <v>2310</v>
          </cell>
        </row>
        <row r="206">
          <cell r="D206" t="str">
            <v>Career/Technical Education Teachers, Middle School</v>
          </cell>
          <cell r="E206" t="str">
            <v>25-2023</v>
          </cell>
          <cell r="F206" t="str">
            <v>2310</v>
          </cell>
        </row>
        <row r="207">
          <cell r="D207" t="str">
            <v>Secondary School Teachers, Except Special and Career/Technical Education</v>
          </cell>
          <cell r="E207" t="str">
            <v>25-2031</v>
          </cell>
          <cell r="F207" t="str">
            <v>2320</v>
          </cell>
        </row>
        <row r="208">
          <cell r="D208" t="str">
            <v>Career/Technical Education Teachers, Secondary School</v>
          </cell>
          <cell r="E208" t="str">
            <v>25-2032</v>
          </cell>
          <cell r="F208" t="str">
            <v>2320</v>
          </cell>
        </row>
        <row r="209">
          <cell r="D209" t="str">
            <v>Special Education Teachers, Preschool</v>
          </cell>
          <cell r="E209" t="str">
            <v>25-2051</v>
          </cell>
          <cell r="F209" t="str">
            <v>2330</v>
          </cell>
        </row>
        <row r="210">
          <cell r="D210" t="str">
            <v>Special Education Teachers, Kindergarten and Elementary School</v>
          </cell>
          <cell r="E210" t="str">
            <v>25-2052</v>
          </cell>
          <cell r="F210" t="str">
            <v>2330</v>
          </cell>
        </row>
        <row r="211">
          <cell r="D211" t="str">
            <v>Special Education Teachers, Middle School</v>
          </cell>
          <cell r="E211" t="str">
            <v>25-2053</v>
          </cell>
          <cell r="F211" t="str">
            <v>2330</v>
          </cell>
        </row>
        <row r="212">
          <cell r="D212" t="str">
            <v>Special Education Teachers, Secondary School</v>
          </cell>
          <cell r="E212" t="str">
            <v>25-2054</v>
          </cell>
          <cell r="F212" t="str">
            <v>2330</v>
          </cell>
        </row>
        <row r="213">
          <cell r="D213" t="str">
            <v>Special Education Teachers, All Other</v>
          </cell>
          <cell r="E213" t="str">
            <v>25-2059</v>
          </cell>
          <cell r="F213" t="str">
            <v>2330</v>
          </cell>
        </row>
        <row r="214">
          <cell r="D214" t="str">
            <v>Adult Basic and Secondary Education and Literacy Teachers and Instructors</v>
          </cell>
          <cell r="E214" t="str">
            <v>25-3011</v>
          </cell>
          <cell r="F214" t="str">
            <v>2340</v>
          </cell>
        </row>
        <row r="215">
          <cell r="D215" t="str">
            <v>Self-Enrichment Education Teachers</v>
          </cell>
          <cell r="E215" t="str">
            <v>25-3021</v>
          </cell>
          <cell r="F215" t="str">
            <v>2340</v>
          </cell>
        </row>
        <row r="216">
          <cell r="D216" t="str">
            <v>Teachers and Instructors, All Other</v>
          </cell>
          <cell r="E216" t="str">
            <v>25-3099</v>
          </cell>
          <cell r="F216" t="str">
            <v>2340</v>
          </cell>
        </row>
        <row r="217">
          <cell r="D217" t="str">
            <v>Archivists</v>
          </cell>
          <cell r="E217" t="str">
            <v>25-4011</v>
          </cell>
          <cell r="F217" t="str">
            <v>2400</v>
          </cell>
        </row>
        <row r="218">
          <cell r="D218" t="str">
            <v>Curators</v>
          </cell>
          <cell r="E218" t="str">
            <v>25-4012</v>
          </cell>
          <cell r="F218" t="str">
            <v>2400</v>
          </cell>
        </row>
        <row r="219">
          <cell r="D219" t="str">
            <v>Museum Technicians and Conservators</v>
          </cell>
          <cell r="E219" t="str">
            <v>25-4013</v>
          </cell>
          <cell r="F219" t="str">
            <v>2400</v>
          </cell>
        </row>
        <row r="220">
          <cell r="D220" t="str">
            <v>Librarians</v>
          </cell>
          <cell r="E220" t="str">
            <v>25-4021</v>
          </cell>
          <cell r="F220" t="str">
            <v>2430</v>
          </cell>
        </row>
        <row r="221">
          <cell r="D221" t="str">
            <v>Audio-Visual and Multimedia Collections Specialists</v>
          </cell>
          <cell r="E221" t="str">
            <v>25-9011</v>
          </cell>
          <cell r="F221" t="str">
            <v>2550</v>
          </cell>
        </row>
        <row r="222">
          <cell r="D222" t="str">
            <v>Farm and Home Management Advisors</v>
          </cell>
          <cell r="E222" t="str">
            <v>25-9021</v>
          </cell>
          <cell r="F222" t="str">
            <v>2550</v>
          </cell>
        </row>
        <row r="223">
          <cell r="D223" t="str">
            <v>Instructional Coordinators</v>
          </cell>
          <cell r="E223" t="str">
            <v>25-9031</v>
          </cell>
          <cell r="F223" t="str">
            <v>2550</v>
          </cell>
        </row>
        <row r="224">
          <cell r="D224" t="str">
            <v>Education, Training, and Library Workers, All Other</v>
          </cell>
          <cell r="E224" t="str">
            <v>25-9099</v>
          </cell>
          <cell r="F224" t="str">
            <v>2550</v>
          </cell>
        </row>
        <row r="225">
          <cell r="D225" t="str">
            <v>Art Directors</v>
          </cell>
          <cell r="E225" t="str">
            <v>27-1011</v>
          </cell>
          <cell r="F225" t="str">
            <v>2600</v>
          </cell>
        </row>
        <row r="226">
          <cell r="D226" t="str">
            <v>Craft Artists</v>
          </cell>
          <cell r="E226" t="str">
            <v>27-1012</v>
          </cell>
          <cell r="F226" t="str">
            <v>2600</v>
          </cell>
        </row>
        <row r="227">
          <cell r="D227" t="str">
            <v>Fine Artists, Including Painters, Sculptors, and Illustrators</v>
          </cell>
          <cell r="E227" t="str">
            <v>27-1013</v>
          </cell>
          <cell r="F227" t="str">
            <v>2600</v>
          </cell>
        </row>
        <row r="228">
          <cell r="D228" t="str">
            <v>Multimedia Artists and Animators</v>
          </cell>
          <cell r="E228" t="str">
            <v>27-1014</v>
          </cell>
          <cell r="F228" t="str">
            <v>2600</v>
          </cell>
        </row>
        <row r="229">
          <cell r="D229" t="str">
            <v>Artists and Related Workers, All Other</v>
          </cell>
          <cell r="E229" t="str">
            <v>27-1019</v>
          </cell>
          <cell r="F229" t="str">
            <v>2600</v>
          </cell>
        </row>
        <row r="230">
          <cell r="D230" t="str">
            <v>Commercial and Industrial Designers</v>
          </cell>
          <cell r="E230" t="str">
            <v>27-1021</v>
          </cell>
          <cell r="F230" t="str">
            <v>2630</v>
          </cell>
        </row>
        <row r="231">
          <cell r="D231" t="str">
            <v>Fashion Designers</v>
          </cell>
          <cell r="E231" t="str">
            <v>27-1022</v>
          </cell>
          <cell r="F231" t="str">
            <v>2630</v>
          </cell>
        </row>
        <row r="232">
          <cell r="D232" t="str">
            <v>Floral Designers</v>
          </cell>
          <cell r="E232" t="str">
            <v>27-1023</v>
          </cell>
          <cell r="F232" t="str">
            <v>2630</v>
          </cell>
        </row>
        <row r="233">
          <cell r="D233" t="str">
            <v>Graphic Designers</v>
          </cell>
          <cell r="E233" t="str">
            <v>27-1024</v>
          </cell>
          <cell r="F233" t="str">
            <v>2630</v>
          </cell>
        </row>
        <row r="234">
          <cell r="D234" t="str">
            <v>Interior Designers</v>
          </cell>
          <cell r="E234" t="str">
            <v>27-1025</v>
          </cell>
          <cell r="F234" t="str">
            <v>2630</v>
          </cell>
        </row>
        <row r="235">
          <cell r="D235" t="str">
            <v>Merchandise Displayers and Window Trimmers</v>
          </cell>
          <cell r="E235" t="str">
            <v>27-1026</v>
          </cell>
          <cell r="F235" t="str">
            <v>2630</v>
          </cell>
        </row>
        <row r="236">
          <cell r="D236" t="str">
            <v>Set and Exhibit Designers</v>
          </cell>
          <cell r="E236" t="str">
            <v>27-1027</v>
          </cell>
          <cell r="F236" t="str">
            <v>2630</v>
          </cell>
        </row>
        <row r="237">
          <cell r="D237" t="str">
            <v>Designers, All Other</v>
          </cell>
          <cell r="E237" t="str">
            <v>27-1029</v>
          </cell>
          <cell r="F237" t="str">
            <v>2630</v>
          </cell>
        </row>
        <row r="238">
          <cell r="D238" t="str">
            <v>Actors</v>
          </cell>
          <cell r="E238" t="str">
            <v>27-2011</v>
          </cell>
          <cell r="F238" t="str">
            <v>2700</v>
          </cell>
        </row>
        <row r="239">
          <cell r="D239" t="str">
            <v>Producers and Directors</v>
          </cell>
          <cell r="E239" t="str">
            <v>27-2012</v>
          </cell>
          <cell r="F239" t="str">
            <v>2710</v>
          </cell>
        </row>
        <row r="240">
          <cell r="D240" t="str">
            <v>Athletes and Sports Competitors</v>
          </cell>
          <cell r="E240" t="str">
            <v>27-2021</v>
          </cell>
          <cell r="F240" t="str">
            <v>2720</v>
          </cell>
        </row>
        <row r="241">
          <cell r="D241" t="str">
            <v>Coaches and Scouts</v>
          </cell>
          <cell r="E241" t="str">
            <v>27-2022</v>
          </cell>
          <cell r="F241" t="str">
            <v>2720</v>
          </cell>
        </row>
        <row r="242">
          <cell r="D242" t="str">
            <v>Umpires, Referees, and Other Sports Officials</v>
          </cell>
          <cell r="E242" t="str">
            <v>27-2023</v>
          </cell>
          <cell r="F242" t="str">
            <v>2720</v>
          </cell>
        </row>
        <row r="243">
          <cell r="D243" t="str">
            <v>Dancers</v>
          </cell>
          <cell r="E243" t="str">
            <v>27-2031</v>
          </cell>
          <cell r="F243" t="str">
            <v>2740</v>
          </cell>
        </row>
        <row r="244">
          <cell r="D244" t="str">
            <v>Choreographers</v>
          </cell>
          <cell r="E244" t="str">
            <v>27-2032</v>
          </cell>
          <cell r="F244" t="str">
            <v>2740</v>
          </cell>
        </row>
        <row r="245">
          <cell r="D245" t="str">
            <v>Music Directors and Composers</v>
          </cell>
          <cell r="E245" t="str">
            <v>27-2041</v>
          </cell>
          <cell r="F245" t="str">
            <v>2750</v>
          </cell>
        </row>
        <row r="246">
          <cell r="D246" t="str">
            <v>Musicians and Singers</v>
          </cell>
          <cell r="E246" t="str">
            <v>27-2042</v>
          </cell>
          <cell r="F246" t="str">
            <v>2750</v>
          </cell>
        </row>
        <row r="247">
          <cell r="D247" t="str">
            <v>Entertainers and Performers, Sports and Related Workers, All Other</v>
          </cell>
          <cell r="E247" t="str">
            <v>27-2099</v>
          </cell>
          <cell r="F247" t="str">
            <v>2760</v>
          </cell>
        </row>
        <row r="248">
          <cell r="D248" t="str">
            <v>Radio and Television Announcers</v>
          </cell>
          <cell r="E248" t="str">
            <v>27-3011</v>
          </cell>
          <cell r="F248" t="str">
            <v>2800</v>
          </cell>
        </row>
        <row r="249">
          <cell r="D249" t="str">
            <v>Public Address System and Other Announcers</v>
          </cell>
          <cell r="E249" t="str">
            <v>27-3012</v>
          </cell>
          <cell r="F249" t="str">
            <v>2800</v>
          </cell>
        </row>
        <row r="250">
          <cell r="D250" t="str">
            <v>Broadcast News Analysts</v>
          </cell>
          <cell r="E250" t="str">
            <v>27-3021</v>
          </cell>
          <cell r="F250" t="str">
            <v>2810</v>
          </cell>
        </row>
        <row r="251">
          <cell r="D251" t="str">
            <v>Reporters and Correspondents</v>
          </cell>
          <cell r="E251" t="str">
            <v>27-3022</v>
          </cell>
          <cell r="F251" t="str">
            <v>2810</v>
          </cell>
        </row>
        <row r="252">
          <cell r="D252" t="str">
            <v>Public Relations Specialists</v>
          </cell>
          <cell r="E252" t="str">
            <v>27-3031</v>
          </cell>
          <cell r="F252" t="str">
            <v>2825</v>
          </cell>
        </row>
        <row r="253">
          <cell r="D253" t="str">
            <v>Editors</v>
          </cell>
          <cell r="E253" t="str">
            <v>27-3041</v>
          </cell>
          <cell r="F253" t="str">
            <v>2830</v>
          </cell>
        </row>
        <row r="254">
          <cell r="D254" t="str">
            <v>Technical Writers</v>
          </cell>
          <cell r="E254" t="str">
            <v>27-3042</v>
          </cell>
          <cell r="F254" t="str">
            <v>2840</v>
          </cell>
        </row>
        <row r="255">
          <cell r="D255" t="str">
            <v>Writers and Authors</v>
          </cell>
          <cell r="E255" t="str">
            <v>27-3043</v>
          </cell>
          <cell r="F255" t="str">
            <v>2850</v>
          </cell>
        </row>
        <row r="256">
          <cell r="D256" t="str">
            <v>Interpreters and Translators</v>
          </cell>
          <cell r="E256" t="str">
            <v>27-3091</v>
          </cell>
          <cell r="F256" t="str">
            <v>2860</v>
          </cell>
        </row>
        <row r="257">
          <cell r="D257" t="str">
            <v>Media and Communication Workers, All Other</v>
          </cell>
          <cell r="E257" t="str">
            <v>27-3099</v>
          </cell>
          <cell r="F257" t="str">
            <v>2860</v>
          </cell>
        </row>
        <row r="258">
          <cell r="D258" t="str">
            <v>Photographers</v>
          </cell>
          <cell r="E258" t="str">
            <v>27-4021</v>
          </cell>
          <cell r="F258" t="str">
            <v>2910</v>
          </cell>
        </row>
        <row r="259">
          <cell r="D259" t="str">
            <v>Camera Operators, Television, Video, and Motion Picture</v>
          </cell>
          <cell r="E259" t="str">
            <v>27-4031</v>
          </cell>
          <cell r="F259" t="str">
            <v>2920</v>
          </cell>
        </row>
        <row r="260">
          <cell r="D260" t="str">
            <v>Film and Video Editors</v>
          </cell>
          <cell r="E260" t="str">
            <v>27-4032</v>
          </cell>
          <cell r="F260" t="str">
            <v>2920</v>
          </cell>
        </row>
        <row r="261">
          <cell r="D261" t="str">
            <v>Chiropractors</v>
          </cell>
          <cell r="E261" t="str">
            <v>29-1011</v>
          </cell>
          <cell r="F261" t="str">
            <v>3000</v>
          </cell>
        </row>
        <row r="262">
          <cell r="D262" t="str">
            <v>Dentists, General</v>
          </cell>
          <cell r="E262" t="str">
            <v>29-1021</v>
          </cell>
          <cell r="F262" t="str">
            <v>3010</v>
          </cell>
        </row>
        <row r="263">
          <cell r="D263" t="str">
            <v>Oral and Maxillofacial Surgeons</v>
          </cell>
          <cell r="E263" t="str">
            <v>29-1022</v>
          </cell>
          <cell r="F263" t="str">
            <v>3010</v>
          </cell>
        </row>
        <row r="264">
          <cell r="D264" t="str">
            <v>Orthodontists</v>
          </cell>
          <cell r="E264" t="str">
            <v>29-1023</v>
          </cell>
          <cell r="F264" t="str">
            <v>3010</v>
          </cell>
        </row>
        <row r="265">
          <cell r="D265" t="str">
            <v>Prosthodontists</v>
          </cell>
          <cell r="E265" t="str">
            <v>29-1024</v>
          </cell>
          <cell r="F265" t="str">
            <v>3010</v>
          </cell>
        </row>
        <row r="266">
          <cell r="D266" t="str">
            <v>Dentists, All Other Specialists</v>
          </cell>
          <cell r="E266" t="str">
            <v>29-1029</v>
          </cell>
          <cell r="F266" t="str">
            <v>3010</v>
          </cell>
        </row>
        <row r="267">
          <cell r="D267" t="str">
            <v>Dietitians and Nutritionists</v>
          </cell>
          <cell r="E267" t="str">
            <v>29-1031</v>
          </cell>
          <cell r="F267" t="str">
            <v>3030</v>
          </cell>
        </row>
        <row r="268">
          <cell r="D268" t="str">
            <v>Optometrists</v>
          </cell>
          <cell r="E268" t="str">
            <v>29-1041</v>
          </cell>
          <cell r="F268" t="str">
            <v>3040</v>
          </cell>
        </row>
        <row r="269">
          <cell r="D269" t="str">
            <v>Pharmacists</v>
          </cell>
          <cell r="E269" t="str">
            <v>29-1051</v>
          </cell>
          <cell r="F269" t="str">
            <v>3050</v>
          </cell>
        </row>
        <row r="270">
          <cell r="D270" t="str">
            <v>Anesthesiologists</v>
          </cell>
          <cell r="E270" t="str">
            <v>29-1061</v>
          </cell>
          <cell r="F270" t="str">
            <v>3060</v>
          </cell>
        </row>
        <row r="271">
          <cell r="D271" t="str">
            <v>Family and General Practitioners</v>
          </cell>
          <cell r="E271" t="str">
            <v>29-1062</v>
          </cell>
          <cell r="F271" t="str">
            <v>3060</v>
          </cell>
        </row>
        <row r="272">
          <cell r="D272" t="str">
            <v>Internists, General</v>
          </cell>
          <cell r="E272" t="str">
            <v>29-1063</v>
          </cell>
          <cell r="F272" t="str">
            <v>3060</v>
          </cell>
        </row>
        <row r="273">
          <cell r="D273" t="str">
            <v>Obstetricians and Gynecologists</v>
          </cell>
          <cell r="E273" t="str">
            <v>29-1064</v>
          </cell>
          <cell r="F273" t="str">
            <v>3060</v>
          </cell>
        </row>
        <row r="274">
          <cell r="D274" t="str">
            <v>Pediatricians, General</v>
          </cell>
          <cell r="E274" t="str">
            <v>29-1065</v>
          </cell>
          <cell r="F274" t="str">
            <v>3060</v>
          </cell>
        </row>
        <row r="275">
          <cell r="D275" t="str">
            <v>Psychiatrists</v>
          </cell>
          <cell r="E275" t="str">
            <v>29-1066</v>
          </cell>
          <cell r="F275" t="str">
            <v>3060</v>
          </cell>
        </row>
        <row r="276">
          <cell r="D276" t="str">
            <v>Surgeons</v>
          </cell>
          <cell r="E276" t="str">
            <v>29-1067</v>
          </cell>
          <cell r="F276" t="str">
            <v>3060</v>
          </cell>
        </row>
        <row r="277">
          <cell r="D277" t="str">
            <v>Physicians and Surgeons, All Other</v>
          </cell>
          <cell r="E277" t="str">
            <v>29-1069</v>
          </cell>
          <cell r="F277" t="str">
            <v>3060</v>
          </cell>
        </row>
        <row r="278">
          <cell r="D278" t="str">
            <v>Physician Assistants</v>
          </cell>
          <cell r="E278" t="str">
            <v>29-1071</v>
          </cell>
          <cell r="F278" t="str">
            <v>3110</v>
          </cell>
        </row>
        <row r="279">
          <cell r="D279" t="str">
            <v>Podiatrists</v>
          </cell>
          <cell r="E279" t="str">
            <v>29-1081</v>
          </cell>
          <cell r="F279" t="str">
            <v>3120</v>
          </cell>
        </row>
        <row r="280">
          <cell r="D280" t="str">
            <v>Occupational Therapists</v>
          </cell>
          <cell r="E280" t="str">
            <v>29-1122</v>
          </cell>
          <cell r="F280" t="str">
            <v>3150</v>
          </cell>
        </row>
        <row r="281">
          <cell r="D281" t="str">
            <v>Physical Therapists</v>
          </cell>
          <cell r="E281" t="str">
            <v>29-1123</v>
          </cell>
          <cell r="F281" t="str">
            <v>3160</v>
          </cell>
        </row>
        <row r="282">
          <cell r="D282" t="str">
            <v>Radiation Therapists</v>
          </cell>
          <cell r="E282" t="str">
            <v>29-1124</v>
          </cell>
          <cell r="F282" t="str">
            <v>3200</v>
          </cell>
        </row>
        <row r="283">
          <cell r="D283" t="str">
            <v>Recreational Therapists</v>
          </cell>
          <cell r="E283" t="str">
            <v>29-1125</v>
          </cell>
          <cell r="F283" t="str">
            <v>3210</v>
          </cell>
        </row>
        <row r="284">
          <cell r="D284" t="str">
            <v>Respiratory Therapists</v>
          </cell>
          <cell r="E284" t="str">
            <v>29-1126</v>
          </cell>
          <cell r="F284" t="str">
            <v>3220</v>
          </cell>
        </row>
        <row r="285">
          <cell r="D285" t="str">
            <v>Speech-Language Pathologists</v>
          </cell>
          <cell r="E285" t="str">
            <v>29-1127</v>
          </cell>
          <cell r="F285" t="str">
            <v>3230</v>
          </cell>
        </row>
        <row r="286">
          <cell r="D286" t="str">
            <v>Exercise Physiologists</v>
          </cell>
          <cell r="E286" t="str">
            <v>29-1128</v>
          </cell>
          <cell r="F286" t="str">
            <v>3245</v>
          </cell>
        </row>
        <row r="287">
          <cell r="D287" t="str">
            <v>Therapists, All Other</v>
          </cell>
          <cell r="E287" t="str">
            <v>29-1129</v>
          </cell>
          <cell r="F287" t="str">
            <v>3245</v>
          </cell>
        </row>
        <row r="288">
          <cell r="D288" t="str">
            <v>Veterinarians</v>
          </cell>
          <cell r="E288" t="str">
            <v>29-1131</v>
          </cell>
          <cell r="F288" t="str">
            <v>3250</v>
          </cell>
        </row>
        <row r="289">
          <cell r="D289" t="str">
            <v>Registered Nurses</v>
          </cell>
          <cell r="E289" t="str">
            <v>29-1141</v>
          </cell>
          <cell r="F289" t="str">
            <v>3255</v>
          </cell>
        </row>
        <row r="290">
          <cell r="D290" t="str">
            <v>Nurse Anesthetists</v>
          </cell>
          <cell r="E290" t="str">
            <v>29-1151</v>
          </cell>
          <cell r="F290" t="str">
            <v>3256</v>
          </cell>
        </row>
        <row r="291">
          <cell r="D291" t="str">
            <v>Nurse Midwives</v>
          </cell>
          <cell r="E291" t="str">
            <v>29-1161</v>
          </cell>
          <cell r="F291" t="str">
            <v>3258</v>
          </cell>
        </row>
        <row r="292">
          <cell r="D292" t="str">
            <v>Nurse Practitioners</v>
          </cell>
          <cell r="E292" t="str">
            <v>29-1171</v>
          </cell>
          <cell r="F292" t="str">
            <v>3258</v>
          </cell>
        </row>
        <row r="293">
          <cell r="D293" t="str">
            <v>Audiologists</v>
          </cell>
          <cell r="E293" t="str">
            <v>29-1181</v>
          </cell>
          <cell r="F293" t="str">
            <v>3140</v>
          </cell>
        </row>
        <row r="294">
          <cell r="D294" t="str">
            <v>Health Diagnosing and Treating Practitioners, All Other</v>
          </cell>
          <cell r="E294" t="str">
            <v>29-1199</v>
          </cell>
          <cell r="F294" t="str">
            <v>3260</v>
          </cell>
        </row>
        <row r="295">
          <cell r="D295" t="str">
            <v>Animal Trainers</v>
          </cell>
          <cell r="E295" t="str">
            <v>39-2011</v>
          </cell>
          <cell r="F295" t="str">
            <v>4340</v>
          </cell>
        </row>
        <row r="296">
          <cell r="D296" t="str">
            <v>Sales Engineers</v>
          </cell>
          <cell r="E296" t="str">
            <v>41-9031</v>
          </cell>
          <cell r="F296" t="str">
            <v>4930</v>
          </cell>
        </row>
        <row r="297">
          <cell r="D297" t="str">
            <v>Agricultural Inspectors</v>
          </cell>
          <cell r="E297" t="str">
            <v>45-2011</v>
          </cell>
          <cell r="F297" t="str">
            <v>6010</v>
          </cell>
        </row>
        <row r="298">
          <cell r="D298" t="str">
            <v>Construction and Building Inspectors</v>
          </cell>
          <cell r="E298" t="str">
            <v>47-4011</v>
          </cell>
          <cell r="F298" t="str">
            <v>6660</v>
          </cell>
        </row>
        <row r="299">
          <cell r="D299" t="str">
            <v>Airline Pilots, Copilots, and Flight Engineers</v>
          </cell>
          <cell r="E299" t="str">
            <v>53-2011</v>
          </cell>
          <cell r="F299" t="str">
            <v>9030</v>
          </cell>
        </row>
        <row r="300">
          <cell r="D300" t="str">
            <v>Commercial Pilots</v>
          </cell>
          <cell r="E300" t="str">
            <v>53-2012</v>
          </cell>
          <cell r="F300" t="str">
            <v>9030</v>
          </cell>
        </row>
        <row r="301">
          <cell r="D301" t="str">
            <v>Transportation Inspectors</v>
          </cell>
          <cell r="E301" t="str">
            <v>53-6051</v>
          </cell>
          <cell r="F301" t="str">
            <v>9410</v>
          </cell>
        </row>
        <row r="302">
          <cell r="D302" t="str">
            <v>Architectural and Civil Drafters</v>
          </cell>
          <cell r="E302" t="str">
            <v>17-3011</v>
          </cell>
          <cell r="F302" t="str">
            <v>1540</v>
          </cell>
        </row>
        <row r="303">
          <cell r="D303" t="str">
            <v>Electrical and Electronics Drafters</v>
          </cell>
          <cell r="E303" t="str">
            <v>17-3012</v>
          </cell>
          <cell r="F303" t="str">
            <v>1540</v>
          </cell>
        </row>
        <row r="304">
          <cell r="D304" t="str">
            <v>Mechanical Drafters</v>
          </cell>
          <cell r="E304" t="str">
            <v>17-3013</v>
          </cell>
          <cell r="F304" t="str">
            <v>1540</v>
          </cell>
        </row>
        <row r="305">
          <cell r="D305" t="str">
            <v>Drafters, All Other</v>
          </cell>
          <cell r="E305" t="str">
            <v>17-3019</v>
          </cell>
          <cell r="F305" t="str">
            <v>1540</v>
          </cell>
        </row>
        <row r="306">
          <cell r="D306" t="str">
            <v>Aerospace Engineering and Operations Technicians</v>
          </cell>
          <cell r="E306" t="str">
            <v>17-3021</v>
          </cell>
          <cell r="F306" t="str">
            <v>1550</v>
          </cell>
        </row>
        <row r="307">
          <cell r="D307" t="str">
            <v>Civil Engineering Technicians</v>
          </cell>
          <cell r="E307" t="str">
            <v>17-3022</v>
          </cell>
          <cell r="F307" t="str">
            <v>1550</v>
          </cell>
        </row>
        <row r="308">
          <cell r="D308" t="str">
            <v>Electrical and Electronics Engineering Technicians</v>
          </cell>
          <cell r="E308" t="str">
            <v>17-3023</v>
          </cell>
          <cell r="F308" t="str">
            <v>1550</v>
          </cell>
        </row>
        <row r="309">
          <cell r="D309" t="str">
            <v>Electro-Mechanical Technicians</v>
          </cell>
          <cell r="E309" t="str">
            <v>17-3024</v>
          </cell>
          <cell r="F309" t="str">
            <v>1550</v>
          </cell>
        </row>
        <row r="310">
          <cell r="D310" t="str">
            <v>Environmental Engineering Technicians</v>
          </cell>
          <cell r="E310" t="str">
            <v>17-3025</v>
          </cell>
          <cell r="F310" t="str">
            <v>1550</v>
          </cell>
        </row>
        <row r="311">
          <cell r="D311" t="str">
            <v>Industrial Engineering Technicians</v>
          </cell>
          <cell r="E311" t="str">
            <v>17-3026</v>
          </cell>
          <cell r="F311" t="str">
            <v>1550</v>
          </cell>
        </row>
        <row r="312">
          <cell r="D312" t="str">
            <v>Mechanical Engineering Technicians</v>
          </cell>
          <cell r="E312" t="str">
            <v>17-3027</v>
          </cell>
          <cell r="F312" t="str">
            <v>1550</v>
          </cell>
        </row>
        <row r="313">
          <cell r="D313" t="str">
            <v>Engineering Technicians, Except Drafters, All Other</v>
          </cell>
          <cell r="E313" t="str">
            <v>17-3029</v>
          </cell>
          <cell r="F313" t="str">
            <v>1550</v>
          </cell>
        </row>
        <row r="314">
          <cell r="D314" t="str">
            <v>Surveying and Mapping Technicians</v>
          </cell>
          <cell r="E314" t="str">
            <v>17-3031</v>
          </cell>
          <cell r="F314" t="str">
            <v>1560</v>
          </cell>
        </row>
        <row r="315">
          <cell r="D315" t="str">
            <v>Agricultural and Food Science Technicians</v>
          </cell>
          <cell r="E315" t="str">
            <v>19-4011</v>
          </cell>
          <cell r="F315" t="str">
            <v>1900</v>
          </cell>
        </row>
        <row r="316">
          <cell r="D316" t="str">
            <v>Biological Technicians</v>
          </cell>
          <cell r="E316" t="str">
            <v>19-4021</v>
          </cell>
          <cell r="F316" t="str">
            <v>1910</v>
          </cell>
        </row>
        <row r="317">
          <cell r="D317" t="str">
            <v>Chemical Technicians</v>
          </cell>
          <cell r="E317" t="str">
            <v>19-4031</v>
          </cell>
          <cell r="F317" t="str">
            <v>1920</v>
          </cell>
        </row>
        <row r="318">
          <cell r="D318" t="str">
            <v>Geological and Petroleum Technicians</v>
          </cell>
          <cell r="E318" t="str">
            <v>19-4041</v>
          </cell>
          <cell r="F318" t="str">
            <v>1930</v>
          </cell>
        </row>
        <row r="319">
          <cell r="D319" t="str">
            <v>Nuclear Technicians</v>
          </cell>
          <cell r="E319" t="str">
            <v>19-4051</v>
          </cell>
          <cell r="F319" t="str">
            <v>1930</v>
          </cell>
        </row>
        <row r="320">
          <cell r="D320" t="str">
            <v>Social Science Research Assistants</v>
          </cell>
          <cell r="E320" t="str">
            <v>19-4061</v>
          </cell>
          <cell r="F320" t="str">
            <v>1965</v>
          </cell>
        </row>
        <row r="321">
          <cell r="D321" t="str">
            <v>Environmental Science and Protection Technicians, Including Health</v>
          </cell>
          <cell r="E321" t="str">
            <v>19-4091</v>
          </cell>
          <cell r="F321" t="str">
            <v>1965</v>
          </cell>
        </row>
        <row r="322">
          <cell r="D322" t="str">
            <v>Forensic Science Technicians</v>
          </cell>
          <cell r="E322" t="str">
            <v>19-4092</v>
          </cell>
          <cell r="F322" t="str">
            <v>1965</v>
          </cell>
        </row>
        <row r="323">
          <cell r="D323" t="str">
            <v>Forest and Conservation Technicians</v>
          </cell>
          <cell r="E323" t="str">
            <v>19-4093</v>
          </cell>
          <cell r="F323" t="str">
            <v>1965</v>
          </cell>
        </row>
        <row r="324">
          <cell r="D324" t="str">
            <v>Life, Physical, and Social Science Technicians, All Other</v>
          </cell>
          <cell r="E324" t="str">
            <v>19-4099</v>
          </cell>
          <cell r="F324" t="str">
            <v>1965</v>
          </cell>
        </row>
        <row r="325">
          <cell r="D325" t="str">
            <v>Audio and Video Equipment Technicians</v>
          </cell>
          <cell r="E325" t="str">
            <v>27-4011</v>
          </cell>
          <cell r="F325" t="str">
            <v>2900</v>
          </cell>
        </row>
        <row r="326">
          <cell r="D326" t="str">
            <v>Broadcast Technicians</v>
          </cell>
          <cell r="E326" t="str">
            <v>27-4012</v>
          </cell>
          <cell r="F326" t="str">
            <v>2900</v>
          </cell>
        </row>
        <row r="327">
          <cell r="D327" t="str">
            <v>Radio Operators</v>
          </cell>
          <cell r="E327" t="str">
            <v>27-4013</v>
          </cell>
          <cell r="F327" t="str">
            <v>2900</v>
          </cell>
        </row>
        <row r="328">
          <cell r="D328" t="str">
            <v>Sound Engineering Technicians</v>
          </cell>
          <cell r="E328" t="str">
            <v>27-4014</v>
          </cell>
          <cell r="F328" t="str">
            <v>2900</v>
          </cell>
        </row>
        <row r="329">
          <cell r="D329" t="str">
            <v>Media and Communication Equipment Workers, All Other</v>
          </cell>
          <cell r="E329" t="str">
            <v>27-4099</v>
          </cell>
          <cell r="F329" t="str">
            <v>2900</v>
          </cell>
        </row>
        <row r="330">
          <cell r="D330" t="str">
            <v>Medical and Clinical Laboreratory Technologists</v>
          </cell>
          <cell r="E330" t="str">
            <v>29-2011</v>
          </cell>
          <cell r="F330" t="str">
            <v>3300</v>
          </cell>
        </row>
        <row r="331">
          <cell r="D331" t="str">
            <v>Medical and Clinical Laboreratory Technicians</v>
          </cell>
          <cell r="E331" t="str">
            <v>29-2012</v>
          </cell>
          <cell r="F331" t="str">
            <v>3300</v>
          </cell>
        </row>
        <row r="332">
          <cell r="D332" t="str">
            <v>Dental Hygienists</v>
          </cell>
          <cell r="E332" t="str">
            <v>29-2021</v>
          </cell>
          <cell r="F332" t="str">
            <v>3310</v>
          </cell>
        </row>
        <row r="333">
          <cell r="D333" t="str">
            <v>Cardiovascular Technologists and Technicians</v>
          </cell>
          <cell r="E333" t="str">
            <v>29-2031</v>
          </cell>
          <cell r="F333" t="str">
            <v>3320</v>
          </cell>
        </row>
        <row r="334">
          <cell r="D334" t="str">
            <v>Diagnostic Medical Sonographers</v>
          </cell>
          <cell r="E334" t="str">
            <v>29-2032</v>
          </cell>
          <cell r="F334" t="str">
            <v>3320</v>
          </cell>
        </row>
        <row r="335">
          <cell r="D335" t="str">
            <v>Nuclear Medicine Technologists</v>
          </cell>
          <cell r="E335" t="str">
            <v>29-2033</v>
          </cell>
          <cell r="F335" t="str">
            <v>3320</v>
          </cell>
        </row>
        <row r="336">
          <cell r="D336" t="str">
            <v>Radiologic Technologists</v>
          </cell>
          <cell r="E336" t="str">
            <v>29-2034</v>
          </cell>
          <cell r="F336" t="str">
            <v>3320</v>
          </cell>
        </row>
        <row r="337">
          <cell r="D337" t="str">
            <v>Magnetic Resonance Imaging Technologists</v>
          </cell>
          <cell r="E337" t="str">
            <v>29-2035</v>
          </cell>
          <cell r="F337" t="str">
            <v>3320</v>
          </cell>
        </row>
        <row r="338">
          <cell r="D338" t="str">
            <v>Emergency Medical Technicians and Paramedics</v>
          </cell>
          <cell r="E338" t="str">
            <v>29-2041</v>
          </cell>
          <cell r="F338" t="str">
            <v>3400</v>
          </cell>
        </row>
        <row r="339">
          <cell r="D339" t="str">
            <v>Dietetic Technicians</v>
          </cell>
          <cell r="E339" t="str">
            <v>29-2051</v>
          </cell>
          <cell r="F339" t="str">
            <v>3420</v>
          </cell>
        </row>
        <row r="340">
          <cell r="D340" t="str">
            <v>Pharmacy Technicians</v>
          </cell>
          <cell r="E340" t="str">
            <v>29-2052</v>
          </cell>
          <cell r="F340" t="str">
            <v>3420</v>
          </cell>
        </row>
        <row r="341">
          <cell r="D341" t="str">
            <v>Psychiatric Technicians</v>
          </cell>
          <cell r="E341" t="str">
            <v>29-2053</v>
          </cell>
          <cell r="F341" t="str">
            <v>3420</v>
          </cell>
        </row>
        <row r="342">
          <cell r="D342" t="str">
            <v>Respiratory Therapy Technicians</v>
          </cell>
          <cell r="E342" t="str">
            <v>29-2054</v>
          </cell>
          <cell r="F342" t="str">
            <v>3420</v>
          </cell>
        </row>
        <row r="343">
          <cell r="D343" t="str">
            <v>Surgical Technologists</v>
          </cell>
          <cell r="E343" t="str">
            <v>29-2055</v>
          </cell>
          <cell r="F343" t="str">
            <v>3420</v>
          </cell>
        </row>
        <row r="344">
          <cell r="D344" t="str">
            <v>Veterinary Technologists and Technicians</v>
          </cell>
          <cell r="E344" t="str">
            <v>29-2056</v>
          </cell>
          <cell r="F344" t="str">
            <v>3420</v>
          </cell>
        </row>
        <row r="345">
          <cell r="D345" t="str">
            <v>Ophthalmic Medical Technicians</v>
          </cell>
          <cell r="E345" t="str">
            <v>29-2057</v>
          </cell>
          <cell r="F345" t="str">
            <v>3420</v>
          </cell>
        </row>
        <row r="346">
          <cell r="D346" t="str">
            <v>Licensed Practical and Licensed Vocational Nurses</v>
          </cell>
          <cell r="E346" t="str">
            <v>29-2061</v>
          </cell>
          <cell r="F346" t="str">
            <v>3500</v>
          </cell>
        </row>
        <row r="347">
          <cell r="D347" t="str">
            <v>Medical Records and Health Information Technicians</v>
          </cell>
          <cell r="E347" t="str">
            <v>29-2071</v>
          </cell>
          <cell r="F347" t="str">
            <v>3510</v>
          </cell>
        </row>
        <row r="348">
          <cell r="D348" t="str">
            <v>Opticians, Dispensing</v>
          </cell>
          <cell r="E348" t="str">
            <v>29-2081</v>
          </cell>
          <cell r="F348" t="str">
            <v>3520</v>
          </cell>
        </row>
        <row r="349">
          <cell r="D349" t="str">
            <v>Orthotists and Prosthetists</v>
          </cell>
          <cell r="E349" t="str">
            <v>29-2091</v>
          </cell>
          <cell r="F349" t="str">
            <v>3535</v>
          </cell>
        </row>
        <row r="350">
          <cell r="D350" t="str">
            <v>Hearing Aid Specialists</v>
          </cell>
          <cell r="E350" t="str">
            <v>29-2092</v>
          </cell>
          <cell r="F350" t="str">
            <v>3535</v>
          </cell>
        </row>
        <row r="351">
          <cell r="D351" t="str">
            <v>Health Technologists and Technicians, All Other</v>
          </cell>
          <cell r="E351" t="str">
            <v>29-2099</v>
          </cell>
          <cell r="F351" t="str">
            <v>3535</v>
          </cell>
        </row>
        <row r="352">
          <cell r="D352" t="str">
            <v>Occupational Health and Safety Specialists</v>
          </cell>
          <cell r="E352" t="str">
            <v>29-9011</v>
          </cell>
          <cell r="F352" t="str">
            <v>3540</v>
          </cell>
        </row>
        <row r="353">
          <cell r="D353" t="str">
            <v>Occupational Health and Safety Technicians</v>
          </cell>
          <cell r="E353" t="str">
            <v>29-9012</v>
          </cell>
          <cell r="F353" t="str">
            <v>3540</v>
          </cell>
        </row>
        <row r="354">
          <cell r="D354" t="str">
            <v>Athletic Trainers</v>
          </cell>
          <cell r="E354" t="str">
            <v>29-9091</v>
          </cell>
          <cell r="F354" t="str">
            <v>3540</v>
          </cell>
        </row>
        <row r="355">
          <cell r="D355" t="str">
            <v>Genetic Counselors</v>
          </cell>
          <cell r="E355" t="str">
            <v>29-9092</v>
          </cell>
          <cell r="F355" t="str">
            <v>3540</v>
          </cell>
        </row>
        <row r="356">
          <cell r="D356" t="str">
            <v>Healthcare Practitioners and Technical Workers, All Other</v>
          </cell>
          <cell r="E356" t="str">
            <v>29-9099</v>
          </cell>
          <cell r="F356" t="str">
            <v>3540</v>
          </cell>
        </row>
        <row r="357">
          <cell r="D357" t="str">
            <v>Air Traffic Controllers</v>
          </cell>
          <cell r="E357" t="str">
            <v>53-2021</v>
          </cell>
          <cell r="F357" t="str">
            <v>9040</v>
          </cell>
        </row>
        <row r="358">
          <cell r="D358" t="str">
            <v>Airfield Operations Specialists</v>
          </cell>
          <cell r="E358" t="str">
            <v>53-2022</v>
          </cell>
          <cell r="F358" t="str">
            <v>9040</v>
          </cell>
        </row>
        <row r="359">
          <cell r="D359" t="str">
            <v>First-Line Supervisors of Retail Sales Workers</v>
          </cell>
          <cell r="E359" t="str">
            <v>41-1011</v>
          </cell>
          <cell r="F359" t="str">
            <v>4700</v>
          </cell>
        </row>
        <row r="360">
          <cell r="D360" t="str">
            <v>First-Line Supervisors of Non-Retail Sales Workers</v>
          </cell>
          <cell r="E360" t="str">
            <v>41-1012</v>
          </cell>
          <cell r="F360" t="str">
            <v>4710</v>
          </cell>
        </row>
        <row r="361">
          <cell r="D361" t="str">
            <v>Cashiers</v>
          </cell>
          <cell r="E361" t="str">
            <v>41-2011</v>
          </cell>
          <cell r="F361" t="str">
            <v>4720</v>
          </cell>
        </row>
        <row r="362">
          <cell r="D362" t="str">
            <v>Gaming Change Persons and Booth Cashiers</v>
          </cell>
          <cell r="E362" t="str">
            <v>41-2012</v>
          </cell>
          <cell r="F362" t="str">
            <v>4720</v>
          </cell>
        </row>
        <row r="363">
          <cell r="D363" t="str">
            <v>Counter and Rental Clerks</v>
          </cell>
          <cell r="E363" t="str">
            <v>41-2021</v>
          </cell>
          <cell r="F363" t="str">
            <v>4740</v>
          </cell>
        </row>
        <row r="364">
          <cell r="D364" t="str">
            <v>Parts Salespersons</v>
          </cell>
          <cell r="E364" t="str">
            <v>41-2022</v>
          </cell>
          <cell r="F364" t="str">
            <v>4750</v>
          </cell>
        </row>
        <row r="365">
          <cell r="D365" t="str">
            <v>Retail Salespersons</v>
          </cell>
          <cell r="E365" t="str">
            <v>41-2031</v>
          </cell>
          <cell r="F365" t="str">
            <v>4760</v>
          </cell>
        </row>
        <row r="366">
          <cell r="D366" t="str">
            <v>Advertising Sales Agents</v>
          </cell>
          <cell r="E366" t="str">
            <v>41-3011</v>
          </cell>
          <cell r="F366" t="str">
            <v>4800</v>
          </cell>
        </row>
        <row r="367">
          <cell r="D367" t="str">
            <v>Insurance Sales Agents</v>
          </cell>
          <cell r="E367" t="str">
            <v>41-3021</v>
          </cell>
          <cell r="F367" t="str">
            <v>4810</v>
          </cell>
        </row>
        <row r="368">
          <cell r="D368" t="str">
            <v>Securities, Commodities, and Financial Services Sales Agents</v>
          </cell>
          <cell r="E368" t="str">
            <v>41-3031</v>
          </cell>
          <cell r="F368" t="str">
            <v>4820</v>
          </cell>
        </row>
        <row r="369">
          <cell r="D369" t="str">
            <v>Travel Agents</v>
          </cell>
          <cell r="E369" t="str">
            <v>41-3041</v>
          </cell>
          <cell r="F369" t="str">
            <v>4830</v>
          </cell>
        </row>
        <row r="370">
          <cell r="D370" t="str">
            <v>Sales Representatives, Services, All Other</v>
          </cell>
          <cell r="E370" t="str">
            <v>41-3099</v>
          </cell>
          <cell r="F370" t="str">
            <v>4840</v>
          </cell>
        </row>
        <row r="371">
          <cell r="D371" t="str">
            <v>Sales Representatives, Wholesale and Manufacturing, Technical and Scientific Products</v>
          </cell>
          <cell r="E371" t="str">
            <v>41-4011</v>
          </cell>
          <cell r="F371" t="str">
            <v>4850</v>
          </cell>
        </row>
        <row r="372">
          <cell r="D372" t="str">
            <v>Sales Representatives, Wholesale and Manufacturing, Except Technical and Scientific Products</v>
          </cell>
          <cell r="E372" t="str">
            <v>41-4012</v>
          </cell>
          <cell r="F372" t="str">
            <v>4850</v>
          </cell>
        </row>
        <row r="373">
          <cell r="D373" t="str">
            <v>Demonstrators and Product Promoters</v>
          </cell>
          <cell r="E373" t="str">
            <v>41-9011</v>
          </cell>
          <cell r="F373" t="str">
            <v>4900</v>
          </cell>
        </row>
        <row r="374">
          <cell r="D374" t="str">
            <v>Models</v>
          </cell>
          <cell r="E374" t="str">
            <v>41-9012</v>
          </cell>
          <cell r="F374" t="str">
            <v>4900</v>
          </cell>
        </row>
        <row r="375">
          <cell r="D375" t="str">
            <v>Real Estate Brokers</v>
          </cell>
          <cell r="E375" t="str">
            <v>41-9021</v>
          </cell>
          <cell r="F375" t="str">
            <v>4920</v>
          </cell>
        </row>
        <row r="376">
          <cell r="D376" t="str">
            <v>Real Estate Sales Agents</v>
          </cell>
          <cell r="E376" t="str">
            <v>41-9022</v>
          </cell>
          <cell r="F376" t="str">
            <v>4920</v>
          </cell>
        </row>
        <row r="377">
          <cell r="D377" t="str">
            <v>Telemarketers</v>
          </cell>
          <cell r="E377" t="str">
            <v>41-9041</v>
          </cell>
          <cell r="F377" t="str">
            <v>4940</v>
          </cell>
        </row>
        <row r="378">
          <cell r="D378" t="str">
            <v>Door-to-Door Sales Workers, News and Street Vendors, and Related Workers</v>
          </cell>
          <cell r="E378" t="str">
            <v>41-9091</v>
          </cell>
          <cell r="F378" t="str">
            <v>4950</v>
          </cell>
        </row>
        <row r="379">
          <cell r="D379" t="str">
            <v>Sales and Related Workers, All Other</v>
          </cell>
          <cell r="E379" t="str">
            <v>41-9099</v>
          </cell>
          <cell r="F379" t="str">
            <v>4965</v>
          </cell>
        </row>
        <row r="380">
          <cell r="D380" t="str">
            <v>Social and Human Service Assistants</v>
          </cell>
          <cell r="E380" t="str">
            <v>21-1093</v>
          </cell>
          <cell r="F380" t="str">
            <v>2016</v>
          </cell>
        </row>
        <row r="381">
          <cell r="D381" t="str">
            <v>Paralegals and Legal Assistants</v>
          </cell>
          <cell r="E381" t="str">
            <v>23-2011</v>
          </cell>
          <cell r="F381" t="str">
            <v>2145</v>
          </cell>
        </row>
        <row r="382">
          <cell r="D382" t="str">
            <v>Court Reporters</v>
          </cell>
          <cell r="E382" t="str">
            <v>23-2091</v>
          </cell>
          <cell r="F382" t="str">
            <v>2160</v>
          </cell>
        </row>
        <row r="383">
          <cell r="D383" t="str">
            <v>Title Examiners, Abstractors, and Searchers</v>
          </cell>
          <cell r="E383" t="str">
            <v>23-2093</v>
          </cell>
          <cell r="F383" t="str">
            <v>2160</v>
          </cell>
        </row>
        <row r="384">
          <cell r="D384" t="str">
            <v>Legal Support Workers, All Other</v>
          </cell>
          <cell r="E384" t="str">
            <v>23-2099</v>
          </cell>
          <cell r="F384" t="str">
            <v>2160</v>
          </cell>
        </row>
        <row r="385">
          <cell r="D385" t="str">
            <v>Library Technicians</v>
          </cell>
          <cell r="E385" t="str">
            <v>25-4031</v>
          </cell>
          <cell r="F385" t="str">
            <v>2440</v>
          </cell>
        </row>
        <row r="386">
          <cell r="D386" t="str">
            <v>Teacher Assistants</v>
          </cell>
          <cell r="E386" t="str">
            <v>25-9041</v>
          </cell>
          <cell r="F386" t="str">
            <v>2540</v>
          </cell>
        </row>
        <row r="387">
          <cell r="D387" t="str">
            <v>Medical Transcriptionists</v>
          </cell>
          <cell r="E387" t="str">
            <v>31-9094</v>
          </cell>
          <cell r="F387" t="str">
            <v>3646</v>
          </cell>
        </row>
        <row r="388">
          <cell r="D388" t="str">
            <v>First-Line Supervisors of Office and Administrative Support Workers</v>
          </cell>
          <cell r="E388" t="str">
            <v>43-1011</v>
          </cell>
          <cell r="F388" t="str">
            <v>5000</v>
          </cell>
        </row>
        <row r="389">
          <cell r="D389" t="str">
            <v>Switchboard Operators, Including Answering Service</v>
          </cell>
          <cell r="E389" t="str">
            <v>43-2011</v>
          </cell>
          <cell r="F389" t="str">
            <v>5010</v>
          </cell>
        </row>
        <row r="390">
          <cell r="D390" t="str">
            <v>Telephone Operators</v>
          </cell>
          <cell r="E390" t="str">
            <v>43-2021</v>
          </cell>
          <cell r="F390" t="str">
            <v>5020</v>
          </cell>
        </row>
        <row r="391">
          <cell r="D391" t="str">
            <v>Communications Equipment Operators, All Other</v>
          </cell>
          <cell r="E391" t="str">
            <v>43-2099</v>
          </cell>
          <cell r="F391" t="str">
            <v>5030</v>
          </cell>
        </row>
        <row r="392">
          <cell r="D392" t="str">
            <v>Bill and Account Collectors</v>
          </cell>
          <cell r="E392" t="str">
            <v>43-3011</v>
          </cell>
          <cell r="F392" t="str">
            <v>5100</v>
          </cell>
        </row>
        <row r="393">
          <cell r="D393" t="str">
            <v>Billing and Posting Clerks</v>
          </cell>
          <cell r="E393" t="str">
            <v>43-3021</v>
          </cell>
          <cell r="F393" t="str">
            <v>5110</v>
          </cell>
        </row>
        <row r="394">
          <cell r="D394" t="str">
            <v>Bookkeeping, Accounting, and Auditing Clerks</v>
          </cell>
          <cell r="E394" t="str">
            <v>43-3031</v>
          </cell>
          <cell r="F394" t="str">
            <v>5120</v>
          </cell>
        </row>
        <row r="395">
          <cell r="D395" t="str">
            <v>Gaming Cage Workers</v>
          </cell>
          <cell r="E395" t="str">
            <v>43-3041</v>
          </cell>
          <cell r="F395" t="str">
            <v>5130</v>
          </cell>
        </row>
        <row r="396">
          <cell r="D396" t="str">
            <v>Payroll and Timekeeping Clerks</v>
          </cell>
          <cell r="E396" t="str">
            <v>43-3051</v>
          </cell>
          <cell r="F396" t="str">
            <v>5140</v>
          </cell>
        </row>
        <row r="397">
          <cell r="D397" t="str">
            <v>Procurement Clerks</v>
          </cell>
          <cell r="E397" t="str">
            <v>43-3061</v>
          </cell>
          <cell r="F397" t="str">
            <v>5150</v>
          </cell>
        </row>
        <row r="398">
          <cell r="D398" t="str">
            <v>Tellers</v>
          </cell>
          <cell r="E398" t="str">
            <v>43-3071</v>
          </cell>
          <cell r="F398" t="str">
            <v>5160</v>
          </cell>
        </row>
        <row r="399">
          <cell r="D399" t="str">
            <v>Financial Clerks, All Other</v>
          </cell>
          <cell r="E399" t="str">
            <v>43-3099</v>
          </cell>
          <cell r="F399" t="str">
            <v>5165</v>
          </cell>
        </row>
        <row r="400">
          <cell r="D400" t="str">
            <v>Brokerage Clerks</v>
          </cell>
          <cell r="E400" t="str">
            <v>43-4011</v>
          </cell>
          <cell r="F400" t="str">
            <v>5200</v>
          </cell>
        </row>
        <row r="401">
          <cell r="D401" t="str">
            <v>Correspondence Clerks</v>
          </cell>
          <cell r="E401" t="str">
            <v>43-4021</v>
          </cell>
          <cell r="F401" t="str">
            <v>5350</v>
          </cell>
        </row>
        <row r="402">
          <cell r="D402" t="str">
            <v>Court, Municipal, and License Clerks</v>
          </cell>
          <cell r="E402" t="str">
            <v>43-4031</v>
          </cell>
          <cell r="F402" t="str">
            <v>5220</v>
          </cell>
        </row>
        <row r="403">
          <cell r="D403" t="str">
            <v>Credit Authorizers, Checkers, and Clerks</v>
          </cell>
          <cell r="E403" t="str">
            <v>43-4041</v>
          </cell>
          <cell r="F403" t="str">
            <v>5230</v>
          </cell>
        </row>
        <row r="404">
          <cell r="D404" t="str">
            <v>Customer Service Representatives</v>
          </cell>
          <cell r="E404" t="str">
            <v>43-4051</v>
          </cell>
          <cell r="F404" t="str">
            <v>5240</v>
          </cell>
        </row>
        <row r="405">
          <cell r="D405" t="str">
            <v>Eligibility Interviewers, Government Programs</v>
          </cell>
          <cell r="E405" t="str">
            <v>43-4061</v>
          </cell>
          <cell r="F405" t="str">
            <v>5250</v>
          </cell>
        </row>
        <row r="406">
          <cell r="D406" t="str">
            <v>File Clerks</v>
          </cell>
          <cell r="E406" t="str">
            <v>43-4071</v>
          </cell>
          <cell r="F406" t="str">
            <v>5260</v>
          </cell>
        </row>
        <row r="407">
          <cell r="D407" t="str">
            <v>Hotel, Motel, and Resort Desk Clerks</v>
          </cell>
          <cell r="E407" t="str">
            <v>43-4081</v>
          </cell>
          <cell r="F407" t="str">
            <v>5300</v>
          </cell>
        </row>
        <row r="408">
          <cell r="D408" t="str">
            <v>Interviewers, Except Eligibility and Loan</v>
          </cell>
          <cell r="E408" t="str">
            <v>43-4111</v>
          </cell>
          <cell r="F408" t="str">
            <v>5310</v>
          </cell>
        </row>
        <row r="409">
          <cell r="D409" t="str">
            <v>Library Assistants, Clerical</v>
          </cell>
          <cell r="E409" t="str">
            <v>43-4121</v>
          </cell>
          <cell r="F409" t="str">
            <v>5320</v>
          </cell>
        </row>
        <row r="410">
          <cell r="D410" t="str">
            <v>Loan Interviewers and Clerks</v>
          </cell>
          <cell r="E410" t="str">
            <v>43-4131</v>
          </cell>
          <cell r="F410" t="str">
            <v>5330</v>
          </cell>
        </row>
        <row r="411">
          <cell r="D411" t="str">
            <v>New Accounts Clerks</v>
          </cell>
          <cell r="E411" t="str">
            <v>43-4141</v>
          </cell>
          <cell r="F411" t="str">
            <v>5340</v>
          </cell>
        </row>
        <row r="412">
          <cell r="D412" t="str">
            <v>Order Clerks</v>
          </cell>
          <cell r="E412" t="str">
            <v>43-4151</v>
          </cell>
          <cell r="F412" t="str">
            <v>5350</v>
          </cell>
        </row>
        <row r="413">
          <cell r="D413" t="str">
            <v>Human Resources Assistants, Except Payroll and Timekeeping</v>
          </cell>
          <cell r="E413" t="str">
            <v>43-4161</v>
          </cell>
          <cell r="F413" t="str">
            <v>5360</v>
          </cell>
        </row>
        <row r="414">
          <cell r="D414" t="str">
            <v>Receptionists and Information Clerks</v>
          </cell>
          <cell r="E414" t="str">
            <v>43-4171</v>
          </cell>
          <cell r="F414" t="str">
            <v>5400</v>
          </cell>
        </row>
        <row r="415">
          <cell r="D415" t="str">
            <v>Reservation and Transportation Ticket Agents and Travel Clerks</v>
          </cell>
          <cell r="E415" t="str">
            <v>43-4181</v>
          </cell>
          <cell r="F415" t="str">
            <v>5410</v>
          </cell>
        </row>
        <row r="416">
          <cell r="D416" t="str">
            <v>Information and Record Clerks, All Other</v>
          </cell>
          <cell r="E416" t="str">
            <v>43-4199</v>
          </cell>
          <cell r="F416" t="str">
            <v>5420</v>
          </cell>
        </row>
        <row r="417">
          <cell r="D417" t="str">
            <v>Cargo and Freight Agents</v>
          </cell>
          <cell r="E417" t="str">
            <v>43-5011</v>
          </cell>
          <cell r="F417" t="str">
            <v>5500</v>
          </cell>
        </row>
        <row r="418">
          <cell r="D418" t="str">
            <v>Couriers and Messengers</v>
          </cell>
          <cell r="E418" t="str">
            <v>43-5021</v>
          </cell>
          <cell r="F418" t="str">
            <v>5510</v>
          </cell>
        </row>
        <row r="419">
          <cell r="D419" t="str">
            <v>Police, Fire, and Ambulance Dispatchers</v>
          </cell>
          <cell r="E419" t="str">
            <v>43-5031</v>
          </cell>
          <cell r="F419" t="str">
            <v>5520</v>
          </cell>
        </row>
        <row r="420">
          <cell r="D420" t="str">
            <v>Dispatchers, Except Police, Fire, and Ambulance</v>
          </cell>
          <cell r="E420" t="str">
            <v>43-5032</v>
          </cell>
          <cell r="F420" t="str">
            <v>5520</v>
          </cell>
        </row>
        <row r="421">
          <cell r="D421" t="str">
            <v>Meter Readers, Utilities</v>
          </cell>
          <cell r="E421" t="str">
            <v>43-5041</v>
          </cell>
          <cell r="F421" t="str">
            <v>5530</v>
          </cell>
        </row>
        <row r="422">
          <cell r="D422" t="str">
            <v>Postal Service Clerks</v>
          </cell>
          <cell r="E422" t="str">
            <v>43-5051</v>
          </cell>
          <cell r="F422" t="str">
            <v>5540</v>
          </cell>
        </row>
        <row r="423">
          <cell r="D423" t="str">
            <v>Postal Service Mail Carriers</v>
          </cell>
          <cell r="E423" t="str">
            <v>43-5052</v>
          </cell>
          <cell r="F423" t="str">
            <v>5550</v>
          </cell>
        </row>
        <row r="424">
          <cell r="D424" t="str">
            <v>Postal Service Mail Sorters, Processors, and Processing Machine Operators</v>
          </cell>
          <cell r="E424" t="str">
            <v>43-5053</v>
          </cell>
          <cell r="F424" t="str">
            <v>5560</v>
          </cell>
        </row>
        <row r="425">
          <cell r="D425" t="str">
            <v>Production, Planning, and Expediting Clerks</v>
          </cell>
          <cell r="E425" t="str">
            <v>43-5061</v>
          </cell>
          <cell r="F425" t="str">
            <v>5600</v>
          </cell>
        </row>
        <row r="426">
          <cell r="D426" t="str">
            <v>Shipping, Receiving, and Traffic Clerks</v>
          </cell>
          <cell r="E426" t="str">
            <v>43-5071</v>
          </cell>
          <cell r="F426" t="str">
            <v>5610</v>
          </cell>
        </row>
        <row r="427">
          <cell r="D427" t="str">
            <v>Stock Clerks and Order Fillers</v>
          </cell>
          <cell r="E427" t="str">
            <v>43-5081</v>
          </cell>
          <cell r="F427" t="str">
            <v>5620</v>
          </cell>
        </row>
        <row r="428">
          <cell r="D428" t="str">
            <v>Weighers, Measurers, Checkers, and Samplers, Recordkeeping</v>
          </cell>
          <cell r="E428" t="str">
            <v>43-5111</v>
          </cell>
          <cell r="F428" t="str">
            <v>5630</v>
          </cell>
        </row>
        <row r="429">
          <cell r="D429" t="str">
            <v>Executive Secretaries and Executive Administrative Assistants</v>
          </cell>
          <cell r="E429" t="str">
            <v>43-6011</v>
          </cell>
          <cell r="F429" t="str">
            <v>5700</v>
          </cell>
        </row>
        <row r="430">
          <cell r="D430" t="str">
            <v>Legal Secretaries</v>
          </cell>
          <cell r="E430" t="str">
            <v>43-6012</v>
          </cell>
          <cell r="F430" t="str">
            <v>5700</v>
          </cell>
        </row>
        <row r="431">
          <cell r="D431" t="str">
            <v>Medical Secretaries</v>
          </cell>
          <cell r="E431" t="str">
            <v>43-6013</v>
          </cell>
          <cell r="F431" t="str">
            <v>5700</v>
          </cell>
        </row>
        <row r="432">
          <cell r="D432" t="str">
            <v>Secretaries and Administrative Assistants, Except Legal, Medical, and Executive</v>
          </cell>
          <cell r="E432" t="str">
            <v>43-6014</v>
          </cell>
          <cell r="F432" t="str">
            <v>5700</v>
          </cell>
        </row>
        <row r="433">
          <cell r="D433" t="str">
            <v>Computer Operators</v>
          </cell>
          <cell r="E433" t="str">
            <v>43-9011</v>
          </cell>
          <cell r="F433" t="str">
            <v>5800</v>
          </cell>
        </row>
        <row r="434">
          <cell r="D434" t="str">
            <v>Data Entry Keyers</v>
          </cell>
          <cell r="E434" t="str">
            <v>43-9021</v>
          </cell>
          <cell r="F434" t="str">
            <v>5810</v>
          </cell>
        </row>
        <row r="435">
          <cell r="D435" t="str">
            <v>Word Processors and Typists</v>
          </cell>
          <cell r="E435" t="str">
            <v>43-9022</v>
          </cell>
          <cell r="F435" t="str">
            <v>5820</v>
          </cell>
        </row>
        <row r="436">
          <cell r="D436" t="str">
            <v>Desktop Publishers</v>
          </cell>
          <cell r="E436" t="str">
            <v>43-9031</v>
          </cell>
          <cell r="F436" t="str">
            <v>5940</v>
          </cell>
        </row>
        <row r="437">
          <cell r="D437" t="str">
            <v>Insurance Claims and Policy Processing Clerks</v>
          </cell>
          <cell r="E437" t="str">
            <v>43-9041</v>
          </cell>
          <cell r="F437" t="str">
            <v>5840</v>
          </cell>
        </row>
        <row r="438">
          <cell r="D438" t="str">
            <v>Mail Clerks and Mail Machine Operators, Except Postal Service</v>
          </cell>
          <cell r="E438" t="str">
            <v>43-9051</v>
          </cell>
          <cell r="F438" t="str">
            <v>5850</v>
          </cell>
        </row>
        <row r="439">
          <cell r="D439" t="str">
            <v>Office Clerks, General</v>
          </cell>
          <cell r="E439" t="str">
            <v>43-9061</v>
          </cell>
          <cell r="F439" t="str">
            <v>5860</v>
          </cell>
        </row>
        <row r="440">
          <cell r="D440" t="str">
            <v>Office Machine Operators, Except Computer</v>
          </cell>
          <cell r="E440" t="str">
            <v>43-9071</v>
          </cell>
          <cell r="F440" t="str">
            <v>5900</v>
          </cell>
        </row>
        <row r="441">
          <cell r="D441" t="str">
            <v>Proofreaders and Copy Markers</v>
          </cell>
          <cell r="E441" t="str">
            <v>43-9081</v>
          </cell>
          <cell r="F441" t="str">
            <v>5910</v>
          </cell>
        </row>
        <row r="442">
          <cell r="D442" t="str">
            <v>Statistical Assistants</v>
          </cell>
          <cell r="E442" t="str">
            <v>43-9111</v>
          </cell>
          <cell r="F442" t="str">
            <v>5920</v>
          </cell>
        </row>
        <row r="443">
          <cell r="D443" t="str">
            <v>Office and Administrative Support Workers, All Other</v>
          </cell>
          <cell r="E443" t="str">
            <v>43-9199</v>
          </cell>
          <cell r="F443" t="str">
            <v>5940</v>
          </cell>
        </row>
        <row r="444">
          <cell r="D444" t="str">
            <v>First-Line Supervisors of Construction Trades and Extraction Workers</v>
          </cell>
          <cell r="E444" t="str">
            <v>47-1011</v>
          </cell>
          <cell r="F444" t="str">
            <v>6200</v>
          </cell>
        </row>
        <row r="445">
          <cell r="D445" t="str">
            <v>Boilermakers</v>
          </cell>
          <cell r="E445" t="str">
            <v>47-2011</v>
          </cell>
          <cell r="F445" t="str">
            <v>6210</v>
          </cell>
        </row>
        <row r="446">
          <cell r="D446" t="str">
            <v>Brickmasons and Blockmasons</v>
          </cell>
          <cell r="E446" t="str">
            <v>47-2021</v>
          </cell>
          <cell r="F446" t="str">
            <v>6220</v>
          </cell>
        </row>
        <row r="447">
          <cell r="D447" t="str">
            <v>Stonemasons</v>
          </cell>
          <cell r="E447" t="str">
            <v>47-2022</v>
          </cell>
          <cell r="F447" t="str">
            <v>6220</v>
          </cell>
        </row>
        <row r="448">
          <cell r="D448" t="str">
            <v>Carpenters</v>
          </cell>
          <cell r="E448" t="str">
            <v>47-2031</v>
          </cell>
          <cell r="F448" t="str">
            <v>6230</v>
          </cell>
        </row>
        <row r="449">
          <cell r="D449" t="str">
            <v>Carpet Installers</v>
          </cell>
          <cell r="E449" t="str">
            <v>47-2041</v>
          </cell>
          <cell r="F449" t="str">
            <v>6240</v>
          </cell>
        </row>
        <row r="450">
          <cell r="D450" t="str">
            <v>Floor Layers, Except Carpet, Wood, and Hard Tiles</v>
          </cell>
          <cell r="E450" t="str">
            <v>47-2042</v>
          </cell>
          <cell r="F450" t="str">
            <v>6240</v>
          </cell>
        </row>
        <row r="451">
          <cell r="D451" t="str">
            <v>Floor Sanders and Finishers</v>
          </cell>
          <cell r="E451" t="str">
            <v>47-2043</v>
          </cell>
          <cell r="F451" t="str">
            <v>6240</v>
          </cell>
        </row>
        <row r="452">
          <cell r="D452" t="str">
            <v>Tile and Marble Setters</v>
          </cell>
          <cell r="E452" t="str">
            <v>47-2044</v>
          </cell>
          <cell r="F452" t="str">
            <v>6240</v>
          </cell>
        </row>
        <row r="453">
          <cell r="D453" t="str">
            <v>Cement Masons and Concrete Finishers</v>
          </cell>
          <cell r="E453" t="str">
            <v>47-2051</v>
          </cell>
          <cell r="F453" t="str">
            <v>6250</v>
          </cell>
        </row>
        <row r="454">
          <cell r="D454" t="str">
            <v>Terrazzo Workers and Finishers</v>
          </cell>
          <cell r="E454" t="str">
            <v>47-2053</v>
          </cell>
          <cell r="F454" t="str">
            <v>6250</v>
          </cell>
        </row>
        <row r="455">
          <cell r="D455" t="str">
            <v>Paving, Surfacing, and Tamping Equipment Operators</v>
          </cell>
          <cell r="E455" t="str">
            <v>47-2071</v>
          </cell>
          <cell r="F455" t="str">
            <v>6300</v>
          </cell>
        </row>
        <row r="456">
          <cell r="D456" t="str">
            <v>Pile-Driver Operators</v>
          </cell>
          <cell r="E456" t="str">
            <v>47-2072</v>
          </cell>
          <cell r="F456" t="str">
            <v>6320</v>
          </cell>
        </row>
        <row r="457">
          <cell r="D457" t="str">
            <v>Operating Engineers and Other Construction Equipment Operators</v>
          </cell>
          <cell r="E457" t="str">
            <v>47-2073</v>
          </cell>
          <cell r="F457" t="str">
            <v>6320</v>
          </cell>
        </row>
        <row r="458">
          <cell r="D458" t="str">
            <v>Drywall and Ceiling Tile Installers</v>
          </cell>
          <cell r="E458" t="str">
            <v>47-2081</v>
          </cell>
          <cell r="F458" t="str">
            <v>6330</v>
          </cell>
        </row>
        <row r="459">
          <cell r="D459" t="str">
            <v>Tapers</v>
          </cell>
          <cell r="E459" t="str">
            <v>47-2082</v>
          </cell>
          <cell r="F459" t="str">
            <v>6330</v>
          </cell>
        </row>
        <row r="460">
          <cell r="D460" t="str">
            <v>Electricians</v>
          </cell>
          <cell r="E460" t="str">
            <v>47-2111</v>
          </cell>
          <cell r="F460" t="str">
            <v>6355</v>
          </cell>
        </row>
        <row r="461">
          <cell r="D461" t="str">
            <v>Glaziers</v>
          </cell>
          <cell r="E461" t="str">
            <v>47-2121</v>
          </cell>
          <cell r="F461" t="str">
            <v>6360</v>
          </cell>
        </row>
        <row r="462">
          <cell r="D462" t="str">
            <v>Insulation Workers, Floor, Ceiling, and Wall</v>
          </cell>
          <cell r="E462" t="str">
            <v>47-2131</v>
          </cell>
          <cell r="F462" t="str">
            <v>6400</v>
          </cell>
        </row>
        <row r="463">
          <cell r="D463" t="str">
            <v>Insulation Workers, Mechanical</v>
          </cell>
          <cell r="E463" t="str">
            <v>47-2132</v>
          </cell>
          <cell r="F463" t="str">
            <v>6400</v>
          </cell>
        </row>
        <row r="464">
          <cell r="D464" t="str">
            <v>Painters, Construction and Maintenance</v>
          </cell>
          <cell r="E464" t="str">
            <v>47-2141</v>
          </cell>
          <cell r="F464" t="str">
            <v>6420</v>
          </cell>
        </row>
        <row r="465">
          <cell r="D465" t="str">
            <v>Paperhangers</v>
          </cell>
          <cell r="E465" t="str">
            <v>47-2142</v>
          </cell>
          <cell r="F465" t="str">
            <v>6430</v>
          </cell>
        </row>
        <row r="466">
          <cell r="D466" t="str">
            <v>Pipelayers</v>
          </cell>
          <cell r="E466" t="str">
            <v>47-2151</v>
          </cell>
          <cell r="F466" t="str">
            <v>6440</v>
          </cell>
        </row>
        <row r="467">
          <cell r="D467" t="str">
            <v>Plumbers, Pipefitters, and Steamfitters</v>
          </cell>
          <cell r="E467" t="str">
            <v>47-2152</v>
          </cell>
          <cell r="F467" t="str">
            <v>6440</v>
          </cell>
        </row>
        <row r="468">
          <cell r="D468" t="str">
            <v>Plasterers and Stucco Masons</v>
          </cell>
          <cell r="E468" t="str">
            <v>47-2161</v>
          </cell>
          <cell r="F468" t="str">
            <v>6460</v>
          </cell>
        </row>
        <row r="469">
          <cell r="D469" t="str">
            <v>Reinforcing Iron and Rebar Workers</v>
          </cell>
          <cell r="E469" t="str">
            <v>47-2171</v>
          </cell>
          <cell r="F469" t="str">
            <v>6500</v>
          </cell>
        </row>
        <row r="470">
          <cell r="D470" t="str">
            <v>Roofers</v>
          </cell>
          <cell r="E470" t="str">
            <v>47-2181</v>
          </cell>
          <cell r="F470" t="str">
            <v>6515</v>
          </cell>
        </row>
        <row r="471">
          <cell r="D471" t="str">
            <v>Sheet Metal Workers</v>
          </cell>
          <cell r="E471" t="str">
            <v>47-2211</v>
          </cell>
          <cell r="F471" t="str">
            <v>6520</v>
          </cell>
        </row>
        <row r="472">
          <cell r="D472" t="str">
            <v>Structural Iron and Steel Workers</v>
          </cell>
          <cell r="E472" t="str">
            <v>47-2221</v>
          </cell>
          <cell r="F472" t="str">
            <v>6530</v>
          </cell>
        </row>
        <row r="473">
          <cell r="D473" t="str">
            <v>Solar Photovoltaic Installers</v>
          </cell>
          <cell r="E473" t="str">
            <v>47-2231</v>
          </cell>
          <cell r="F473" t="str">
            <v>6765</v>
          </cell>
        </row>
        <row r="474">
          <cell r="D474" t="str">
            <v>Elevator Installers and Repairers</v>
          </cell>
          <cell r="E474" t="str">
            <v>47-4021</v>
          </cell>
          <cell r="F474" t="str">
            <v>6700</v>
          </cell>
        </row>
        <row r="475">
          <cell r="D475" t="str">
            <v>Fence Erectors</v>
          </cell>
          <cell r="E475" t="str">
            <v>47-4031</v>
          </cell>
          <cell r="F475" t="str">
            <v>6710</v>
          </cell>
        </row>
        <row r="476">
          <cell r="D476" t="str">
            <v>Hazardous Materials Removal Workers</v>
          </cell>
          <cell r="E476" t="str">
            <v>47-4041</v>
          </cell>
          <cell r="F476" t="str">
            <v>6720</v>
          </cell>
        </row>
        <row r="477">
          <cell r="D477" t="str">
            <v>Highway Maintenance Workers</v>
          </cell>
          <cell r="E477" t="str">
            <v>47-4051</v>
          </cell>
          <cell r="F477" t="str">
            <v>6730</v>
          </cell>
        </row>
        <row r="478">
          <cell r="D478" t="str">
            <v>Rail-Track Laying and Maintenance Equipment Operators</v>
          </cell>
          <cell r="E478" t="str">
            <v>47-4061</v>
          </cell>
          <cell r="F478" t="str">
            <v>6740</v>
          </cell>
        </row>
        <row r="479">
          <cell r="D479" t="str">
            <v>Septic Tank Servicers and Sewer Pipe Cleaners</v>
          </cell>
          <cell r="E479" t="str">
            <v>47-4071</v>
          </cell>
          <cell r="F479" t="str">
            <v>6765</v>
          </cell>
        </row>
        <row r="480">
          <cell r="D480" t="str">
            <v>Segmental Pavers</v>
          </cell>
          <cell r="E480" t="str">
            <v>47-4091</v>
          </cell>
          <cell r="F480" t="str">
            <v>6765</v>
          </cell>
        </row>
        <row r="481">
          <cell r="D481" t="str">
            <v>Construction and Related Workers, All Other</v>
          </cell>
          <cell r="E481" t="str">
            <v>47-4099</v>
          </cell>
          <cell r="F481" t="str">
            <v>6765</v>
          </cell>
        </row>
        <row r="482">
          <cell r="D482" t="str">
            <v>Derrick Operators, Oil and Gas</v>
          </cell>
          <cell r="E482" t="str">
            <v>47-5011</v>
          </cell>
          <cell r="F482" t="str">
            <v>6800</v>
          </cell>
        </row>
        <row r="483">
          <cell r="D483" t="str">
            <v>Rotary Drill Operators, Oil and Gas</v>
          </cell>
          <cell r="E483" t="str">
            <v>47-5012</v>
          </cell>
          <cell r="F483" t="str">
            <v>6800</v>
          </cell>
        </row>
        <row r="484">
          <cell r="D484" t="str">
            <v>Service Unit Operators, Oil, Gas, and Mining</v>
          </cell>
          <cell r="E484" t="str">
            <v>47-5013</v>
          </cell>
          <cell r="F484" t="str">
            <v>6800</v>
          </cell>
        </row>
        <row r="485">
          <cell r="D485" t="str">
            <v>Earth Drillers, Except Oil and Gas</v>
          </cell>
          <cell r="E485" t="str">
            <v>47-5021</v>
          </cell>
          <cell r="F485" t="str">
            <v>6820</v>
          </cell>
        </row>
        <row r="486">
          <cell r="D486" t="str">
            <v>Explosives Workers, Ordnance Handling Experts, and Blasters</v>
          </cell>
          <cell r="E486" t="str">
            <v>47-5031</v>
          </cell>
          <cell r="F486" t="str">
            <v>6830</v>
          </cell>
        </row>
        <row r="487">
          <cell r="D487" t="str">
            <v>Continuous Mining Machine Operators</v>
          </cell>
          <cell r="E487" t="str">
            <v>47-5041</v>
          </cell>
          <cell r="F487" t="str">
            <v>6840</v>
          </cell>
        </row>
        <row r="488">
          <cell r="D488" t="str">
            <v>Mine Cutting and Channeling Machine Operators</v>
          </cell>
          <cell r="E488" t="str">
            <v>47-5042</v>
          </cell>
          <cell r="F488" t="str">
            <v>6840</v>
          </cell>
        </row>
        <row r="489">
          <cell r="D489" t="str">
            <v>Mining Machine Operators, All Other</v>
          </cell>
          <cell r="E489" t="str">
            <v>47-5049</v>
          </cell>
          <cell r="F489" t="str">
            <v>6840</v>
          </cell>
        </row>
        <row r="490">
          <cell r="D490" t="str">
            <v>Rock Splitters, Quarry</v>
          </cell>
          <cell r="E490" t="str">
            <v>47-5051</v>
          </cell>
          <cell r="F490" t="str">
            <v>6940</v>
          </cell>
        </row>
        <row r="491">
          <cell r="D491" t="str">
            <v>Roof Bolters, Mining</v>
          </cell>
          <cell r="E491" t="str">
            <v>47-5061</v>
          </cell>
          <cell r="F491" t="str">
            <v>6940</v>
          </cell>
        </row>
        <row r="492">
          <cell r="D492" t="str">
            <v>Roustabouts, Oil and Gas</v>
          </cell>
          <cell r="E492" t="str">
            <v>47-5071</v>
          </cell>
          <cell r="F492" t="str">
            <v>6800</v>
          </cell>
        </row>
        <row r="493">
          <cell r="D493" t="str">
            <v>Helpers--Extraction Workers</v>
          </cell>
          <cell r="E493" t="str">
            <v>47-5081</v>
          </cell>
          <cell r="F493" t="str">
            <v>6940</v>
          </cell>
        </row>
        <row r="494">
          <cell r="D494" t="str">
            <v>Extraction Workers, All Other</v>
          </cell>
          <cell r="E494" t="str">
            <v>47-5099</v>
          </cell>
          <cell r="F494" t="str">
            <v>6940</v>
          </cell>
        </row>
        <row r="495">
          <cell r="D495" t="str">
            <v>First-Line Supervisors of Mechanics, Installers, and Repairers</v>
          </cell>
          <cell r="E495" t="str">
            <v>49-1011</v>
          </cell>
          <cell r="F495" t="str">
            <v>7000</v>
          </cell>
        </row>
        <row r="496">
          <cell r="D496" t="str">
            <v>Computer, Automated Teller, and Office Machine Repairers</v>
          </cell>
          <cell r="E496" t="str">
            <v>49-2011</v>
          </cell>
          <cell r="F496" t="str">
            <v>7010</v>
          </cell>
        </row>
        <row r="497">
          <cell r="D497" t="str">
            <v>Radio, Cellular, and Tower Equipment Installers and Repairs</v>
          </cell>
          <cell r="E497" t="str">
            <v>49-2021</v>
          </cell>
          <cell r="F497" t="str">
            <v>7020</v>
          </cell>
        </row>
        <row r="498">
          <cell r="D498" t="str">
            <v>Telecommunications Equipment Installers and Repairers, Except Line Installers</v>
          </cell>
          <cell r="E498" t="str">
            <v>49-2022</v>
          </cell>
          <cell r="F498" t="str">
            <v>7020</v>
          </cell>
        </row>
        <row r="499">
          <cell r="D499" t="str">
            <v>Avionics Technicians</v>
          </cell>
          <cell r="E499" t="str">
            <v>49-2091</v>
          </cell>
          <cell r="F499" t="str">
            <v>7030</v>
          </cell>
        </row>
        <row r="500">
          <cell r="D500" t="str">
            <v>Electric Motor, Power Tool, and Related Repairers</v>
          </cell>
          <cell r="E500" t="str">
            <v>49-2092</v>
          </cell>
          <cell r="F500" t="str">
            <v>7040</v>
          </cell>
        </row>
        <row r="501">
          <cell r="D501" t="str">
            <v>Electrical and Electronics Installers and Repairers, Transportation Equipment</v>
          </cell>
          <cell r="E501" t="str">
            <v>49-2093</v>
          </cell>
          <cell r="F501" t="str">
            <v>7100</v>
          </cell>
        </row>
        <row r="502">
          <cell r="D502" t="str">
            <v>Electrical and Electronics Repairers, Commercial and Industrial Equipment</v>
          </cell>
          <cell r="E502" t="str">
            <v>49-2094</v>
          </cell>
          <cell r="F502" t="str">
            <v>7100</v>
          </cell>
        </row>
        <row r="503">
          <cell r="D503" t="str">
            <v>Electrical and Electronics Repairers, Powerhouse, Substation, and Relay</v>
          </cell>
          <cell r="E503" t="str">
            <v>49-2095</v>
          </cell>
          <cell r="F503" t="str">
            <v>7100</v>
          </cell>
        </row>
        <row r="504">
          <cell r="D504" t="str">
            <v>Electronic Equipment Installers and Repairers, Motor Vehicles</v>
          </cell>
          <cell r="E504" t="str">
            <v>49-2096</v>
          </cell>
          <cell r="F504" t="str">
            <v>7110</v>
          </cell>
        </row>
        <row r="505">
          <cell r="D505" t="str">
            <v>Electronic Home Entertainment Equipment Installers and Repairers</v>
          </cell>
          <cell r="E505" t="str">
            <v>49-2097</v>
          </cell>
          <cell r="F505" t="str">
            <v>7120</v>
          </cell>
        </row>
        <row r="506">
          <cell r="D506" t="str">
            <v>Security and Fire Alarm Systems Installers</v>
          </cell>
          <cell r="E506" t="str">
            <v>49-2098</v>
          </cell>
          <cell r="F506" t="str">
            <v>7130</v>
          </cell>
        </row>
        <row r="507">
          <cell r="D507" t="str">
            <v>Aircraft Mechanics and Service Technicians</v>
          </cell>
          <cell r="E507" t="str">
            <v>49-3011</v>
          </cell>
          <cell r="F507" t="str">
            <v>7140</v>
          </cell>
        </row>
        <row r="508">
          <cell r="D508" t="str">
            <v>Automotive Body and Related Repairers</v>
          </cell>
          <cell r="E508" t="str">
            <v>49-3021</v>
          </cell>
          <cell r="F508" t="str">
            <v>7150</v>
          </cell>
        </row>
        <row r="509">
          <cell r="D509" t="str">
            <v>Automotive Glass Installers and Repairers</v>
          </cell>
          <cell r="E509" t="str">
            <v>49-3022</v>
          </cell>
          <cell r="F509" t="str">
            <v>7160</v>
          </cell>
        </row>
        <row r="510">
          <cell r="D510" t="str">
            <v>Automotive Service Technicians and Mechanics</v>
          </cell>
          <cell r="E510" t="str">
            <v>49-3023</v>
          </cell>
          <cell r="F510" t="str">
            <v>7200</v>
          </cell>
        </row>
        <row r="511">
          <cell r="D511" t="str">
            <v>Bus and Truck Mechanics and Diesel Engine Specialists</v>
          </cell>
          <cell r="E511" t="str">
            <v>49-3031</v>
          </cell>
          <cell r="F511" t="str">
            <v>7210</v>
          </cell>
        </row>
        <row r="512">
          <cell r="D512" t="str">
            <v>Farm Equipment Mechanics and Service Technicians</v>
          </cell>
          <cell r="E512" t="str">
            <v>49-3041</v>
          </cell>
          <cell r="F512" t="str">
            <v>7220</v>
          </cell>
        </row>
        <row r="513">
          <cell r="D513" t="str">
            <v>Mobile Heavy Equipment Mechanics, Except Engines</v>
          </cell>
          <cell r="E513" t="str">
            <v>49-3042</v>
          </cell>
          <cell r="F513" t="str">
            <v>7220</v>
          </cell>
        </row>
        <row r="514">
          <cell r="D514" t="str">
            <v>Rail Car Repairers</v>
          </cell>
          <cell r="E514" t="str">
            <v>49-3043</v>
          </cell>
          <cell r="F514" t="str">
            <v>7220</v>
          </cell>
        </row>
        <row r="515">
          <cell r="D515" t="str">
            <v>Motorboat Mechanics and Service Technicians</v>
          </cell>
          <cell r="E515" t="str">
            <v>49-3051</v>
          </cell>
          <cell r="F515" t="str">
            <v>7240</v>
          </cell>
        </row>
        <row r="516">
          <cell r="D516" t="str">
            <v>Motorcycle Mechanics</v>
          </cell>
          <cell r="E516" t="str">
            <v>49-3052</v>
          </cell>
          <cell r="F516" t="str">
            <v>7240</v>
          </cell>
        </row>
        <row r="517">
          <cell r="D517" t="str">
            <v>Outdoor Power Equipment and Other Small Engine Mechanics</v>
          </cell>
          <cell r="E517" t="str">
            <v>49-3053</v>
          </cell>
          <cell r="F517" t="str">
            <v>7240</v>
          </cell>
        </row>
        <row r="518">
          <cell r="D518" t="str">
            <v>Bicycle Repairers</v>
          </cell>
          <cell r="E518" t="str">
            <v>49-3091</v>
          </cell>
          <cell r="F518" t="str">
            <v>7260</v>
          </cell>
        </row>
        <row r="519">
          <cell r="D519" t="str">
            <v>Recreational Vehicle Service Technicians</v>
          </cell>
          <cell r="E519" t="str">
            <v>49-3092</v>
          </cell>
          <cell r="F519" t="str">
            <v>7260</v>
          </cell>
        </row>
        <row r="520">
          <cell r="D520" t="str">
            <v>Tire Repairers and Changers</v>
          </cell>
          <cell r="E520" t="str">
            <v>49-3093</v>
          </cell>
          <cell r="F520" t="str">
            <v>7260</v>
          </cell>
        </row>
        <row r="521">
          <cell r="D521" t="str">
            <v>Mechanical Door Repairers</v>
          </cell>
          <cell r="E521" t="str">
            <v>49-9011</v>
          </cell>
          <cell r="F521" t="str">
            <v>7300</v>
          </cell>
        </row>
        <row r="522">
          <cell r="D522" t="str">
            <v>Control and Valve Installers and Repairers, Except Mechanical Door</v>
          </cell>
          <cell r="E522" t="str">
            <v>49-9012</v>
          </cell>
          <cell r="F522" t="str">
            <v>7300</v>
          </cell>
        </row>
        <row r="523">
          <cell r="D523" t="str">
            <v>Heating, Air Conditioning, and Refrigeration Mechanics and Installers</v>
          </cell>
          <cell r="E523" t="str">
            <v>49-9021</v>
          </cell>
          <cell r="F523" t="str">
            <v>7315</v>
          </cell>
        </row>
        <row r="524">
          <cell r="D524" t="str">
            <v>Home Appliance Repairers</v>
          </cell>
          <cell r="E524" t="str">
            <v>49-9031</v>
          </cell>
          <cell r="F524" t="str">
            <v>7320</v>
          </cell>
        </row>
        <row r="525">
          <cell r="D525" t="str">
            <v>Industrial Machinery Mechanics</v>
          </cell>
          <cell r="E525" t="str">
            <v>49-9041</v>
          </cell>
          <cell r="F525" t="str">
            <v>7330</v>
          </cell>
        </row>
        <row r="526">
          <cell r="D526" t="str">
            <v>Maintenance Workers, Machinery</v>
          </cell>
          <cell r="E526" t="str">
            <v>49-9043</v>
          </cell>
          <cell r="F526" t="str">
            <v>7350</v>
          </cell>
        </row>
        <row r="527">
          <cell r="D527" t="str">
            <v>Millwrights</v>
          </cell>
          <cell r="E527" t="str">
            <v>49-9044</v>
          </cell>
          <cell r="F527" t="str">
            <v>7360</v>
          </cell>
        </row>
        <row r="528">
          <cell r="D528" t="str">
            <v>Refractory Materials Repairers, Except Brickmasons</v>
          </cell>
          <cell r="E528" t="str">
            <v>49-9045</v>
          </cell>
          <cell r="F528" t="str">
            <v>7330</v>
          </cell>
        </row>
        <row r="529">
          <cell r="D529" t="str">
            <v>Electrical Power-Line Installers and Repairers</v>
          </cell>
          <cell r="E529" t="str">
            <v>49-9051</v>
          </cell>
          <cell r="F529" t="str">
            <v>7410</v>
          </cell>
        </row>
        <row r="530">
          <cell r="D530" t="str">
            <v>Telecommunications Line Installers and Repairers</v>
          </cell>
          <cell r="E530" t="str">
            <v>49-9052</v>
          </cell>
          <cell r="F530" t="str">
            <v>7420</v>
          </cell>
        </row>
        <row r="531">
          <cell r="D531" t="str">
            <v>Camera and Photographic Equipment Repairers</v>
          </cell>
          <cell r="E531" t="str">
            <v>49-9061</v>
          </cell>
          <cell r="F531" t="str">
            <v>7430</v>
          </cell>
        </row>
        <row r="532">
          <cell r="D532" t="str">
            <v>Medical Equipment Repairers</v>
          </cell>
          <cell r="E532" t="str">
            <v>49-9062</v>
          </cell>
          <cell r="F532" t="str">
            <v>7430</v>
          </cell>
        </row>
        <row r="533">
          <cell r="D533" t="str">
            <v>Musical Instrument Repairers and Tuners</v>
          </cell>
          <cell r="E533" t="str">
            <v>49-9063</v>
          </cell>
          <cell r="F533" t="str">
            <v>7430</v>
          </cell>
        </row>
        <row r="534">
          <cell r="D534" t="str">
            <v>Watch Repairers</v>
          </cell>
          <cell r="E534" t="str">
            <v>49-9064</v>
          </cell>
          <cell r="F534" t="str">
            <v>7430</v>
          </cell>
        </row>
        <row r="535">
          <cell r="D535" t="str">
            <v>Precision Instrument and Equipment Repairers, All Other</v>
          </cell>
          <cell r="E535" t="str">
            <v>49-9069</v>
          </cell>
          <cell r="F535" t="str">
            <v>7430</v>
          </cell>
        </row>
        <row r="536">
          <cell r="D536" t="str">
            <v>Maintenance and Repair Workers, General</v>
          </cell>
          <cell r="E536" t="str">
            <v>49-9071</v>
          </cell>
          <cell r="F536" t="str">
            <v>7340</v>
          </cell>
        </row>
        <row r="537">
          <cell r="D537" t="str">
            <v>Wind Turbine Service Technicians</v>
          </cell>
          <cell r="E537" t="str">
            <v>49-9081</v>
          </cell>
          <cell r="F537" t="str">
            <v>7630</v>
          </cell>
        </row>
        <row r="538">
          <cell r="D538" t="str">
            <v>Coin, Vending, and Amusement Machine Servicers and Repairers</v>
          </cell>
          <cell r="E538" t="str">
            <v>49-9091</v>
          </cell>
          <cell r="F538" t="str">
            <v>7510</v>
          </cell>
        </row>
        <row r="539">
          <cell r="D539" t="str">
            <v>Commercial Divers</v>
          </cell>
          <cell r="E539" t="str">
            <v>49-9092</v>
          </cell>
          <cell r="F539" t="str">
            <v>7630</v>
          </cell>
        </row>
        <row r="540">
          <cell r="D540" t="str">
            <v>Fabric Menders, Except Garment</v>
          </cell>
          <cell r="E540" t="str">
            <v>49-9093</v>
          </cell>
          <cell r="F540" t="str">
            <v>7630</v>
          </cell>
        </row>
        <row r="541">
          <cell r="D541" t="str">
            <v>Locksmiths and Safe Repairers</v>
          </cell>
          <cell r="E541" t="str">
            <v>49-9094</v>
          </cell>
          <cell r="F541" t="str">
            <v>7540</v>
          </cell>
        </row>
        <row r="542">
          <cell r="D542" t="str">
            <v>Manufactured Building and Mobile Home Installers</v>
          </cell>
          <cell r="E542" t="str">
            <v>49-9095</v>
          </cell>
          <cell r="F542" t="str">
            <v>7550</v>
          </cell>
        </row>
        <row r="543">
          <cell r="D543" t="str">
            <v>Riggers</v>
          </cell>
          <cell r="E543" t="str">
            <v>49-9096</v>
          </cell>
          <cell r="F543" t="str">
            <v>7560</v>
          </cell>
        </row>
        <row r="544">
          <cell r="D544" t="str">
            <v>Signal and Track Switch Repairers</v>
          </cell>
          <cell r="E544" t="str">
            <v>49-9097</v>
          </cell>
          <cell r="F544" t="str">
            <v>7630</v>
          </cell>
        </row>
        <row r="545">
          <cell r="D545" t="str">
            <v>Installation, Maintenance, and Repair Workers, All Other</v>
          </cell>
          <cell r="E545" t="str">
            <v>49-9099</v>
          </cell>
          <cell r="F545" t="str">
            <v>7630</v>
          </cell>
        </row>
        <row r="546">
          <cell r="D546" t="str">
            <v>Structural Metal Fabricators and Fitters</v>
          </cell>
          <cell r="E546" t="str">
            <v>51-2041</v>
          </cell>
          <cell r="F546" t="str">
            <v>7740</v>
          </cell>
        </row>
        <row r="547">
          <cell r="D547" t="str">
            <v>Machinists</v>
          </cell>
          <cell r="E547" t="str">
            <v>51-4041</v>
          </cell>
          <cell r="F547" t="str">
            <v>8030</v>
          </cell>
        </row>
        <row r="548">
          <cell r="D548" t="str">
            <v>Model Makers, Metal and Plastic</v>
          </cell>
          <cell r="E548" t="str">
            <v>51-4061</v>
          </cell>
          <cell r="F548" t="str">
            <v>8060</v>
          </cell>
        </row>
        <row r="549">
          <cell r="D549" t="str">
            <v>Patternmakers, Metal and Plastic</v>
          </cell>
          <cell r="E549" t="str">
            <v>51-4062</v>
          </cell>
          <cell r="F549" t="str">
            <v>8060</v>
          </cell>
        </row>
        <row r="550">
          <cell r="D550" t="str">
            <v>Tool and Die Makers</v>
          </cell>
          <cell r="E550" t="str">
            <v>51-4111</v>
          </cell>
          <cell r="F550" t="str">
            <v>8130</v>
          </cell>
        </row>
        <row r="551">
          <cell r="D551" t="str">
            <v>Prepress Technicians and Workers</v>
          </cell>
          <cell r="E551" t="str">
            <v>51-5111</v>
          </cell>
          <cell r="F551" t="str">
            <v>8250</v>
          </cell>
        </row>
        <row r="552">
          <cell r="D552" t="str">
            <v>Print Binding and Finishing Workers</v>
          </cell>
          <cell r="E552" t="str">
            <v>51-5113</v>
          </cell>
          <cell r="F552" t="str">
            <v>8256</v>
          </cell>
        </row>
        <row r="553">
          <cell r="D553" t="str">
            <v>Shoe and Leather Workers and Repairers</v>
          </cell>
          <cell r="E553" t="str">
            <v>51-6041</v>
          </cell>
          <cell r="F553" t="str">
            <v>8330</v>
          </cell>
        </row>
        <row r="554">
          <cell r="D554" t="str">
            <v>Sewers, Hand</v>
          </cell>
          <cell r="E554" t="str">
            <v>51-6051</v>
          </cell>
          <cell r="F554" t="str">
            <v>8350</v>
          </cell>
        </row>
        <row r="555">
          <cell r="D555" t="str">
            <v>Tailors, Dressmakers, and Custom Sewers</v>
          </cell>
          <cell r="E555" t="str">
            <v>51-6052</v>
          </cell>
          <cell r="F555" t="str">
            <v>8350</v>
          </cell>
        </row>
        <row r="556">
          <cell r="D556" t="str">
            <v>Upholsterers</v>
          </cell>
          <cell r="E556" t="str">
            <v>51-6093</v>
          </cell>
          <cell r="F556" t="str">
            <v>8450</v>
          </cell>
        </row>
        <row r="557">
          <cell r="D557" t="str">
            <v>Cabinetmakers and Bench Carpenters</v>
          </cell>
          <cell r="E557" t="str">
            <v>51-7011</v>
          </cell>
          <cell r="F557" t="str">
            <v>8500</v>
          </cell>
        </row>
        <row r="558">
          <cell r="D558" t="str">
            <v>Furniture Finishers</v>
          </cell>
          <cell r="E558" t="str">
            <v>51-7021</v>
          </cell>
          <cell r="F558" t="str">
            <v>8510</v>
          </cell>
        </row>
        <row r="559">
          <cell r="D559" t="str">
            <v>Model Makers, Wood</v>
          </cell>
          <cell r="E559" t="str">
            <v>51-7031</v>
          </cell>
          <cell r="F559" t="str">
            <v>8550</v>
          </cell>
        </row>
        <row r="560">
          <cell r="D560" t="str">
            <v>Patternmakers, Wood</v>
          </cell>
          <cell r="E560" t="str">
            <v>51-7032</v>
          </cell>
          <cell r="F560" t="str">
            <v>8550</v>
          </cell>
        </row>
        <row r="561">
          <cell r="D561" t="str">
            <v>Woodworkers, All Other</v>
          </cell>
          <cell r="E561" t="str">
            <v>51-7099</v>
          </cell>
          <cell r="F561" t="str">
            <v>8550</v>
          </cell>
        </row>
        <row r="562">
          <cell r="D562" t="str">
            <v>Nuclear Power Reactor Operators</v>
          </cell>
          <cell r="E562" t="str">
            <v>51-8011</v>
          </cell>
          <cell r="F562" t="str">
            <v>8600</v>
          </cell>
        </row>
        <row r="563">
          <cell r="D563" t="str">
            <v>Power Distributors and Dispatchers</v>
          </cell>
          <cell r="E563" t="str">
            <v>51-8012</v>
          </cell>
          <cell r="F563" t="str">
            <v>8600</v>
          </cell>
        </row>
        <row r="564">
          <cell r="D564" t="str">
            <v>Power Plant Operators</v>
          </cell>
          <cell r="E564" t="str">
            <v>51-8013</v>
          </cell>
          <cell r="F564" t="str">
            <v>8600</v>
          </cell>
        </row>
        <row r="565">
          <cell r="D565" t="str">
            <v>Stationary Engineers and Boiler Operators</v>
          </cell>
          <cell r="E565" t="str">
            <v>51-8021</v>
          </cell>
          <cell r="F565" t="str">
            <v>8610</v>
          </cell>
        </row>
        <row r="566">
          <cell r="D566" t="str">
            <v>Water and Wastewater Treatment Plant and System Operators</v>
          </cell>
          <cell r="E566" t="str">
            <v>51-8031</v>
          </cell>
          <cell r="F566" t="str">
            <v>8620</v>
          </cell>
        </row>
        <row r="567">
          <cell r="D567" t="str">
            <v>Jewelers and Precious Stone and Metal Workers</v>
          </cell>
          <cell r="E567" t="str">
            <v>51-9071</v>
          </cell>
          <cell r="F567" t="str">
            <v>8750</v>
          </cell>
        </row>
        <row r="568">
          <cell r="D568" t="str">
            <v>Dental Laboreratory Technicians</v>
          </cell>
          <cell r="E568" t="str">
            <v>51-9081</v>
          </cell>
          <cell r="F568" t="str">
            <v>8760</v>
          </cell>
        </row>
        <row r="569">
          <cell r="D569" t="str">
            <v>Medical Appliance Technicians</v>
          </cell>
          <cell r="E569" t="str">
            <v>51-9082</v>
          </cell>
          <cell r="F569" t="str">
            <v>8760</v>
          </cell>
        </row>
        <row r="570">
          <cell r="D570" t="str">
            <v>Ophthalmic Laboreratory Technicians</v>
          </cell>
          <cell r="E570" t="str">
            <v>51-9083</v>
          </cell>
          <cell r="F570" t="str">
            <v>8760</v>
          </cell>
        </row>
        <row r="571">
          <cell r="D571" t="str">
            <v>Etchers and Engravers</v>
          </cell>
          <cell r="E571" t="str">
            <v>51-9194</v>
          </cell>
          <cell r="F571" t="str">
            <v>8910</v>
          </cell>
        </row>
        <row r="572">
          <cell r="D572" t="str">
            <v>Crane and Tower Operators</v>
          </cell>
          <cell r="E572" t="str">
            <v>53-7021</v>
          </cell>
          <cell r="F572" t="str">
            <v>9510</v>
          </cell>
        </row>
        <row r="573">
          <cell r="D573" t="str">
            <v>Dredge Operators</v>
          </cell>
          <cell r="E573" t="str">
            <v>53-7031</v>
          </cell>
          <cell r="F573" t="str">
            <v>9520</v>
          </cell>
        </row>
        <row r="574">
          <cell r="D574" t="str">
            <v>Excavating and Loading Machine and Dragline Operators</v>
          </cell>
          <cell r="E574" t="str">
            <v>53-7032</v>
          </cell>
          <cell r="F574" t="str">
            <v>9520</v>
          </cell>
        </row>
        <row r="575">
          <cell r="D575" t="str">
            <v>Loading Machine Operators, Underground Mining</v>
          </cell>
          <cell r="E575" t="str">
            <v>53-7033</v>
          </cell>
          <cell r="F575" t="str">
            <v>9520</v>
          </cell>
        </row>
        <row r="576">
          <cell r="D576" t="str">
            <v>Graders and Sorters, Agricultural Products</v>
          </cell>
          <cell r="E576" t="str">
            <v>45-2041</v>
          </cell>
          <cell r="F576" t="str">
            <v>6040</v>
          </cell>
        </row>
        <row r="577">
          <cell r="D577" t="str">
            <v>First-Line Supervisors of Production and Operating Workers</v>
          </cell>
          <cell r="E577" t="str">
            <v>51-1011</v>
          </cell>
          <cell r="F577" t="str">
            <v>7700</v>
          </cell>
        </row>
        <row r="578">
          <cell r="D578" t="str">
            <v>Aircraft Structure, Surfaces, Rigging, and Systems Assemblers</v>
          </cell>
          <cell r="E578" t="str">
            <v>51-2011</v>
          </cell>
          <cell r="F578" t="str">
            <v>7710</v>
          </cell>
        </row>
        <row r="579">
          <cell r="D579" t="str">
            <v>Coil Winders, Tapers, and Finishers</v>
          </cell>
          <cell r="E579" t="str">
            <v>51-2021</v>
          </cell>
          <cell r="F579" t="str">
            <v>7720</v>
          </cell>
        </row>
        <row r="580">
          <cell r="D580" t="str">
            <v>Electrical and Electronic Equipment Assemblers</v>
          </cell>
          <cell r="E580" t="str">
            <v>51-2022</v>
          </cell>
          <cell r="F580" t="str">
            <v>7720</v>
          </cell>
        </row>
        <row r="581">
          <cell r="D581" t="str">
            <v>Electromechanical Equipment Assemblers</v>
          </cell>
          <cell r="E581" t="str">
            <v>51-2023</v>
          </cell>
          <cell r="F581" t="str">
            <v>7720</v>
          </cell>
        </row>
        <row r="582">
          <cell r="D582" t="str">
            <v>Engine and Other Machine Assemblers</v>
          </cell>
          <cell r="E582" t="str">
            <v>51-2031</v>
          </cell>
          <cell r="F582" t="str">
            <v>7730</v>
          </cell>
        </row>
        <row r="583">
          <cell r="D583" t="str">
            <v>Fiberglass Laminators and Fabricators</v>
          </cell>
          <cell r="E583" t="str">
            <v>51-2091</v>
          </cell>
          <cell r="F583" t="str">
            <v>7750</v>
          </cell>
        </row>
        <row r="584">
          <cell r="D584" t="str">
            <v>Team Assemblers</v>
          </cell>
          <cell r="E584" t="str">
            <v>51-2092</v>
          </cell>
          <cell r="F584" t="str">
            <v>7750</v>
          </cell>
        </row>
        <row r="585">
          <cell r="D585" t="str">
            <v>Timing Device Assemblers and Adjusters</v>
          </cell>
          <cell r="E585" t="str">
            <v>51-2093</v>
          </cell>
          <cell r="F585" t="str">
            <v>7750</v>
          </cell>
        </row>
        <row r="586">
          <cell r="D586" t="str">
            <v>Assemblers and Fabricators, All Other</v>
          </cell>
          <cell r="E586" t="str">
            <v>51-2099</v>
          </cell>
          <cell r="F586" t="str">
            <v>7750</v>
          </cell>
        </row>
        <row r="587">
          <cell r="D587" t="str">
            <v>Bakers</v>
          </cell>
          <cell r="E587" t="str">
            <v>51-3011</v>
          </cell>
          <cell r="F587" t="str">
            <v>7800</v>
          </cell>
        </row>
        <row r="588">
          <cell r="D588" t="str">
            <v>Butchers and Meat Cutters</v>
          </cell>
          <cell r="E588" t="str">
            <v>51-3021</v>
          </cell>
          <cell r="F588" t="str">
            <v>7810</v>
          </cell>
        </row>
        <row r="589">
          <cell r="D589" t="str">
            <v>Meat, Poultry, and Fish Cutters and Trimmers</v>
          </cell>
          <cell r="E589" t="str">
            <v>51-3022</v>
          </cell>
          <cell r="F589" t="str">
            <v>7810</v>
          </cell>
        </row>
        <row r="590">
          <cell r="D590" t="str">
            <v>Slaughterers and Meat Packers</v>
          </cell>
          <cell r="E590" t="str">
            <v>51-3023</v>
          </cell>
          <cell r="F590" t="str">
            <v>7810</v>
          </cell>
        </row>
        <row r="591">
          <cell r="D591" t="str">
            <v>Food and Tobacco Roasting, Baking, and Drying Machine Operators and Tenders</v>
          </cell>
          <cell r="E591" t="str">
            <v>51-3091</v>
          </cell>
          <cell r="F591" t="str">
            <v>7830</v>
          </cell>
        </row>
        <row r="592">
          <cell r="D592" t="str">
            <v>Food Batchmakers</v>
          </cell>
          <cell r="E592" t="str">
            <v>51-3092</v>
          </cell>
          <cell r="F592" t="str">
            <v>7840</v>
          </cell>
        </row>
        <row r="593">
          <cell r="D593" t="str">
            <v>Food Cooking Machine Operators and Tenders</v>
          </cell>
          <cell r="E593" t="str">
            <v>51-3093</v>
          </cell>
          <cell r="F593" t="str">
            <v>7850</v>
          </cell>
        </row>
        <row r="594">
          <cell r="D594" t="str">
            <v>Food Processing Workers, All Other</v>
          </cell>
          <cell r="E594" t="str">
            <v>51-3099</v>
          </cell>
          <cell r="F594" t="str">
            <v>7855</v>
          </cell>
        </row>
        <row r="595">
          <cell r="D595" t="str">
            <v>Computer-Controlled Machine Tool Operators, Metal and Plastic</v>
          </cell>
          <cell r="E595" t="str">
            <v>51-4011</v>
          </cell>
          <cell r="F595" t="str">
            <v>7900</v>
          </cell>
        </row>
        <row r="596">
          <cell r="D596" t="str">
            <v>Computer Numerically Controlled Machine Tool Programmers, Metal and Plastic</v>
          </cell>
          <cell r="E596" t="str">
            <v>51-4012</v>
          </cell>
          <cell r="F596" t="str">
            <v>7900</v>
          </cell>
        </row>
        <row r="597">
          <cell r="D597" t="str">
            <v>Extruding and Drawing Machine Setters, Operators, and Tenders, Metal and Plastic</v>
          </cell>
          <cell r="E597" t="str">
            <v>51-4021</v>
          </cell>
          <cell r="F597" t="str">
            <v>7920</v>
          </cell>
        </row>
        <row r="598">
          <cell r="D598" t="str">
            <v>Forging Machine Setters, Operators, and Tenders, Metal and Plastic</v>
          </cell>
          <cell r="E598" t="str">
            <v>51-4022</v>
          </cell>
          <cell r="F598" t="str">
            <v>7930</v>
          </cell>
        </row>
        <row r="599">
          <cell r="D599" t="str">
            <v>Rolling Machine Setters, Operators, and Tenders, Metal and Plastic</v>
          </cell>
          <cell r="E599" t="str">
            <v>51-4023</v>
          </cell>
          <cell r="F599" t="str">
            <v>7940</v>
          </cell>
        </row>
        <row r="600">
          <cell r="D600" t="str">
            <v>Cutting, Punching, and Press Machine Setters, Operators, and Tenders, Metal and Plastic</v>
          </cell>
          <cell r="E600" t="str">
            <v>51-4031</v>
          </cell>
          <cell r="F600" t="str">
            <v>7950</v>
          </cell>
        </row>
        <row r="601">
          <cell r="D601" t="str">
            <v>Drilling and Boring Machine Tool Setters, Operators, and Tenders, Metal and Plastic</v>
          </cell>
          <cell r="E601" t="str">
            <v>51-4032</v>
          </cell>
          <cell r="F601" t="str">
            <v>7960</v>
          </cell>
        </row>
        <row r="602">
          <cell r="D602" t="str">
            <v>Grinding, Lapping, Polishing, and Buffing Machine Tool Setters, Operators, and Tenders, Metal and Plastic</v>
          </cell>
          <cell r="E602" t="str">
            <v>51-4033</v>
          </cell>
          <cell r="F602" t="str">
            <v>8000</v>
          </cell>
        </row>
        <row r="603">
          <cell r="D603" t="str">
            <v>Lathe and Turning Machine Tool Setters, Operators, and Tenders, Metal and Plastic</v>
          </cell>
          <cell r="E603" t="str">
            <v>51-4034</v>
          </cell>
          <cell r="F603" t="str">
            <v>8010</v>
          </cell>
        </row>
        <row r="604">
          <cell r="D604" t="str">
            <v>Milling and Planing Machine Setters, Operators, and Tenders, Metal and Plastic</v>
          </cell>
          <cell r="E604" t="str">
            <v>51-4035</v>
          </cell>
          <cell r="F604" t="str">
            <v>8220</v>
          </cell>
        </row>
        <row r="605">
          <cell r="D605" t="str">
            <v>Metal-Refining Furnace Operators and Tenders</v>
          </cell>
          <cell r="E605" t="str">
            <v>51-4051</v>
          </cell>
          <cell r="F605" t="str">
            <v>8040</v>
          </cell>
        </row>
        <row r="606">
          <cell r="D606" t="str">
            <v>Pourers and Casters, Metal</v>
          </cell>
          <cell r="E606" t="str">
            <v>51-4052</v>
          </cell>
          <cell r="F606" t="str">
            <v>8040</v>
          </cell>
        </row>
        <row r="607">
          <cell r="D607" t="str">
            <v>Foundry Mold and Coremakers</v>
          </cell>
          <cell r="E607" t="str">
            <v>51-4071</v>
          </cell>
          <cell r="F607" t="str">
            <v>8100</v>
          </cell>
        </row>
        <row r="608">
          <cell r="D608" t="str">
            <v>Molding, Coremaking, and Casting Machine Setters, Operators, and Tenders, Metal and Plastic</v>
          </cell>
          <cell r="E608" t="str">
            <v>51-4072</v>
          </cell>
          <cell r="F608" t="str">
            <v>8100</v>
          </cell>
        </row>
        <row r="609">
          <cell r="D609" t="str">
            <v>Multiple Machine Tool Setters, Operators, and Tenders, Metal and Plastic</v>
          </cell>
          <cell r="E609" t="str">
            <v>51-4081</v>
          </cell>
          <cell r="F609" t="str">
            <v>8220</v>
          </cell>
        </row>
        <row r="610">
          <cell r="D610" t="str">
            <v>Welders, Cutters, Solderers, and Brazers</v>
          </cell>
          <cell r="E610" t="str">
            <v>51-4121</v>
          </cell>
          <cell r="F610" t="str">
            <v>8140</v>
          </cell>
        </row>
        <row r="611">
          <cell r="D611" t="str">
            <v>Welding, Soldering, and Brazing Machine Setters, Operators, and Tenders</v>
          </cell>
          <cell r="E611" t="str">
            <v>51-4122</v>
          </cell>
          <cell r="F611" t="str">
            <v>8140</v>
          </cell>
        </row>
        <row r="612">
          <cell r="D612" t="str">
            <v>Heat Treating Equipment Setters, Operators, and Tenders, Metal and Plastic</v>
          </cell>
          <cell r="E612" t="str">
            <v>51-4191</v>
          </cell>
          <cell r="F612" t="str">
            <v>8150</v>
          </cell>
        </row>
        <row r="613">
          <cell r="D613" t="str">
            <v>Layout Workers, Metal and Plastic</v>
          </cell>
          <cell r="E613" t="str">
            <v>51-4192</v>
          </cell>
          <cell r="F613" t="str">
            <v>8220</v>
          </cell>
        </row>
        <row r="614">
          <cell r="D614" t="str">
            <v>Plating and Coating Machine Setters, Operators, and Tenders, Metal and Plastic</v>
          </cell>
          <cell r="E614" t="str">
            <v>51-4193</v>
          </cell>
          <cell r="F614" t="str">
            <v>8200</v>
          </cell>
        </row>
        <row r="615">
          <cell r="D615" t="str">
            <v>Tool Grinders, Filers, and Sharpeners</v>
          </cell>
          <cell r="E615" t="str">
            <v>51-4194</v>
          </cell>
          <cell r="F615" t="str">
            <v>8210</v>
          </cell>
        </row>
        <row r="616">
          <cell r="D616" t="str">
            <v>Metal Workers and Plastic Workers, All Other</v>
          </cell>
          <cell r="E616" t="str">
            <v>51-4199</v>
          </cell>
          <cell r="F616" t="str">
            <v>8220</v>
          </cell>
        </row>
        <row r="617">
          <cell r="D617" t="str">
            <v>Printing Press Operators</v>
          </cell>
          <cell r="E617" t="str">
            <v>51-5112</v>
          </cell>
          <cell r="F617" t="str">
            <v>8255</v>
          </cell>
        </row>
        <row r="618">
          <cell r="D618" t="str">
            <v>Laundry and Dry-Cleaning Workers</v>
          </cell>
          <cell r="E618" t="str">
            <v>51-6011</v>
          </cell>
          <cell r="F618" t="str">
            <v>8300</v>
          </cell>
        </row>
        <row r="619">
          <cell r="D619" t="str">
            <v>Pressers, Textile, Garment, and Related Materials</v>
          </cell>
          <cell r="E619" t="str">
            <v>51-6021</v>
          </cell>
          <cell r="F619" t="str">
            <v>8310</v>
          </cell>
        </row>
        <row r="620">
          <cell r="D620" t="str">
            <v>Sewing Machine Operators</v>
          </cell>
          <cell r="E620" t="str">
            <v>51-6031</v>
          </cell>
          <cell r="F620" t="str">
            <v>8320</v>
          </cell>
        </row>
        <row r="621">
          <cell r="D621" t="str">
            <v>Shoe Machine Operators and Tenders</v>
          </cell>
          <cell r="E621" t="str">
            <v>51-6042</v>
          </cell>
          <cell r="F621" t="str">
            <v>8340</v>
          </cell>
        </row>
        <row r="622">
          <cell r="D622" t="str">
            <v>Textile Bleaching and Dyeing Machine Operators and Tenders</v>
          </cell>
          <cell r="E622" t="str">
            <v>51-6061</v>
          </cell>
          <cell r="F622" t="str">
            <v>8400</v>
          </cell>
        </row>
        <row r="623">
          <cell r="D623" t="str">
            <v>Textile Cutting Machine Setters, Operators, and Tenders</v>
          </cell>
          <cell r="E623" t="str">
            <v>51-6062</v>
          </cell>
          <cell r="F623" t="str">
            <v>8400</v>
          </cell>
        </row>
        <row r="624">
          <cell r="D624" t="str">
            <v>Textile Knitting and Weaving Machine Setters, Operators, and Tenders</v>
          </cell>
          <cell r="E624" t="str">
            <v>51-6063</v>
          </cell>
          <cell r="F624" t="str">
            <v>8410</v>
          </cell>
        </row>
        <row r="625">
          <cell r="D625" t="str">
            <v>Textile Winding, Twisting, and Drawing Out Machine Setters, Operators, and Tenders</v>
          </cell>
          <cell r="E625" t="str">
            <v>51-6064</v>
          </cell>
          <cell r="F625" t="str">
            <v>8420</v>
          </cell>
        </row>
        <row r="626">
          <cell r="D626" t="str">
            <v>Extruding and Forming Machine Setters, Operators, and Tenders, Synthetic and Glass Fibers</v>
          </cell>
          <cell r="E626" t="str">
            <v>51-6091</v>
          </cell>
          <cell r="F626" t="str">
            <v>8460</v>
          </cell>
        </row>
        <row r="627">
          <cell r="D627" t="str">
            <v>Fabric and Apparel Patternmakers</v>
          </cell>
          <cell r="E627" t="str">
            <v>51-6092</v>
          </cell>
          <cell r="F627" t="str">
            <v>8460</v>
          </cell>
        </row>
        <row r="628">
          <cell r="D628" t="str">
            <v>Textile, Apparel, and Furnishings Workers, All Other</v>
          </cell>
          <cell r="E628" t="str">
            <v>51-6099</v>
          </cell>
          <cell r="F628" t="str">
            <v>8460</v>
          </cell>
        </row>
        <row r="629">
          <cell r="D629" t="str">
            <v>Sawing Machine Setters, Operators, and Tenders, Wood</v>
          </cell>
          <cell r="E629" t="str">
            <v>51-7041</v>
          </cell>
          <cell r="F629" t="str">
            <v>8530</v>
          </cell>
        </row>
        <row r="630">
          <cell r="D630" t="str">
            <v>Woodworking Machine Setters, Operators, and Tenders, Except Sawing</v>
          </cell>
          <cell r="E630" t="str">
            <v>51-7042</v>
          </cell>
          <cell r="F630" t="str">
            <v>8540</v>
          </cell>
        </row>
        <row r="631">
          <cell r="D631" t="str">
            <v>Chemical Plant and System Operators</v>
          </cell>
          <cell r="E631" t="str">
            <v>51-8091</v>
          </cell>
          <cell r="F631" t="str">
            <v>8630</v>
          </cell>
        </row>
        <row r="632">
          <cell r="D632" t="str">
            <v>Gas Plant Operators</v>
          </cell>
          <cell r="E632" t="str">
            <v>51-8092</v>
          </cell>
          <cell r="F632" t="str">
            <v>8630</v>
          </cell>
        </row>
        <row r="633">
          <cell r="D633" t="str">
            <v>Petroleum Pump System Operators, Refinery Operators, and Gaugers</v>
          </cell>
          <cell r="E633" t="str">
            <v>51-8093</v>
          </cell>
          <cell r="F633" t="str">
            <v>8630</v>
          </cell>
        </row>
        <row r="634">
          <cell r="D634" t="str">
            <v>Plant and System Operators, All Other</v>
          </cell>
          <cell r="E634" t="str">
            <v>51-8099</v>
          </cell>
          <cell r="F634" t="str">
            <v>8630</v>
          </cell>
        </row>
        <row r="635">
          <cell r="D635" t="str">
            <v>Chemical Equipment Operators and Tenders</v>
          </cell>
          <cell r="E635" t="str">
            <v>51-9011</v>
          </cell>
          <cell r="F635" t="str">
            <v>8640</v>
          </cell>
        </row>
        <row r="636">
          <cell r="D636" t="str">
            <v>Separating, Filtering, Clarifying, Precipitating, and Still Machine Setters, Operators, and Tenders</v>
          </cell>
          <cell r="E636" t="str">
            <v>51-9012</v>
          </cell>
          <cell r="F636" t="str">
            <v>8640</v>
          </cell>
        </row>
        <row r="637">
          <cell r="D637" t="str">
            <v>Crushing, Grinding, and Polishing Machine Setters, Operators, and Tenders</v>
          </cell>
          <cell r="E637" t="str">
            <v>51-9021</v>
          </cell>
          <cell r="F637" t="str">
            <v>8650</v>
          </cell>
        </row>
        <row r="638">
          <cell r="D638" t="str">
            <v>Grinding and Polishing Workers, Hand</v>
          </cell>
          <cell r="E638" t="str">
            <v>51-9022</v>
          </cell>
          <cell r="F638" t="str">
            <v>8650</v>
          </cell>
        </row>
        <row r="639">
          <cell r="D639" t="str">
            <v>Mixing and Blending Machine Setters, Operators, and Tenders</v>
          </cell>
          <cell r="E639" t="str">
            <v>51-9023</v>
          </cell>
          <cell r="F639" t="str">
            <v>8650</v>
          </cell>
        </row>
        <row r="640">
          <cell r="D640" t="str">
            <v>Cutters and Trimmers, Hand</v>
          </cell>
          <cell r="E640" t="str">
            <v>51-9031</v>
          </cell>
          <cell r="F640" t="str">
            <v>8710</v>
          </cell>
        </row>
        <row r="641">
          <cell r="D641" t="str">
            <v>Cutting and Slicing Machine Setters, Operators, and Tenders</v>
          </cell>
          <cell r="E641" t="str">
            <v>51-9032</v>
          </cell>
          <cell r="F641" t="str">
            <v>8710</v>
          </cell>
        </row>
        <row r="642">
          <cell r="D642" t="str">
            <v>Extruding, Forming, Pressing, and Compacting Machine Setters, Operators, and Tenders</v>
          </cell>
          <cell r="E642" t="str">
            <v>51-9041</v>
          </cell>
          <cell r="F642" t="str">
            <v>8720</v>
          </cell>
        </row>
        <row r="643">
          <cell r="D643" t="str">
            <v>Furnace, Kiln, Oven, Drier, and Kettle Operators and Tenders</v>
          </cell>
          <cell r="E643" t="str">
            <v>51-9051</v>
          </cell>
          <cell r="F643" t="str">
            <v>8730</v>
          </cell>
        </row>
        <row r="644">
          <cell r="D644" t="str">
            <v>Inspectors, Testers, Sorters, Samplers, and Weighers</v>
          </cell>
          <cell r="E644" t="str">
            <v>51-9061</v>
          </cell>
          <cell r="F644" t="str">
            <v>8740</v>
          </cell>
        </row>
        <row r="645">
          <cell r="D645" t="str">
            <v>Packaging and Filling Machine Operators and Tenders</v>
          </cell>
          <cell r="E645" t="str">
            <v>51-9111</v>
          </cell>
          <cell r="F645" t="str">
            <v>8800</v>
          </cell>
        </row>
        <row r="646">
          <cell r="D646" t="str">
            <v>Coating, Painting, and Spraying Machine Setters, Operators, and Tenders</v>
          </cell>
          <cell r="E646" t="str">
            <v>51-9121</v>
          </cell>
          <cell r="F646" t="str">
            <v>8810</v>
          </cell>
        </row>
        <row r="647">
          <cell r="D647" t="str">
            <v>Painters, Transportation Equipment</v>
          </cell>
          <cell r="E647" t="str">
            <v>51-9122</v>
          </cell>
          <cell r="F647" t="str">
            <v>8810</v>
          </cell>
        </row>
        <row r="648">
          <cell r="D648" t="str">
            <v>Painting, Coating, and Decorating Workers</v>
          </cell>
          <cell r="E648" t="str">
            <v>51-9123</v>
          </cell>
          <cell r="F648" t="str">
            <v>8810</v>
          </cell>
        </row>
        <row r="649">
          <cell r="D649" t="str">
            <v>Semiconductor Processors</v>
          </cell>
          <cell r="E649" t="str">
            <v>51-9141</v>
          </cell>
          <cell r="F649" t="str">
            <v>8965</v>
          </cell>
        </row>
        <row r="650">
          <cell r="D650" t="str">
            <v>Photographic Process Workers and Processing Machine Operators</v>
          </cell>
          <cell r="E650" t="str">
            <v>51-9151</v>
          </cell>
          <cell r="F650" t="str">
            <v>8830</v>
          </cell>
        </row>
        <row r="651">
          <cell r="D651" t="str">
            <v>Adhesive Bonding Machine Operators and Tenders</v>
          </cell>
          <cell r="E651" t="str">
            <v>51-9191</v>
          </cell>
          <cell r="F651" t="str">
            <v>8850</v>
          </cell>
        </row>
        <row r="652">
          <cell r="D652" t="str">
            <v>Cleaning, Washing, and Metal Pickling Equipment Operators and Tenders</v>
          </cell>
          <cell r="E652" t="str">
            <v>51-9192</v>
          </cell>
          <cell r="F652" t="str">
            <v>8860</v>
          </cell>
        </row>
        <row r="653">
          <cell r="D653" t="str">
            <v>Cooling and Freezing Equipment Operators and Tenders</v>
          </cell>
          <cell r="E653" t="str">
            <v>51-9193</v>
          </cell>
          <cell r="F653" t="str">
            <v>8965</v>
          </cell>
        </row>
        <row r="654">
          <cell r="D654" t="str">
            <v>Molders, Shapers, and Casters, Except Metal and Plastic</v>
          </cell>
          <cell r="E654" t="str">
            <v>51-9195</v>
          </cell>
          <cell r="F654" t="str">
            <v>8920</v>
          </cell>
        </row>
        <row r="655">
          <cell r="D655" t="str">
            <v>Paper Goods Machine Setters, Operators, and Tenders</v>
          </cell>
          <cell r="E655" t="str">
            <v>51-9196</v>
          </cell>
          <cell r="F655" t="str">
            <v>8930</v>
          </cell>
        </row>
        <row r="656">
          <cell r="D656" t="str">
            <v>Tire Builders</v>
          </cell>
          <cell r="E656" t="str">
            <v>51-9197</v>
          </cell>
          <cell r="F656" t="str">
            <v>8940</v>
          </cell>
        </row>
        <row r="657">
          <cell r="D657" t="str">
            <v>Production Workers, All Other</v>
          </cell>
          <cell r="E657" t="str">
            <v>51-9199</v>
          </cell>
          <cell r="F657" t="str">
            <v>8965</v>
          </cell>
        </row>
        <row r="658">
          <cell r="D658" t="str">
            <v>Aircraft Cargo Handling Supervisors</v>
          </cell>
          <cell r="E658" t="str">
            <v>53-1011</v>
          </cell>
          <cell r="F658" t="str">
            <v>9000</v>
          </cell>
        </row>
        <row r="659">
          <cell r="D659" t="str">
            <v>First-Line Supervisors of Helpers, Laborers, and Material Movers, Hand</v>
          </cell>
          <cell r="E659" t="str">
            <v>53-1021</v>
          </cell>
          <cell r="F659" t="str">
            <v>9000</v>
          </cell>
        </row>
        <row r="660">
          <cell r="D660" t="str">
            <v>First-Line Supervisors of Transportation and Material-Moving Machine and Vehicle Operators</v>
          </cell>
          <cell r="E660" t="str">
            <v>53-1031</v>
          </cell>
          <cell r="F660" t="str">
            <v>9000</v>
          </cell>
        </row>
        <row r="661">
          <cell r="D661" t="str">
            <v>Flight Attendants</v>
          </cell>
          <cell r="E661" t="str">
            <v>53-2031</v>
          </cell>
          <cell r="F661" t="str">
            <v>9050</v>
          </cell>
        </row>
        <row r="662">
          <cell r="D662" t="str">
            <v>Ambulance Drivers and Attendants, Except Emergency Medical Technicians</v>
          </cell>
          <cell r="E662" t="str">
            <v>53-3011</v>
          </cell>
          <cell r="F662" t="str">
            <v>9110</v>
          </cell>
        </row>
        <row r="663">
          <cell r="D663" t="str">
            <v>Bus Drivers, Transit and Intercity</v>
          </cell>
          <cell r="E663" t="str">
            <v>53-3021</v>
          </cell>
          <cell r="F663" t="str">
            <v>9120</v>
          </cell>
        </row>
        <row r="664">
          <cell r="D664" t="str">
            <v>Bus Drivers, School or Special Client</v>
          </cell>
          <cell r="E664" t="str">
            <v>53-3022</v>
          </cell>
          <cell r="F664" t="str">
            <v>9120</v>
          </cell>
        </row>
        <row r="665">
          <cell r="D665" t="str">
            <v>Driver/Sales Workers</v>
          </cell>
          <cell r="E665" t="str">
            <v>53-3031</v>
          </cell>
          <cell r="F665" t="str">
            <v>9130</v>
          </cell>
        </row>
        <row r="666">
          <cell r="D666" t="str">
            <v>Heavy and Tractor-Trailer Truck Drivers</v>
          </cell>
          <cell r="E666" t="str">
            <v>53-3032</v>
          </cell>
          <cell r="F666" t="str">
            <v>9130</v>
          </cell>
        </row>
        <row r="667">
          <cell r="D667" t="str">
            <v>Light Truck or Delivery Services Drivers</v>
          </cell>
          <cell r="E667" t="str">
            <v>53-3033</v>
          </cell>
          <cell r="F667" t="str">
            <v>9130</v>
          </cell>
        </row>
        <row r="668">
          <cell r="D668" t="str">
            <v>Taxi Drivers and Chauffeurs</v>
          </cell>
          <cell r="E668" t="str">
            <v>53-3041</v>
          </cell>
          <cell r="F668" t="str">
            <v>9140</v>
          </cell>
        </row>
        <row r="669">
          <cell r="D669" t="str">
            <v>Motor Vehicle Operators, All Other</v>
          </cell>
          <cell r="E669" t="str">
            <v>53-3099</v>
          </cell>
          <cell r="F669" t="str">
            <v>9150</v>
          </cell>
        </row>
        <row r="670">
          <cell r="D670" t="str">
            <v>Locomotive Engineers</v>
          </cell>
          <cell r="E670" t="str">
            <v>53-4011</v>
          </cell>
          <cell r="F670" t="str">
            <v>9200</v>
          </cell>
        </row>
        <row r="671">
          <cell r="D671" t="str">
            <v>Locomotive Firers</v>
          </cell>
          <cell r="E671" t="str">
            <v>53-4012</v>
          </cell>
          <cell r="F671" t="str">
            <v>9200</v>
          </cell>
        </row>
        <row r="672">
          <cell r="D672" t="str">
            <v>Rail Yard Engineers, Dinkey Operators, and Hostlers</v>
          </cell>
          <cell r="E672" t="str">
            <v>53-4013</v>
          </cell>
          <cell r="F672" t="str">
            <v>9200</v>
          </cell>
        </row>
        <row r="673">
          <cell r="D673" t="str">
            <v>Railroad Brake, Signal, and Switch Operators</v>
          </cell>
          <cell r="E673" t="str">
            <v>53-4021</v>
          </cell>
          <cell r="F673" t="str">
            <v>9230</v>
          </cell>
        </row>
        <row r="674">
          <cell r="D674" t="str">
            <v>Railroad Conductors and Yardmasters</v>
          </cell>
          <cell r="E674" t="str">
            <v>53-4031</v>
          </cell>
          <cell r="F674" t="str">
            <v>9240</v>
          </cell>
        </row>
        <row r="675">
          <cell r="D675" t="str">
            <v>Subway and Streetcar Operators</v>
          </cell>
          <cell r="E675" t="str">
            <v>53-4041</v>
          </cell>
          <cell r="F675" t="str">
            <v>9260</v>
          </cell>
        </row>
        <row r="676">
          <cell r="D676" t="str">
            <v>Rail Transportation Workers, All Other</v>
          </cell>
          <cell r="E676" t="str">
            <v>53-4099</v>
          </cell>
          <cell r="F676" t="str">
            <v>9260</v>
          </cell>
        </row>
        <row r="677">
          <cell r="D677" t="str">
            <v>Sailors and Marine Oilers</v>
          </cell>
          <cell r="E677" t="str">
            <v>53-5011</v>
          </cell>
          <cell r="F677" t="str">
            <v>9300</v>
          </cell>
        </row>
        <row r="678">
          <cell r="D678" t="str">
            <v>Captains, Mates, and Pilots of Water Vessels</v>
          </cell>
          <cell r="E678" t="str">
            <v>53-5021</v>
          </cell>
          <cell r="F678" t="str">
            <v>9310</v>
          </cell>
        </row>
        <row r="679">
          <cell r="D679" t="str">
            <v>Motorboat Operators</v>
          </cell>
          <cell r="E679" t="str">
            <v>53-5022</v>
          </cell>
          <cell r="F679" t="str">
            <v>9310</v>
          </cell>
        </row>
        <row r="680">
          <cell r="D680" t="str">
            <v>Ship Engineers</v>
          </cell>
          <cell r="E680" t="str">
            <v>53-5031</v>
          </cell>
          <cell r="F680" t="str">
            <v>9300</v>
          </cell>
        </row>
        <row r="681">
          <cell r="D681" t="str">
            <v>Bridge and Lock Tenders</v>
          </cell>
          <cell r="E681" t="str">
            <v>53-6011</v>
          </cell>
          <cell r="F681" t="str">
            <v>9420</v>
          </cell>
        </row>
        <row r="682">
          <cell r="D682" t="str">
            <v>Parking Lot Attendants</v>
          </cell>
          <cell r="E682" t="str">
            <v>53-6021</v>
          </cell>
          <cell r="F682" t="str">
            <v>9350</v>
          </cell>
        </row>
        <row r="683">
          <cell r="D683" t="str">
            <v>Traffic Technicians</v>
          </cell>
          <cell r="E683" t="str">
            <v>53-6041</v>
          </cell>
          <cell r="F683" t="str">
            <v>9420</v>
          </cell>
        </row>
        <row r="684">
          <cell r="D684" t="str">
            <v>Transportation Attendants, Except Flight Attendants</v>
          </cell>
          <cell r="E684" t="str">
            <v>53-6061</v>
          </cell>
          <cell r="F684" t="str">
            <v>9415</v>
          </cell>
        </row>
        <row r="685">
          <cell r="D685" t="str">
            <v>Transportation Workers, All Other</v>
          </cell>
          <cell r="E685" t="str">
            <v>53-6099</v>
          </cell>
          <cell r="F685" t="str">
            <v>9420</v>
          </cell>
        </row>
        <row r="686">
          <cell r="D686" t="str">
            <v>Conveyor Operators and Tenders</v>
          </cell>
          <cell r="E686" t="str">
            <v>53-7011</v>
          </cell>
          <cell r="F686" t="str">
            <v>9560</v>
          </cell>
        </row>
        <row r="687">
          <cell r="D687" t="str">
            <v>Hoist and Winch Operators</v>
          </cell>
          <cell r="E687" t="str">
            <v>53-7041</v>
          </cell>
          <cell r="F687" t="str">
            <v>9560</v>
          </cell>
        </row>
        <row r="688">
          <cell r="D688" t="str">
            <v>Industrial Truck and Tractor Operators</v>
          </cell>
          <cell r="E688" t="str">
            <v>53-7051</v>
          </cell>
          <cell r="F688" t="str">
            <v>9600</v>
          </cell>
        </row>
        <row r="689">
          <cell r="D689" t="str">
            <v>Packers and Packagers, Hand</v>
          </cell>
          <cell r="E689" t="str">
            <v>53-7064</v>
          </cell>
          <cell r="F689" t="str">
            <v>9640</v>
          </cell>
        </row>
        <row r="690">
          <cell r="D690" t="str">
            <v>Gas Compressor and Gas Pumping Station Operators</v>
          </cell>
          <cell r="E690" t="str">
            <v>53-7071</v>
          </cell>
          <cell r="F690" t="str">
            <v>9650</v>
          </cell>
        </row>
        <row r="691">
          <cell r="D691" t="str">
            <v>Pump Operators, Except Wellhead Pumpers</v>
          </cell>
          <cell r="E691" t="str">
            <v>53-7072</v>
          </cell>
          <cell r="F691" t="str">
            <v>9650</v>
          </cell>
        </row>
        <row r="692">
          <cell r="D692" t="str">
            <v>Wellhead Pumpers</v>
          </cell>
          <cell r="E692" t="str">
            <v>53-7073</v>
          </cell>
          <cell r="F692" t="str">
            <v>9650</v>
          </cell>
        </row>
        <row r="693">
          <cell r="D693" t="str">
            <v>Mine Shuttle Car Operators</v>
          </cell>
          <cell r="E693" t="str">
            <v>53-7111</v>
          </cell>
          <cell r="F693" t="str">
            <v>9750</v>
          </cell>
        </row>
        <row r="694">
          <cell r="D694" t="str">
            <v>Tank Car, Truck, and Ship Loaders</v>
          </cell>
          <cell r="E694" t="str">
            <v>53-7121</v>
          </cell>
          <cell r="F694" t="str">
            <v>9750</v>
          </cell>
        </row>
        <row r="695">
          <cell r="D695" t="str">
            <v>Material Moving Workers, All Other</v>
          </cell>
          <cell r="E695" t="str">
            <v>53-7199</v>
          </cell>
          <cell r="F695" t="str">
            <v>9750</v>
          </cell>
        </row>
        <row r="696">
          <cell r="D696" t="str">
            <v>First-Line Supervisors of Landscaping, Lawn Service, and Groundskeeping Workers</v>
          </cell>
          <cell r="E696" t="str">
            <v>37-1012</v>
          </cell>
          <cell r="F696" t="str">
            <v>4210</v>
          </cell>
        </row>
        <row r="697">
          <cell r="D697" t="str">
            <v>Landscaping and Groundskeeping Workers</v>
          </cell>
          <cell r="E697" t="str">
            <v>37-3011</v>
          </cell>
          <cell r="F697" t="str">
            <v>4250</v>
          </cell>
        </row>
        <row r="698">
          <cell r="D698" t="str">
            <v>Pesticide Handlers, Sprayers, and Applicators, Vegetation</v>
          </cell>
          <cell r="E698" t="str">
            <v>37-3012</v>
          </cell>
          <cell r="F698" t="str">
            <v>4250</v>
          </cell>
        </row>
        <row r="699">
          <cell r="D699" t="str">
            <v>Tree Trimmers and Pruners</v>
          </cell>
          <cell r="E699" t="str">
            <v>37-3013</v>
          </cell>
          <cell r="F699" t="str">
            <v>4250</v>
          </cell>
        </row>
        <row r="700">
          <cell r="D700" t="str">
            <v>Grounds Maintenance Workers, All Other</v>
          </cell>
          <cell r="E700" t="str">
            <v>37-3019</v>
          </cell>
          <cell r="F700" t="str">
            <v>4250</v>
          </cell>
        </row>
        <row r="701">
          <cell r="D701" t="str">
            <v>Nonfarm Animal Caretakers</v>
          </cell>
          <cell r="E701" t="str">
            <v>39-2021</v>
          </cell>
          <cell r="F701" t="str">
            <v>4350</v>
          </cell>
        </row>
        <row r="702">
          <cell r="D702" t="str">
            <v>First-Line Supervisors of Farming, Fishing, and Forestry Workers</v>
          </cell>
          <cell r="E702" t="str">
            <v>45-1011</v>
          </cell>
          <cell r="F702" t="str">
            <v>6005</v>
          </cell>
        </row>
        <row r="703">
          <cell r="D703" t="str">
            <v>Animal Breeders</v>
          </cell>
          <cell r="E703" t="str">
            <v>45-2021</v>
          </cell>
          <cell r="F703" t="str">
            <v>6050</v>
          </cell>
        </row>
        <row r="704">
          <cell r="D704" t="str">
            <v>Agricultural Equipment Operators</v>
          </cell>
          <cell r="E704" t="str">
            <v>45-2091</v>
          </cell>
          <cell r="F704" t="str">
            <v>6050</v>
          </cell>
        </row>
        <row r="705">
          <cell r="D705" t="str">
            <v>Farmworkers and Laborers, Crop, Nursery, and Greenhouse</v>
          </cell>
          <cell r="E705" t="str">
            <v>45-2092</v>
          </cell>
          <cell r="F705" t="str">
            <v>6050</v>
          </cell>
        </row>
        <row r="706">
          <cell r="D706" t="str">
            <v>Farmworkers, Farm, Ranch, and Aquacultural Animals</v>
          </cell>
          <cell r="E706" t="str">
            <v>45-2093</v>
          </cell>
          <cell r="F706" t="str">
            <v>6050</v>
          </cell>
        </row>
        <row r="707">
          <cell r="D707" t="str">
            <v>Agricultural Workers, All Other</v>
          </cell>
          <cell r="E707" t="str">
            <v>45-2099</v>
          </cell>
          <cell r="F707" t="str">
            <v>6050</v>
          </cell>
        </row>
        <row r="708">
          <cell r="D708" t="str">
            <v>Fishers and Related Fishing Workers</v>
          </cell>
          <cell r="E708" t="str">
            <v>45-3011</v>
          </cell>
          <cell r="F708" t="str">
            <v>6100</v>
          </cell>
        </row>
        <row r="709">
          <cell r="D709" t="str">
            <v>Hunters and Trappers</v>
          </cell>
          <cell r="E709" t="str">
            <v>45-3021</v>
          </cell>
          <cell r="F709" t="str">
            <v>6100</v>
          </cell>
        </row>
        <row r="710">
          <cell r="D710" t="str">
            <v>Forest and Conservation Workers</v>
          </cell>
          <cell r="E710" t="str">
            <v>45-4011</v>
          </cell>
          <cell r="F710" t="str">
            <v>6120</v>
          </cell>
        </row>
        <row r="711">
          <cell r="D711" t="str">
            <v>Fallers</v>
          </cell>
          <cell r="E711" t="str">
            <v>45-4021</v>
          </cell>
          <cell r="F711" t="str">
            <v>6130</v>
          </cell>
        </row>
        <row r="712">
          <cell r="D712" t="str">
            <v>Logging Equipment Operators</v>
          </cell>
          <cell r="E712" t="str">
            <v>45-4022</v>
          </cell>
          <cell r="F712" t="str">
            <v>6130</v>
          </cell>
        </row>
        <row r="713">
          <cell r="D713" t="str">
            <v>Log Graders and Scalers</v>
          </cell>
          <cell r="E713" t="str">
            <v>45-4023</v>
          </cell>
          <cell r="F713" t="str">
            <v>6130</v>
          </cell>
        </row>
        <row r="714">
          <cell r="D714" t="str">
            <v>Logging Workers, All Other</v>
          </cell>
          <cell r="E714" t="str">
            <v>45-4029</v>
          </cell>
          <cell r="F714" t="str">
            <v>6130</v>
          </cell>
        </row>
        <row r="715">
          <cell r="D715" t="str">
            <v>Construction Laborers</v>
          </cell>
          <cell r="E715" t="str">
            <v>47-2061</v>
          </cell>
          <cell r="F715" t="str">
            <v>6260</v>
          </cell>
        </row>
        <row r="716">
          <cell r="D716" t="str">
            <v>Helpers--Brickmasons, Blockmasons, Stonemasons, and Tile and Marble Setters</v>
          </cell>
          <cell r="E716" t="str">
            <v>47-3011</v>
          </cell>
          <cell r="F716" t="str">
            <v>6600</v>
          </cell>
        </row>
        <row r="717">
          <cell r="D717" t="str">
            <v>Helpers--Carpenters</v>
          </cell>
          <cell r="E717" t="str">
            <v>47-3012</v>
          </cell>
          <cell r="F717" t="str">
            <v>6600</v>
          </cell>
        </row>
        <row r="718">
          <cell r="D718" t="str">
            <v>Helpers--Electricians</v>
          </cell>
          <cell r="E718" t="str">
            <v>47-3013</v>
          </cell>
          <cell r="F718" t="str">
            <v>6600</v>
          </cell>
        </row>
        <row r="719">
          <cell r="D719" t="str">
            <v>Helpers--Painters, Paperhangers, Plasterers, and Stucco Masons</v>
          </cell>
          <cell r="E719" t="str">
            <v>47-3014</v>
          </cell>
          <cell r="F719" t="str">
            <v>6600</v>
          </cell>
        </row>
        <row r="720">
          <cell r="D720" t="str">
            <v>Helpers--Pipelayers, Plumbers, Pipefitters, and Steamfitters</v>
          </cell>
          <cell r="E720" t="str">
            <v>47-3015</v>
          </cell>
          <cell r="F720" t="str">
            <v>6600</v>
          </cell>
        </row>
        <row r="721">
          <cell r="D721" t="str">
            <v>Helpers--Roofers</v>
          </cell>
          <cell r="E721" t="str">
            <v>47-3016</v>
          </cell>
          <cell r="F721" t="str">
            <v>6600</v>
          </cell>
        </row>
        <row r="722">
          <cell r="D722" t="str">
            <v>Helpers, Construction Trades, All Other</v>
          </cell>
          <cell r="E722" t="str">
            <v>47-3019</v>
          </cell>
          <cell r="F722" t="str">
            <v>6600</v>
          </cell>
        </row>
        <row r="723">
          <cell r="D723" t="str">
            <v>Helpers--Installation, Maintenance, and Repair Workers</v>
          </cell>
          <cell r="E723" t="str">
            <v>49-9098</v>
          </cell>
          <cell r="F723" t="str">
            <v>7610</v>
          </cell>
        </row>
        <row r="724">
          <cell r="D724" t="str">
            <v>Helpers--Production Workers</v>
          </cell>
          <cell r="E724" t="str">
            <v>51-9198</v>
          </cell>
          <cell r="F724" t="str">
            <v>8950</v>
          </cell>
        </row>
        <row r="725">
          <cell r="D725" t="str">
            <v>Automotive and Watercraft Service Attendants</v>
          </cell>
          <cell r="E725" t="str">
            <v>53-6031</v>
          </cell>
          <cell r="F725" t="str">
            <v>9360</v>
          </cell>
        </row>
        <row r="726">
          <cell r="D726" t="str">
            <v>Cleaners of Vehicles and Equipment</v>
          </cell>
          <cell r="E726" t="str">
            <v>53-7061</v>
          </cell>
          <cell r="F726" t="str">
            <v>9610</v>
          </cell>
        </row>
        <row r="727">
          <cell r="D727" t="str">
            <v>Laborers and Freight, Stock, and Material Movers, Hand</v>
          </cell>
          <cell r="E727" t="str">
            <v>53-7062</v>
          </cell>
          <cell r="F727" t="str">
            <v>9620</v>
          </cell>
        </row>
        <row r="728">
          <cell r="D728" t="str">
            <v>Machine Feeders and Offbearers</v>
          </cell>
          <cell r="E728" t="str">
            <v>53-7063</v>
          </cell>
          <cell r="F728" t="str">
            <v>9630</v>
          </cell>
        </row>
        <row r="729">
          <cell r="D729" t="str">
            <v>Refuse and Recyclable Material Collectors</v>
          </cell>
          <cell r="E729" t="str">
            <v>53-7081</v>
          </cell>
          <cell r="F729" t="str">
            <v>9720</v>
          </cell>
        </row>
        <row r="730">
          <cell r="D730" t="str">
            <v>Home Health Aides</v>
          </cell>
          <cell r="E730" t="str">
            <v>31-1011</v>
          </cell>
          <cell r="F730" t="str">
            <v>3600</v>
          </cell>
        </row>
        <row r="731">
          <cell r="D731" t="str">
            <v>Psychiatric Aides</v>
          </cell>
          <cell r="E731" t="str">
            <v>31-1013</v>
          </cell>
          <cell r="F731" t="str">
            <v>3600</v>
          </cell>
        </row>
        <row r="732">
          <cell r="D732" t="str">
            <v>Nursing Assistants</v>
          </cell>
          <cell r="E732" t="str">
            <v>31-1014</v>
          </cell>
          <cell r="F732" t="str">
            <v>3600</v>
          </cell>
        </row>
        <row r="733">
          <cell r="D733" t="str">
            <v>Orderlies</v>
          </cell>
          <cell r="E733" t="str">
            <v>31-1015</v>
          </cell>
          <cell r="F733" t="str">
            <v>3600</v>
          </cell>
        </row>
        <row r="734">
          <cell r="D734" t="str">
            <v>Occupational Therapy Assistants</v>
          </cell>
          <cell r="E734" t="str">
            <v>31-2011</v>
          </cell>
          <cell r="F734" t="str">
            <v>3610</v>
          </cell>
        </row>
        <row r="735">
          <cell r="D735" t="str">
            <v>Occupational Therapy Aides</v>
          </cell>
          <cell r="E735" t="str">
            <v>31-2012</v>
          </cell>
          <cell r="F735" t="str">
            <v>3610</v>
          </cell>
        </row>
        <row r="736">
          <cell r="D736" t="str">
            <v>Physical Therapist Assistants</v>
          </cell>
          <cell r="E736" t="str">
            <v>31-2021</v>
          </cell>
          <cell r="F736" t="str">
            <v>3620</v>
          </cell>
        </row>
        <row r="737">
          <cell r="D737" t="str">
            <v>Physical Therapist Aides</v>
          </cell>
          <cell r="E737" t="str">
            <v>31-2022</v>
          </cell>
          <cell r="F737" t="str">
            <v>3620</v>
          </cell>
        </row>
        <row r="738">
          <cell r="D738" t="str">
            <v>Massage Therapists</v>
          </cell>
          <cell r="E738" t="str">
            <v>31-9011</v>
          </cell>
          <cell r="F738" t="str">
            <v>3630</v>
          </cell>
        </row>
        <row r="739">
          <cell r="D739" t="str">
            <v>Dental Assistants</v>
          </cell>
          <cell r="E739" t="str">
            <v>31-9091</v>
          </cell>
          <cell r="F739" t="str">
            <v>3640</v>
          </cell>
        </row>
        <row r="740">
          <cell r="D740" t="str">
            <v>Medical Assistants</v>
          </cell>
          <cell r="E740" t="str">
            <v>31-9092</v>
          </cell>
          <cell r="F740" t="str">
            <v>3645</v>
          </cell>
        </row>
        <row r="741">
          <cell r="D741" t="str">
            <v>Medical Equipment Preparers</v>
          </cell>
          <cell r="E741" t="str">
            <v>31-9093</v>
          </cell>
          <cell r="F741" t="str">
            <v>3655</v>
          </cell>
        </row>
        <row r="742">
          <cell r="D742" t="str">
            <v>Pharmacy Aides</v>
          </cell>
          <cell r="E742" t="str">
            <v>31-9095</v>
          </cell>
          <cell r="F742" t="str">
            <v>3647</v>
          </cell>
        </row>
        <row r="743">
          <cell r="D743" t="str">
            <v>Veterinary Assistants and Laboreratory Animal Caretakers</v>
          </cell>
          <cell r="E743" t="str">
            <v>31-9096</v>
          </cell>
          <cell r="F743" t="str">
            <v>3648</v>
          </cell>
        </row>
        <row r="744">
          <cell r="D744" t="str">
            <v>Phlebotomists</v>
          </cell>
          <cell r="E744" t="str">
            <v>31-9097</v>
          </cell>
          <cell r="F744" t="str">
            <v>3649</v>
          </cell>
        </row>
        <row r="745">
          <cell r="D745" t="str">
            <v>Healthcare Support Workers, All Other</v>
          </cell>
          <cell r="E745" t="str">
            <v>31-9099</v>
          </cell>
          <cell r="F745" t="str">
            <v>3655</v>
          </cell>
        </row>
        <row r="746">
          <cell r="D746" t="str">
            <v>First-Line Supervisors of Correctional Officers</v>
          </cell>
          <cell r="E746" t="str">
            <v>33-1011</v>
          </cell>
          <cell r="F746" t="str">
            <v>3700</v>
          </cell>
        </row>
        <row r="747">
          <cell r="D747" t="str">
            <v>First-Line Supervisors of Police and Detectives</v>
          </cell>
          <cell r="E747" t="str">
            <v>33-1012</v>
          </cell>
          <cell r="F747" t="str">
            <v>3710</v>
          </cell>
        </row>
        <row r="748">
          <cell r="D748" t="str">
            <v>First-Line Supervisors of Fire Fighting and Prevention Workers</v>
          </cell>
          <cell r="E748" t="str">
            <v>33-1021</v>
          </cell>
          <cell r="F748" t="str">
            <v>3720</v>
          </cell>
        </row>
        <row r="749">
          <cell r="D749" t="str">
            <v>First-Line Supervisors of Protective Service Workers, All Other</v>
          </cell>
          <cell r="E749" t="str">
            <v>33-1099</v>
          </cell>
          <cell r="F749" t="str">
            <v>3730</v>
          </cell>
        </row>
        <row r="750">
          <cell r="D750" t="str">
            <v>Firefighters</v>
          </cell>
          <cell r="E750" t="str">
            <v>33-2011</v>
          </cell>
          <cell r="F750" t="str">
            <v>3740</v>
          </cell>
        </row>
        <row r="751">
          <cell r="D751" t="str">
            <v>Fire Inspectors and Investigators</v>
          </cell>
          <cell r="E751" t="str">
            <v>33-2021</v>
          </cell>
          <cell r="F751" t="str">
            <v>3750</v>
          </cell>
        </row>
        <row r="752">
          <cell r="D752" t="str">
            <v>Forest Fire Inspectors and Prevention Specialists</v>
          </cell>
          <cell r="E752" t="str">
            <v>33-2022</v>
          </cell>
          <cell r="F752" t="str">
            <v>3750</v>
          </cell>
        </row>
        <row r="753">
          <cell r="D753" t="str">
            <v>Bailiffs</v>
          </cell>
          <cell r="E753" t="str">
            <v>33-3011</v>
          </cell>
          <cell r="F753" t="str">
            <v>3800</v>
          </cell>
        </row>
        <row r="754">
          <cell r="D754" t="str">
            <v>Correctional Officers and Jailers</v>
          </cell>
          <cell r="E754" t="str">
            <v>33-3012</v>
          </cell>
          <cell r="F754" t="str">
            <v>3800</v>
          </cell>
        </row>
        <row r="755">
          <cell r="D755" t="str">
            <v>Detectives and Criminal Investigators</v>
          </cell>
          <cell r="E755" t="str">
            <v>33-3021</v>
          </cell>
          <cell r="F755" t="str">
            <v>3820</v>
          </cell>
        </row>
        <row r="756">
          <cell r="D756" t="str">
            <v>Fish and Game Wardens</v>
          </cell>
          <cell r="E756" t="str">
            <v>33-3031</v>
          </cell>
          <cell r="F756" t="str">
            <v>3840</v>
          </cell>
        </row>
        <row r="757">
          <cell r="D757" t="str">
            <v>Parking Enforcement Workers</v>
          </cell>
          <cell r="E757" t="str">
            <v>33-3041</v>
          </cell>
          <cell r="F757" t="str">
            <v>3840</v>
          </cell>
        </row>
        <row r="758">
          <cell r="D758" t="str">
            <v>Police and Sheriff's Patrol Officers</v>
          </cell>
          <cell r="E758" t="str">
            <v>33-3051</v>
          </cell>
          <cell r="F758" t="str">
            <v>3850</v>
          </cell>
        </row>
        <row r="759">
          <cell r="D759" t="str">
            <v>Transit and Railroad Police</v>
          </cell>
          <cell r="E759" t="str">
            <v>33-3052</v>
          </cell>
          <cell r="F759" t="str">
            <v>3850</v>
          </cell>
        </row>
        <row r="760">
          <cell r="D760" t="str">
            <v>Animal Control Workers</v>
          </cell>
          <cell r="E760" t="str">
            <v>33-9011</v>
          </cell>
          <cell r="F760" t="str">
            <v>3900</v>
          </cell>
        </row>
        <row r="761">
          <cell r="D761" t="str">
            <v>Private Detectives and Investigators</v>
          </cell>
          <cell r="E761" t="str">
            <v>33-9021</v>
          </cell>
          <cell r="F761" t="str">
            <v>3910</v>
          </cell>
        </row>
        <row r="762">
          <cell r="D762" t="str">
            <v>Gaming Surveillance Officers and Gaming Investigators</v>
          </cell>
          <cell r="E762" t="str">
            <v>33-9031</v>
          </cell>
          <cell r="F762" t="str">
            <v>3930</v>
          </cell>
        </row>
        <row r="763">
          <cell r="D763" t="str">
            <v>Security Guards</v>
          </cell>
          <cell r="E763" t="str">
            <v>33-9032</v>
          </cell>
          <cell r="F763" t="str">
            <v>3930</v>
          </cell>
        </row>
        <row r="764">
          <cell r="D764" t="str">
            <v>Crossing Guards</v>
          </cell>
          <cell r="E764" t="str">
            <v>33-9091</v>
          </cell>
          <cell r="F764" t="str">
            <v>3940</v>
          </cell>
        </row>
        <row r="765">
          <cell r="D765" t="str">
            <v>Lifeguards, Ski Patrol, and Other Recreational Protective Service Workers</v>
          </cell>
          <cell r="E765" t="str">
            <v>33-9092</v>
          </cell>
          <cell r="F765" t="str">
            <v>3955</v>
          </cell>
        </row>
        <row r="766">
          <cell r="D766" t="str">
            <v>Transportation Security Screeners</v>
          </cell>
          <cell r="E766" t="str">
            <v>33-9093</v>
          </cell>
          <cell r="F766" t="str">
            <v>3945</v>
          </cell>
        </row>
        <row r="767">
          <cell r="D767" t="str">
            <v>Protective Service Workers, All Other</v>
          </cell>
          <cell r="E767" t="str">
            <v>33-9099</v>
          </cell>
          <cell r="F767" t="str">
            <v>3955</v>
          </cell>
        </row>
        <row r="768">
          <cell r="D768" t="str">
            <v>Chefs and Head Cooks</v>
          </cell>
          <cell r="E768" t="str">
            <v>35-1011</v>
          </cell>
          <cell r="F768" t="str">
            <v>4000</v>
          </cell>
        </row>
        <row r="769">
          <cell r="D769" t="str">
            <v>First-Line Supervisors of Food Preparation and Serving Workers</v>
          </cell>
          <cell r="E769" t="str">
            <v>35-1012</v>
          </cell>
          <cell r="F769" t="str">
            <v>4010</v>
          </cell>
        </row>
        <row r="770">
          <cell r="D770" t="str">
            <v>Cooks, Fast Food</v>
          </cell>
          <cell r="E770" t="str">
            <v>35-2011</v>
          </cell>
          <cell r="F770" t="str">
            <v>4020</v>
          </cell>
        </row>
        <row r="771">
          <cell r="D771" t="str">
            <v>Cooks, Institution and Cafeteria</v>
          </cell>
          <cell r="E771" t="str">
            <v>35-2012</v>
          </cell>
          <cell r="F771" t="str">
            <v>4020</v>
          </cell>
        </row>
        <row r="772">
          <cell r="D772" t="str">
            <v>Cooks, Private Household</v>
          </cell>
          <cell r="E772" t="str">
            <v>35-2013</v>
          </cell>
          <cell r="F772" t="str">
            <v>4020</v>
          </cell>
        </row>
        <row r="773">
          <cell r="D773" t="str">
            <v>Cooks, Restaurant</v>
          </cell>
          <cell r="E773" t="str">
            <v>35-2014</v>
          </cell>
          <cell r="F773" t="str">
            <v>4020</v>
          </cell>
        </row>
        <row r="774">
          <cell r="D774" t="str">
            <v>Cooks, Short Order</v>
          </cell>
          <cell r="E774" t="str">
            <v>35-2015</v>
          </cell>
          <cell r="F774" t="str">
            <v>4020</v>
          </cell>
        </row>
        <row r="775">
          <cell r="D775" t="str">
            <v>Cooks, All Other</v>
          </cell>
          <cell r="E775" t="str">
            <v>35-2019</v>
          </cell>
          <cell r="F775" t="str">
            <v>4020</v>
          </cell>
        </row>
        <row r="776">
          <cell r="D776" t="str">
            <v>Food Preparation Workers</v>
          </cell>
          <cell r="E776" t="str">
            <v>35-2021</v>
          </cell>
          <cell r="F776" t="str">
            <v>4030</v>
          </cell>
        </row>
        <row r="777">
          <cell r="D777" t="str">
            <v>Bartenders</v>
          </cell>
          <cell r="E777" t="str">
            <v>35-3011</v>
          </cell>
          <cell r="F777" t="str">
            <v>4040</v>
          </cell>
        </row>
        <row r="778">
          <cell r="D778" t="str">
            <v>Combined Food Preparation and Serving Workers, Including Fast Food</v>
          </cell>
          <cell r="E778" t="str">
            <v>35-3021</v>
          </cell>
          <cell r="F778" t="str">
            <v>4050</v>
          </cell>
        </row>
        <row r="779">
          <cell r="D779" t="str">
            <v>Counter Attendants, Cafeteria, Food Concession, and Coffee Shop</v>
          </cell>
          <cell r="E779" t="str">
            <v>35-3022</v>
          </cell>
          <cell r="F779" t="str">
            <v>4060</v>
          </cell>
        </row>
        <row r="780">
          <cell r="D780" t="str">
            <v>Waiters and Waitresses</v>
          </cell>
          <cell r="E780" t="str">
            <v>35-3031</v>
          </cell>
          <cell r="F780" t="str">
            <v>4110</v>
          </cell>
        </row>
        <row r="781">
          <cell r="D781" t="str">
            <v>Food Servers, Nonrestaurant</v>
          </cell>
          <cell r="E781" t="str">
            <v>35-3041</v>
          </cell>
          <cell r="F781" t="str">
            <v>4120</v>
          </cell>
        </row>
        <row r="782">
          <cell r="D782" t="str">
            <v>Dining Room and Cafeteria Attendants and Bartender Helpers</v>
          </cell>
          <cell r="E782" t="str">
            <v>35-9011</v>
          </cell>
          <cell r="F782" t="str">
            <v>4130</v>
          </cell>
        </row>
        <row r="783">
          <cell r="D783" t="str">
            <v>Dishwashers</v>
          </cell>
          <cell r="E783" t="str">
            <v>35-9021</v>
          </cell>
          <cell r="F783" t="str">
            <v>4140</v>
          </cell>
        </row>
        <row r="784">
          <cell r="D784" t="str">
            <v>Hosts and Hostesses, Restaurant, Lounge, and Coffee Shop</v>
          </cell>
          <cell r="E784" t="str">
            <v>35-9031</v>
          </cell>
          <cell r="F784" t="str">
            <v>4150</v>
          </cell>
        </row>
        <row r="785">
          <cell r="D785" t="str">
            <v>Food Preparation and Serving Related Workers, All Other</v>
          </cell>
          <cell r="E785" t="str">
            <v>35-9099</v>
          </cell>
          <cell r="F785" t="str">
            <v>4130</v>
          </cell>
        </row>
        <row r="786">
          <cell r="D786" t="str">
            <v>First-Line Supervisors of Housekeeping and Janitorial Workers</v>
          </cell>
          <cell r="E786" t="str">
            <v>37-1011</v>
          </cell>
          <cell r="F786" t="str">
            <v>4200</v>
          </cell>
        </row>
        <row r="787">
          <cell r="D787" t="str">
            <v>Janitors and Cleaners, Except Maids and Housekeeping Cleaners</v>
          </cell>
          <cell r="E787" t="str">
            <v>37-2011</v>
          </cell>
          <cell r="F787" t="str">
            <v>4220</v>
          </cell>
        </row>
        <row r="788">
          <cell r="D788" t="str">
            <v>Maids and Housekeeping Cleaners</v>
          </cell>
          <cell r="E788" t="str">
            <v>37-2012</v>
          </cell>
          <cell r="F788" t="str">
            <v>4230</v>
          </cell>
        </row>
        <row r="789">
          <cell r="D789" t="str">
            <v>Building Cleaning Workers, All Other</v>
          </cell>
          <cell r="E789" t="str">
            <v>37-2019</v>
          </cell>
          <cell r="F789" t="str">
            <v>4220</v>
          </cell>
        </row>
        <row r="790">
          <cell r="D790" t="str">
            <v>Pest Control Workers</v>
          </cell>
          <cell r="E790" t="str">
            <v>37-2021</v>
          </cell>
          <cell r="F790" t="str">
            <v>4240</v>
          </cell>
        </row>
        <row r="791">
          <cell r="D791" t="str">
            <v>Gaming Supervisors</v>
          </cell>
          <cell r="E791" t="str">
            <v>39-1011</v>
          </cell>
          <cell r="F791" t="str">
            <v>4300</v>
          </cell>
        </row>
        <row r="792">
          <cell r="D792" t="str">
            <v>Slot Supervisors</v>
          </cell>
          <cell r="E792" t="str">
            <v>39-1012</v>
          </cell>
          <cell r="F792" t="str">
            <v>4300</v>
          </cell>
        </row>
        <row r="793">
          <cell r="D793" t="str">
            <v>First-Line Supervisors of Personal Service Workers</v>
          </cell>
          <cell r="E793" t="str">
            <v>39-1021</v>
          </cell>
          <cell r="F793" t="str">
            <v>4320</v>
          </cell>
        </row>
        <row r="794">
          <cell r="D794" t="str">
            <v>Gaming Dealers</v>
          </cell>
          <cell r="E794" t="str">
            <v>39-3011</v>
          </cell>
          <cell r="F794" t="str">
            <v>4400</v>
          </cell>
        </row>
        <row r="795">
          <cell r="D795" t="str">
            <v>Gaming and Sports Book Writers and Runners</v>
          </cell>
          <cell r="E795" t="str">
            <v>39-3012</v>
          </cell>
          <cell r="F795" t="str">
            <v>4400</v>
          </cell>
        </row>
        <row r="796">
          <cell r="D796" t="str">
            <v>Gaming Service Workers, All Other</v>
          </cell>
          <cell r="E796" t="str">
            <v>39-3019</v>
          </cell>
          <cell r="F796" t="str">
            <v>4400</v>
          </cell>
        </row>
        <row r="797">
          <cell r="D797" t="str">
            <v>Motion Picture Projectionists</v>
          </cell>
          <cell r="E797" t="str">
            <v>39-3021</v>
          </cell>
          <cell r="F797" t="str">
            <v>4410</v>
          </cell>
        </row>
        <row r="798">
          <cell r="D798" t="str">
            <v>Ushers, Lobby Attendants, and Ticket Takers</v>
          </cell>
          <cell r="E798" t="str">
            <v>39-3031</v>
          </cell>
          <cell r="F798" t="str">
            <v>4420</v>
          </cell>
        </row>
        <row r="799">
          <cell r="D799" t="str">
            <v>Amusement and Recreation Attendants</v>
          </cell>
          <cell r="E799" t="str">
            <v>39-3091</v>
          </cell>
          <cell r="F799" t="str">
            <v>4430</v>
          </cell>
        </row>
        <row r="800">
          <cell r="D800" t="str">
            <v>Costume Attendants</v>
          </cell>
          <cell r="E800" t="str">
            <v>39-3092</v>
          </cell>
          <cell r="F800" t="str">
            <v>4430</v>
          </cell>
        </row>
        <row r="801">
          <cell r="D801" t="str">
            <v>Locker Room, Coatroom, and Dressing Room Attendants</v>
          </cell>
          <cell r="E801" t="str">
            <v>39-3093</v>
          </cell>
          <cell r="F801" t="str">
            <v>4430</v>
          </cell>
        </row>
        <row r="802">
          <cell r="D802" t="str">
            <v>Entertainment Attendants and Related Workers, All Other</v>
          </cell>
          <cell r="E802" t="str">
            <v>39-3099</v>
          </cell>
          <cell r="F802" t="str">
            <v>4430</v>
          </cell>
        </row>
        <row r="803">
          <cell r="D803" t="str">
            <v>Embalmers</v>
          </cell>
          <cell r="E803" t="str">
            <v>39-4011</v>
          </cell>
          <cell r="F803" t="str">
            <v>4460</v>
          </cell>
        </row>
        <row r="804">
          <cell r="D804" t="str">
            <v>Funeral Attendants</v>
          </cell>
          <cell r="E804" t="str">
            <v>39-4021</v>
          </cell>
          <cell r="F804" t="str">
            <v>4460</v>
          </cell>
        </row>
        <row r="805">
          <cell r="D805" t="str">
            <v>Barbers</v>
          </cell>
          <cell r="E805" t="str">
            <v>39-5011</v>
          </cell>
          <cell r="F805" t="str">
            <v>4500</v>
          </cell>
        </row>
        <row r="806">
          <cell r="D806" t="str">
            <v>Hairdressers, Hairstylists, and Cosmetologists</v>
          </cell>
          <cell r="E806" t="str">
            <v>39-5012</v>
          </cell>
          <cell r="F806" t="str">
            <v>4510</v>
          </cell>
        </row>
        <row r="807">
          <cell r="D807" t="str">
            <v>Makeup Artists, Theatrical and Performance</v>
          </cell>
          <cell r="E807" t="str">
            <v>39-5091</v>
          </cell>
          <cell r="F807" t="str">
            <v>4520</v>
          </cell>
        </row>
        <row r="808">
          <cell r="D808" t="str">
            <v>Manicurists and Pedicurists</v>
          </cell>
          <cell r="E808" t="str">
            <v>39-5092</v>
          </cell>
          <cell r="F808" t="str">
            <v>4520</v>
          </cell>
        </row>
        <row r="809">
          <cell r="D809" t="str">
            <v>Shampooers</v>
          </cell>
          <cell r="E809" t="str">
            <v>39-5093</v>
          </cell>
          <cell r="F809" t="str">
            <v>4520</v>
          </cell>
        </row>
        <row r="810">
          <cell r="D810" t="str">
            <v>Skincare Specialists</v>
          </cell>
          <cell r="E810" t="str">
            <v>39-5094</v>
          </cell>
          <cell r="F810" t="str">
            <v>4520</v>
          </cell>
        </row>
        <row r="811">
          <cell r="D811" t="str">
            <v>Baggage Porters and Bellhops</v>
          </cell>
          <cell r="E811" t="str">
            <v>39-6011</v>
          </cell>
          <cell r="F811" t="str">
            <v>4530</v>
          </cell>
        </row>
        <row r="812">
          <cell r="D812" t="str">
            <v>Concierges</v>
          </cell>
          <cell r="E812" t="str">
            <v>39-6012</v>
          </cell>
          <cell r="F812" t="str">
            <v>4530</v>
          </cell>
        </row>
        <row r="813">
          <cell r="D813" t="str">
            <v>Tour Guides and Escorts</v>
          </cell>
          <cell r="E813" t="str">
            <v>39-7011</v>
          </cell>
          <cell r="F813" t="str">
            <v>4540</v>
          </cell>
        </row>
        <row r="814">
          <cell r="D814" t="str">
            <v>Travel Guides</v>
          </cell>
          <cell r="E814" t="str">
            <v>39-7012</v>
          </cell>
          <cell r="F814" t="str">
            <v>4540</v>
          </cell>
        </row>
        <row r="815">
          <cell r="D815" t="str">
            <v>Childcare Workers</v>
          </cell>
          <cell r="E815" t="str">
            <v>39-9011</v>
          </cell>
          <cell r="F815" t="str">
            <v>4600</v>
          </cell>
        </row>
        <row r="816">
          <cell r="D816" t="str">
            <v>Personal Care Aides</v>
          </cell>
          <cell r="E816" t="str">
            <v>39-9021</v>
          </cell>
          <cell r="F816" t="str">
            <v>4610</v>
          </cell>
        </row>
        <row r="817">
          <cell r="D817" t="str">
            <v>Fitness Trainers and Aerobics Instructors</v>
          </cell>
          <cell r="E817" t="str">
            <v>39-9031</v>
          </cell>
          <cell r="F817" t="str">
            <v>4620</v>
          </cell>
        </row>
        <row r="818">
          <cell r="D818" t="str">
            <v>Recreation Workers</v>
          </cell>
          <cell r="E818" t="str">
            <v>39-9032</v>
          </cell>
          <cell r="F818" t="str">
            <v>4620</v>
          </cell>
        </row>
        <row r="819">
          <cell r="D819" t="str">
            <v>Residential Advisors</v>
          </cell>
          <cell r="E819" t="str">
            <v>39-9041</v>
          </cell>
          <cell r="F819" t="str">
            <v>4640</v>
          </cell>
        </row>
        <row r="820">
          <cell r="D820" t="str">
            <v>Personal Care and Service Workers, All Other</v>
          </cell>
          <cell r="E820" t="str">
            <v>39-9099</v>
          </cell>
          <cell r="F820" t="str">
            <v>4650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eoc.gov/employers/eeo4survey/e4instruct.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Layout" workbookViewId="0"/>
  </sheetViews>
  <sheetFormatPr defaultColWidth="11.42578125" defaultRowHeight="12.75" x14ac:dyDescent="0.2"/>
  <cols>
    <col min="1" max="1" width="77" customWidth="1"/>
  </cols>
  <sheetData>
    <row r="1" spans="1:1" ht="28.15" customHeight="1" x14ac:dyDescent="0.2">
      <c r="A1" s="16" t="s">
        <v>27</v>
      </c>
    </row>
    <row r="2" spans="1:1" ht="18" customHeight="1" x14ac:dyDescent="0.2">
      <c r="A2" s="16"/>
    </row>
    <row r="3" spans="1:1" ht="18" customHeight="1" x14ac:dyDescent="0.2">
      <c r="A3" s="91" t="s">
        <v>55</v>
      </c>
    </row>
    <row r="4" spans="1:1" ht="18" customHeight="1" x14ac:dyDescent="0.2">
      <c r="A4" s="16"/>
    </row>
    <row r="5" spans="1:1" ht="54" customHeight="1" x14ac:dyDescent="0.2">
      <c r="A5" s="16" t="s">
        <v>26</v>
      </c>
    </row>
    <row r="6" spans="1:1" ht="69" customHeight="1" x14ac:dyDescent="0.2">
      <c r="A6" s="16" t="s">
        <v>28</v>
      </c>
    </row>
    <row r="7" spans="1:1" ht="58.9" customHeight="1" x14ac:dyDescent="0.2">
      <c r="A7" s="16" t="s">
        <v>56</v>
      </c>
    </row>
    <row r="8" spans="1:1" ht="70.900000000000006" customHeight="1" x14ac:dyDescent="0.2">
      <c r="A8" s="16" t="s">
        <v>29</v>
      </c>
    </row>
  </sheetData>
  <sheetProtection password="8C10" sheet="1" objects="1" scenarios="1"/>
  <phoneticPr fontId="1" type="noConversion"/>
  <hyperlinks>
    <hyperlink ref="A3" r:id="rId1"/>
  </hyperlinks>
  <pageMargins left="0.75" right="0.75" top="1" bottom="1" header="0.5" footer="0.5"/>
  <pageSetup orientation="portrait" horizontalDpi="4294967292" verticalDpi="4294967292" r:id="rId2"/>
  <headerFooter>
    <oddHeader>&amp;C&amp;"Arial,Bold"&amp;12&amp;K003366Instructions for Completing Utilization Worksheet</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125"/>
  <sheetViews>
    <sheetView tabSelected="1" zoomScale="80" zoomScaleNormal="80" zoomScalePageLayoutView="92" workbookViewId="0">
      <pane ySplit="2" topLeftCell="A3" activePane="bottomLeft" state="frozen"/>
      <selection pane="bottomLeft" activeCell="U4" sqref="U4"/>
    </sheetView>
  </sheetViews>
  <sheetFormatPr defaultColWidth="9" defaultRowHeight="15" x14ac:dyDescent="0.2"/>
  <cols>
    <col min="1" max="1" width="34.5703125" style="2" bestFit="1" customWidth="1"/>
    <col min="2" max="2" width="18.42578125" style="8" customWidth="1"/>
    <col min="3" max="21" width="10.7109375" style="8" customWidth="1"/>
    <col min="22" max="22" width="10.7109375" style="1" customWidth="1"/>
    <col min="23" max="16384" width="9" style="1"/>
  </cols>
  <sheetData>
    <row r="1" spans="1:23" ht="15" customHeight="1" x14ac:dyDescent="0.25">
      <c r="A1" s="34" t="s">
        <v>38</v>
      </c>
      <c r="B1" s="100" t="s">
        <v>37</v>
      </c>
      <c r="C1" s="95" t="s">
        <v>21</v>
      </c>
      <c r="D1" s="96"/>
      <c r="E1" s="96"/>
      <c r="F1" s="96"/>
      <c r="G1" s="97"/>
      <c r="H1" s="67"/>
      <c r="I1" s="96" t="s">
        <v>0</v>
      </c>
      <c r="J1" s="96"/>
      <c r="K1" s="96"/>
      <c r="L1" s="96"/>
      <c r="M1" s="96"/>
      <c r="N1" s="97"/>
      <c r="O1" s="43"/>
      <c r="P1" s="96" t="s">
        <v>1</v>
      </c>
      <c r="Q1" s="96"/>
      <c r="R1" s="96"/>
      <c r="S1" s="96"/>
      <c r="T1" s="96"/>
      <c r="U1" s="97"/>
      <c r="V1" s="17"/>
    </row>
    <row r="2" spans="1:23" ht="18" customHeight="1" x14ac:dyDescent="0.25">
      <c r="A2" s="35" t="s">
        <v>48</v>
      </c>
      <c r="B2" s="101"/>
      <c r="C2" s="19" t="s">
        <v>35</v>
      </c>
      <c r="D2" s="19" t="s">
        <v>30</v>
      </c>
      <c r="E2" s="19" t="s">
        <v>32</v>
      </c>
      <c r="F2" s="19" t="s">
        <v>31</v>
      </c>
      <c r="G2" s="19" t="s">
        <v>33</v>
      </c>
      <c r="H2" s="18" t="s">
        <v>4</v>
      </c>
      <c r="I2" s="19" t="s">
        <v>12</v>
      </c>
      <c r="J2" s="19" t="s">
        <v>2</v>
      </c>
      <c r="K2" s="19" t="s">
        <v>22</v>
      </c>
      <c r="L2" s="19" t="s">
        <v>3</v>
      </c>
      <c r="M2" s="19" t="s">
        <v>6</v>
      </c>
      <c r="N2" s="19" t="s">
        <v>36</v>
      </c>
      <c r="O2" s="20" t="s">
        <v>4</v>
      </c>
      <c r="P2" s="19" t="s">
        <v>12</v>
      </c>
      <c r="Q2" s="19" t="s">
        <v>2</v>
      </c>
      <c r="R2" s="19" t="s">
        <v>22</v>
      </c>
      <c r="S2" s="19" t="s">
        <v>3</v>
      </c>
      <c r="T2" s="19" t="s">
        <v>6</v>
      </c>
      <c r="U2" s="19" t="s">
        <v>36</v>
      </c>
      <c r="V2" s="17"/>
    </row>
    <row r="3" spans="1:23" ht="15.75" x14ac:dyDescent="0.25">
      <c r="A3" s="50" t="s">
        <v>49</v>
      </c>
      <c r="B3" s="64"/>
      <c r="C3" s="68"/>
      <c r="D3" s="69"/>
      <c r="E3" s="69"/>
      <c r="F3" s="69"/>
      <c r="G3" s="70"/>
      <c r="H3" s="71"/>
      <c r="I3" s="72"/>
      <c r="J3" s="72"/>
      <c r="K3" s="72"/>
      <c r="L3" s="72"/>
      <c r="M3" s="72"/>
      <c r="N3" s="72"/>
      <c r="O3" s="73"/>
      <c r="P3" s="72"/>
      <c r="Q3" s="72"/>
      <c r="R3" s="72"/>
      <c r="S3" s="72"/>
      <c r="T3" s="72"/>
      <c r="U3" s="72"/>
      <c r="V3" s="17"/>
    </row>
    <row r="4" spans="1:23" ht="15.75" x14ac:dyDescent="0.25">
      <c r="A4" s="44" t="s">
        <v>54</v>
      </c>
      <c r="B4" s="32"/>
      <c r="C4" s="33">
        <f>SUM(H4:U4)</f>
        <v>0</v>
      </c>
      <c r="D4" s="33">
        <f>H4</f>
        <v>0</v>
      </c>
      <c r="E4" s="33">
        <f>SUM(I4:N4)</f>
        <v>0</v>
      </c>
      <c r="F4" s="33">
        <f>O4</f>
        <v>0</v>
      </c>
      <c r="G4" s="33">
        <f>SUM(P4:U4)</f>
        <v>0</v>
      </c>
      <c r="H4" s="21"/>
      <c r="I4" s="21"/>
      <c r="J4" s="21"/>
      <c r="K4" s="21"/>
      <c r="L4" s="21">
        <v>0</v>
      </c>
      <c r="M4" s="21">
        <v>0</v>
      </c>
      <c r="N4" s="21">
        <v>0</v>
      </c>
      <c r="O4" s="38">
        <v>0</v>
      </c>
      <c r="P4" s="38">
        <v>0</v>
      </c>
      <c r="Q4" s="38">
        <v>0</v>
      </c>
      <c r="R4" s="38">
        <v>0</v>
      </c>
      <c r="S4" s="38">
        <v>0</v>
      </c>
      <c r="T4" s="38"/>
      <c r="U4" s="38"/>
      <c r="V4" s="22" t="s">
        <v>24</v>
      </c>
      <c r="W4" s="15"/>
    </row>
    <row r="5" spans="1:23" ht="15.75" x14ac:dyDescent="0.25">
      <c r="A5" s="45" t="s">
        <v>18</v>
      </c>
      <c r="B5" s="42" t="s">
        <v>47</v>
      </c>
      <c r="C5" s="74"/>
      <c r="D5" s="75" t="str">
        <f>IF(D4=0,"",D4/$C4)</f>
        <v/>
      </c>
      <c r="E5" s="75" t="str">
        <f>IF(E4=0,"",E4/$C4)</f>
        <v/>
      </c>
      <c r="F5" s="75" t="str">
        <f>IF(F4=0,"",F4/$C4)</f>
        <v/>
      </c>
      <c r="G5" s="75" t="str">
        <f>IF(G4=0,"",G4/$C4)</f>
        <v/>
      </c>
      <c r="H5" s="23">
        <f t="shared" ref="H5:T5" si="0">IF(H4=0,,H4/$C4)</f>
        <v>0</v>
      </c>
      <c r="I5" s="24">
        <f t="shared" si="0"/>
        <v>0</v>
      </c>
      <c r="J5" s="24">
        <f t="shared" si="0"/>
        <v>0</v>
      </c>
      <c r="K5" s="24">
        <f t="shared" si="0"/>
        <v>0</v>
      </c>
      <c r="L5" s="24">
        <f t="shared" si="0"/>
        <v>0</v>
      </c>
      <c r="M5" s="24">
        <f t="shared" si="0"/>
        <v>0</v>
      </c>
      <c r="N5" s="24">
        <f t="shared" si="0"/>
        <v>0</v>
      </c>
      <c r="O5" s="23">
        <f t="shared" si="0"/>
        <v>0</v>
      </c>
      <c r="P5" s="24">
        <f t="shared" si="0"/>
        <v>0</v>
      </c>
      <c r="Q5" s="24">
        <f t="shared" si="0"/>
        <v>0</v>
      </c>
      <c r="R5" s="24">
        <f t="shared" si="0"/>
        <v>0</v>
      </c>
      <c r="S5" s="24">
        <f t="shared" si="0"/>
        <v>0</v>
      </c>
      <c r="T5" s="24">
        <f t="shared" si="0"/>
        <v>0</v>
      </c>
      <c r="U5" s="24">
        <f>IF(U4=0,,U4/$C4)</f>
        <v>0</v>
      </c>
      <c r="V5" s="25"/>
      <c r="W5" s="12"/>
    </row>
    <row r="6" spans="1:23" ht="15" customHeight="1" x14ac:dyDescent="0.25">
      <c r="A6" s="46" t="s">
        <v>34</v>
      </c>
      <c r="B6" s="54"/>
      <c r="C6" s="55"/>
      <c r="D6" s="55"/>
      <c r="E6" s="55"/>
      <c r="F6" s="55"/>
      <c r="G6" s="56"/>
      <c r="H6" s="26">
        <v>0</v>
      </c>
      <c r="I6" s="26">
        <v>0</v>
      </c>
      <c r="J6" s="26">
        <v>0</v>
      </c>
      <c r="K6" s="26">
        <v>0</v>
      </c>
      <c r="L6" s="26">
        <v>0</v>
      </c>
      <c r="M6" s="26">
        <v>0</v>
      </c>
      <c r="N6" s="26">
        <v>0</v>
      </c>
      <c r="O6" s="26">
        <v>0</v>
      </c>
      <c r="P6" s="26">
        <v>0</v>
      </c>
      <c r="Q6" s="26">
        <v>0</v>
      </c>
      <c r="R6" s="26">
        <v>0</v>
      </c>
      <c r="S6" s="26">
        <v>0</v>
      </c>
      <c r="T6" s="26">
        <v>0</v>
      </c>
      <c r="U6" s="26">
        <v>0</v>
      </c>
      <c r="V6" s="22" t="s">
        <v>24</v>
      </c>
      <c r="W6" s="15"/>
    </row>
    <row r="7" spans="1:23" ht="15" hidden="1" customHeight="1" x14ac:dyDescent="0.2">
      <c r="A7" s="47" t="s">
        <v>39</v>
      </c>
      <c r="B7" s="51"/>
      <c r="C7" s="52"/>
      <c r="D7" s="52"/>
      <c r="E7" s="52"/>
      <c r="F7" s="52"/>
      <c r="G7" s="52"/>
      <c r="H7" s="27"/>
      <c r="I7" s="28">
        <f t="shared" ref="I7:U7" si="1">IF(I6&lt;I5,,I6*$C4)</f>
        <v>0</v>
      </c>
      <c r="J7" s="28">
        <f t="shared" si="1"/>
        <v>0</v>
      </c>
      <c r="K7" s="28">
        <f t="shared" si="1"/>
        <v>0</v>
      </c>
      <c r="L7" s="28">
        <f t="shared" si="1"/>
        <v>0</v>
      </c>
      <c r="M7" s="28">
        <f t="shared" si="1"/>
        <v>0</v>
      </c>
      <c r="N7" s="28">
        <f t="shared" si="1"/>
        <v>0</v>
      </c>
      <c r="O7" s="28">
        <f t="shared" si="1"/>
        <v>0</v>
      </c>
      <c r="P7" s="28">
        <f t="shared" si="1"/>
        <v>0</v>
      </c>
      <c r="Q7" s="28">
        <f t="shared" si="1"/>
        <v>0</v>
      </c>
      <c r="R7" s="28">
        <f t="shared" si="1"/>
        <v>0</v>
      </c>
      <c r="S7" s="28">
        <f t="shared" si="1"/>
        <v>0</v>
      </c>
      <c r="T7" s="28">
        <f t="shared" si="1"/>
        <v>0</v>
      </c>
      <c r="U7" s="28">
        <f t="shared" si="1"/>
        <v>0</v>
      </c>
      <c r="V7" s="29"/>
      <c r="W7" s="12"/>
    </row>
    <row r="8" spans="1:23" ht="15" hidden="1" customHeight="1" x14ac:dyDescent="0.2">
      <c r="A8" s="47" t="s">
        <v>40</v>
      </c>
      <c r="B8" s="53"/>
      <c r="C8" s="52"/>
      <c r="D8" s="52"/>
      <c r="E8" s="52"/>
      <c r="F8" s="52"/>
      <c r="G8" s="52"/>
      <c r="H8" s="27"/>
      <c r="I8" s="30">
        <f t="shared" ref="I8:U8" si="2">ROUNDDOWN(I7,0)</f>
        <v>0</v>
      </c>
      <c r="J8" s="30">
        <f t="shared" si="2"/>
        <v>0</v>
      </c>
      <c r="K8" s="30">
        <f t="shared" si="2"/>
        <v>0</v>
      </c>
      <c r="L8" s="30">
        <f t="shared" si="2"/>
        <v>0</v>
      </c>
      <c r="M8" s="30">
        <f t="shared" si="2"/>
        <v>0</v>
      </c>
      <c r="N8" s="30">
        <f t="shared" si="2"/>
        <v>0</v>
      </c>
      <c r="O8" s="30">
        <f t="shared" si="2"/>
        <v>0</v>
      </c>
      <c r="P8" s="30">
        <f t="shared" si="2"/>
        <v>0</v>
      </c>
      <c r="Q8" s="30">
        <f t="shared" si="2"/>
        <v>0</v>
      </c>
      <c r="R8" s="30">
        <f t="shared" si="2"/>
        <v>0</v>
      </c>
      <c r="S8" s="30">
        <f t="shared" si="2"/>
        <v>0</v>
      </c>
      <c r="T8" s="30">
        <f t="shared" si="2"/>
        <v>0</v>
      </c>
      <c r="U8" s="30">
        <f t="shared" si="2"/>
        <v>0</v>
      </c>
      <c r="V8" s="29"/>
      <c r="W8" s="12"/>
    </row>
    <row r="9" spans="1:23" x14ac:dyDescent="0.2">
      <c r="A9" s="48" t="s">
        <v>23</v>
      </c>
      <c r="B9" s="54"/>
      <c r="C9" s="55"/>
      <c r="D9" s="55"/>
      <c r="E9" s="55"/>
      <c r="F9" s="55"/>
      <c r="G9" s="56"/>
      <c r="H9" s="52"/>
      <c r="I9" s="79" t="str">
        <f t="shared" ref="I9:U9" si="3">IF(I8&lt;=0,"",I6-I5)</f>
        <v/>
      </c>
      <c r="J9" s="79" t="str">
        <f t="shared" si="3"/>
        <v/>
      </c>
      <c r="K9" s="79" t="str">
        <f t="shared" si="3"/>
        <v/>
      </c>
      <c r="L9" s="79" t="str">
        <f t="shared" si="3"/>
        <v/>
      </c>
      <c r="M9" s="79" t="str">
        <f t="shared" si="3"/>
        <v/>
      </c>
      <c r="N9" s="79" t="str">
        <f t="shared" si="3"/>
        <v/>
      </c>
      <c r="O9" s="79" t="str">
        <f t="shared" si="3"/>
        <v/>
      </c>
      <c r="P9" s="79" t="str">
        <f t="shared" si="3"/>
        <v/>
      </c>
      <c r="Q9" s="79" t="str">
        <f t="shared" si="3"/>
        <v/>
      </c>
      <c r="R9" s="79" t="str">
        <f t="shared" si="3"/>
        <v/>
      </c>
      <c r="S9" s="79" t="str">
        <f t="shared" si="3"/>
        <v/>
      </c>
      <c r="T9" s="79" t="str">
        <f t="shared" si="3"/>
        <v/>
      </c>
      <c r="U9" s="79" t="str">
        <f t="shared" si="3"/>
        <v/>
      </c>
      <c r="V9" s="29"/>
      <c r="W9" s="12"/>
    </row>
    <row r="10" spans="1:23" ht="15.75" x14ac:dyDescent="0.25">
      <c r="A10" s="48" t="s">
        <v>19</v>
      </c>
      <c r="B10" s="57"/>
      <c r="C10" s="55"/>
      <c r="D10" s="55"/>
      <c r="E10" s="55"/>
      <c r="F10" s="55"/>
      <c r="G10" s="56"/>
      <c r="H10" s="52"/>
      <c r="I10" s="80" t="str">
        <f t="shared" ref="I10:N10" si="4">IF(I11&gt;0,"Yes","No")</f>
        <v>No</v>
      </c>
      <c r="J10" s="81" t="str">
        <f t="shared" si="4"/>
        <v>No</v>
      </c>
      <c r="K10" s="81" t="str">
        <f t="shared" si="4"/>
        <v>No</v>
      </c>
      <c r="L10" s="81" t="str">
        <f t="shared" si="4"/>
        <v>No</v>
      </c>
      <c r="M10" s="81" t="str">
        <f t="shared" si="4"/>
        <v>No</v>
      </c>
      <c r="N10" s="81" t="str">
        <f t="shared" si="4"/>
        <v>No</v>
      </c>
      <c r="O10" s="80" t="str">
        <f t="shared" ref="O10:U10" si="5">IF(O11&gt;0,"Yes","No")</f>
        <v>No</v>
      </c>
      <c r="P10" s="81" t="str">
        <f t="shared" si="5"/>
        <v>No</v>
      </c>
      <c r="Q10" s="81" t="str">
        <f t="shared" si="5"/>
        <v>No</v>
      </c>
      <c r="R10" s="81" t="str">
        <f t="shared" si="5"/>
        <v>No</v>
      </c>
      <c r="S10" s="81" t="str">
        <f t="shared" si="5"/>
        <v>No</v>
      </c>
      <c r="T10" s="81" t="str">
        <f t="shared" si="5"/>
        <v>No</v>
      </c>
      <c r="U10" s="81" t="str">
        <f t="shared" si="5"/>
        <v>No</v>
      </c>
      <c r="V10" s="29"/>
      <c r="W10" s="12"/>
    </row>
    <row r="11" spans="1:23" ht="15" customHeight="1" x14ac:dyDescent="0.2">
      <c r="A11" s="48" t="s">
        <v>20</v>
      </c>
      <c r="B11" s="58"/>
      <c r="C11" s="59"/>
      <c r="D11" s="59"/>
      <c r="E11" s="59"/>
      <c r="F11" s="59"/>
      <c r="G11" s="60"/>
      <c r="H11" s="52"/>
      <c r="I11" s="82">
        <f t="shared" ref="I11:U11" si="6">IF(I8-I4&lt;=0,,I8-I4)</f>
        <v>0</v>
      </c>
      <c r="J11" s="82">
        <f t="shared" si="6"/>
        <v>0</v>
      </c>
      <c r="K11" s="82">
        <f t="shared" si="6"/>
        <v>0</v>
      </c>
      <c r="L11" s="82">
        <f t="shared" si="6"/>
        <v>0</v>
      </c>
      <c r="M11" s="82">
        <f t="shared" si="6"/>
        <v>0</v>
      </c>
      <c r="N11" s="82">
        <f t="shared" si="6"/>
        <v>0</v>
      </c>
      <c r="O11" s="82">
        <f t="shared" si="6"/>
        <v>0</v>
      </c>
      <c r="P11" s="82">
        <f t="shared" si="6"/>
        <v>0</v>
      </c>
      <c r="Q11" s="82">
        <f t="shared" si="6"/>
        <v>0</v>
      </c>
      <c r="R11" s="82">
        <f t="shared" si="6"/>
        <v>0</v>
      </c>
      <c r="S11" s="82">
        <f t="shared" si="6"/>
        <v>0</v>
      </c>
      <c r="T11" s="82">
        <f t="shared" si="6"/>
        <v>0</v>
      </c>
      <c r="U11" s="82">
        <f t="shared" si="6"/>
        <v>0</v>
      </c>
      <c r="V11" s="29"/>
      <c r="W11" s="12"/>
    </row>
    <row r="12" spans="1:23" ht="15" customHeight="1" x14ac:dyDescent="0.25">
      <c r="A12" s="46" t="s">
        <v>14</v>
      </c>
      <c r="B12" s="61"/>
      <c r="C12" s="55"/>
      <c r="D12" s="55"/>
      <c r="E12" s="55"/>
      <c r="F12" s="55"/>
      <c r="G12" s="56"/>
      <c r="H12" s="52"/>
      <c r="I12" s="83"/>
      <c r="J12" s="84"/>
      <c r="K12" s="84"/>
      <c r="L12" s="84"/>
      <c r="M12" s="84"/>
      <c r="N12" s="84"/>
      <c r="O12" s="83"/>
      <c r="P12" s="84"/>
      <c r="Q12" s="84"/>
      <c r="R12" s="84"/>
      <c r="S12" s="84"/>
      <c r="T12" s="84"/>
      <c r="U12" s="84"/>
      <c r="V12" s="22" t="s">
        <v>24</v>
      </c>
      <c r="W12" s="15"/>
    </row>
    <row r="13" spans="1:23" ht="15" customHeight="1" x14ac:dyDescent="0.25">
      <c r="A13" s="46" t="s">
        <v>15</v>
      </c>
      <c r="B13" s="61"/>
      <c r="C13" s="55"/>
      <c r="D13" s="55"/>
      <c r="E13" s="55"/>
      <c r="F13" s="55"/>
      <c r="G13" s="56"/>
      <c r="H13" s="52"/>
      <c r="I13" s="83"/>
      <c r="J13" s="84"/>
      <c r="K13" s="84"/>
      <c r="L13" s="84"/>
      <c r="M13" s="84"/>
      <c r="N13" s="84"/>
      <c r="O13" s="83"/>
      <c r="P13" s="84"/>
      <c r="Q13" s="84"/>
      <c r="R13" s="84"/>
      <c r="S13" s="84"/>
      <c r="T13" s="84"/>
      <c r="U13" s="84"/>
      <c r="V13" s="22" t="s">
        <v>24</v>
      </c>
      <c r="W13" s="15"/>
    </row>
    <row r="14" spans="1:23" ht="15" customHeight="1" x14ac:dyDescent="0.25">
      <c r="A14" s="46" t="s">
        <v>16</v>
      </c>
      <c r="B14" s="61"/>
      <c r="C14" s="55"/>
      <c r="D14" s="55"/>
      <c r="E14" s="55"/>
      <c r="F14" s="55"/>
      <c r="G14" s="56"/>
      <c r="H14" s="52"/>
      <c r="I14" s="83"/>
      <c r="J14" s="84"/>
      <c r="K14" s="84"/>
      <c r="L14" s="84"/>
      <c r="M14" s="84"/>
      <c r="N14" s="84"/>
      <c r="O14" s="83"/>
      <c r="P14" s="84"/>
      <c r="Q14" s="84"/>
      <c r="R14" s="84"/>
      <c r="S14" s="84"/>
      <c r="T14" s="84"/>
      <c r="U14" s="84"/>
      <c r="V14" s="22" t="s">
        <v>24</v>
      </c>
      <c r="W14" s="15"/>
    </row>
    <row r="15" spans="1:23" ht="15" customHeight="1" x14ac:dyDescent="0.25">
      <c r="A15" s="49" t="s">
        <v>17</v>
      </c>
      <c r="B15" s="61"/>
      <c r="C15" s="55"/>
      <c r="D15" s="55"/>
      <c r="E15" s="55"/>
      <c r="F15" s="55"/>
      <c r="G15" s="56"/>
      <c r="H15" s="52"/>
      <c r="I15" s="85"/>
      <c r="J15" s="86"/>
      <c r="K15" s="86"/>
      <c r="L15" s="86"/>
      <c r="M15" s="86"/>
      <c r="N15" s="86"/>
      <c r="O15" s="85"/>
      <c r="P15" s="86"/>
      <c r="Q15" s="86"/>
      <c r="R15" s="86"/>
      <c r="S15" s="86"/>
      <c r="T15" s="86"/>
      <c r="U15" s="86"/>
      <c r="V15" s="22" t="s">
        <v>24</v>
      </c>
      <c r="W15" s="15"/>
    </row>
    <row r="16" spans="1:23" ht="10.15" customHeight="1" x14ac:dyDescent="0.2">
      <c r="A16" s="36"/>
      <c r="B16" s="37"/>
      <c r="C16" s="37"/>
      <c r="D16" s="37"/>
      <c r="E16" s="37"/>
      <c r="F16" s="37"/>
      <c r="G16" s="37"/>
      <c r="H16" s="39"/>
      <c r="I16" s="39"/>
      <c r="J16" s="39"/>
      <c r="K16" s="39"/>
      <c r="L16" s="39"/>
      <c r="M16" s="39"/>
      <c r="N16" s="39"/>
      <c r="O16" s="39"/>
      <c r="P16" s="39"/>
      <c r="Q16" s="39"/>
      <c r="R16" s="39"/>
      <c r="S16" s="39"/>
      <c r="T16" s="39"/>
      <c r="U16" s="7"/>
      <c r="V16" s="12"/>
      <c r="W16" s="12"/>
    </row>
    <row r="17" spans="1:23" ht="15.75" x14ac:dyDescent="0.25">
      <c r="A17" s="62" t="s">
        <v>50</v>
      </c>
      <c r="B17" s="65"/>
      <c r="C17" s="65"/>
      <c r="D17" s="65"/>
      <c r="E17" s="65"/>
      <c r="F17" s="65"/>
      <c r="G17" s="65"/>
      <c r="H17" s="65"/>
      <c r="I17" s="87"/>
      <c r="J17" s="87"/>
      <c r="K17" s="87"/>
      <c r="L17" s="87"/>
      <c r="M17" s="87"/>
      <c r="N17" s="87"/>
      <c r="O17" s="88"/>
      <c r="P17" s="87"/>
      <c r="Q17" s="87"/>
      <c r="R17" s="87"/>
      <c r="S17" s="87"/>
      <c r="T17" s="87"/>
      <c r="U17" s="89"/>
    </row>
    <row r="18" spans="1:23" ht="15" customHeight="1" x14ac:dyDescent="0.25">
      <c r="A18" s="44" t="s">
        <v>54</v>
      </c>
      <c r="B18" s="32"/>
      <c r="C18" s="33">
        <f>SUM(H18:U18)</f>
        <v>0</v>
      </c>
      <c r="D18" s="33">
        <f>H18</f>
        <v>0</v>
      </c>
      <c r="E18" s="33">
        <f>SUM(I18:N18)</f>
        <v>0</v>
      </c>
      <c r="F18" s="33">
        <f>O18</f>
        <v>0</v>
      </c>
      <c r="G18" s="33">
        <f>SUM(P18:U18)</f>
        <v>0</v>
      </c>
      <c r="H18" s="21">
        <v>0</v>
      </c>
      <c r="I18" s="21">
        <v>0</v>
      </c>
      <c r="J18" s="21">
        <v>0</v>
      </c>
      <c r="K18" s="21">
        <v>0</v>
      </c>
      <c r="L18" s="21">
        <v>0</v>
      </c>
      <c r="M18" s="21">
        <v>0</v>
      </c>
      <c r="N18" s="21">
        <v>0</v>
      </c>
      <c r="O18" s="38">
        <v>0</v>
      </c>
      <c r="P18" s="38">
        <v>0</v>
      </c>
      <c r="Q18" s="38">
        <v>0</v>
      </c>
      <c r="R18" s="38">
        <v>0</v>
      </c>
      <c r="S18" s="38">
        <v>0</v>
      </c>
      <c r="T18" s="38">
        <v>0</v>
      </c>
      <c r="U18" s="38">
        <v>0</v>
      </c>
      <c r="V18" s="14" t="s">
        <v>24</v>
      </c>
      <c r="W18" s="15"/>
    </row>
    <row r="19" spans="1:23" ht="15.75" x14ac:dyDescent="0.25">
      <c r="A19" s="45" t="s">
        <v>18</v>
      </c>
      <c r="B19" s="42" t="s">
        <v>47</v>
      </c>
      <c r="C19" s="74"/>
      <c r="D19" s="75" t="str">
        <f>IF(D18=0,"",D18/$C18)</f>
        <v/>
      </c>
      <c r="E19" s="75" t="str">
        <f>IF(E18=0,"",E18/$C18)</f>
        <v/>
      </c>
      <c r="F19" s="75" t="str">
        <f>IF(F18=0,"",F18/$C18)</f>
        <v/>
      </c>
      <c r="G19" s="75" t="str">
        <f>IF(G18=0,"",G18/$C18)</f>
        <v/>
      </c>
      <c r="H19" s="23">
        <f t="shared" ref="H19:U19" si="7">IF(H18=0,,H18/$C18)</f>
        <v>0</v>
      </c>
      <c r="I19" s="24">
        <f t="shared" si="7"/>
        <v>0</v>
      </c>
      <c r="J19" s="24">
        <f t="shared" si="7"/>
        <v>0</v>
      </c>
      <c r="K19" s="24">
        <f t="shared" si="7"/>
        <v>0</v>
      </c>
      <c r="L19" s="24">
        <f t="shared" si="7"/>
        <v>0</v>
      </c>
      <c r="M19" s="24">
        <f t="shared" si="7"/>
        <v>0</v>
      </c>
      <c r="N19" s="24">
        <f t="shared" si="7"/>
        <v>0</v>
      </c>
      <c r="O19" s="23">
        <f t="shared" si="7"/>
        <v>0</v>
      </c>
      <c r="P19" s="24">
        <f t="shared" si="7"/>
        <v>0</v>
      </c>
      <c r="Q19" s="24">
        <f t="shared" si="7"/>
        <v>0</v>
      </c>
      <c r="R19" s="24">
        <f t="shared" si="7"/>
        <v>0</v>
      </c>
      <c r="S19" s="24">
        <f t="shared" si="7"/>
        <v>0</v>
      </c>
      <c r="T19" s="24">
        <f t="shared" si="7"/>
        <v>0</v>
      </c>
      <c r="U19" s="24">
        <f t="shared" si="7"/>
        <v>0</v>
      </c>
      <c r="V19" s="13"/>
      <c r="W19" s="12"/>
    </row>
    <row r="20" spans="1:23" ht="15" customHeight="1" x14ac:dyDescent="0.25">
      <c r="A20" s="46" t="s">
        <v>34</v>
      </c>
      <c r="B20" s="54"/>
      <c r="C20" s="55"/>
      <c r="D20" s="55"/>
      <c r="E20" s="55"/>
      <c r="F20" s="55"/>
      <c r="G20" s="56"/>
      <c r="H20" s="26">
        <v>0</v>
      </c>
      <c r="I20" s="26">
        <v>0</v>
      </c>
      <c r="J20" s="26">
        <v>0</v>
      </c>
      <c r="K20" s="26">
        <v>0</v>
      </c>
      <c r="L20" s="26">
        <v>0</v>
      </c>
      <c r="M20" s="26">
        <v>0</v>
      </c>
      <c r="N20" s="26">
        <v>0</v>
      </c>
      <c r="O20" s="26">
        <v>0</v>
      </c>
      <c r="P20" s="26">
        <v>0</v>
      </c>
      <c r="Q20" s="26">
        <v>0</v>
      </c>
      <c r="R20" s="26">
        <v>0</v>
      </c>
      <c r="S20" s="26">
        <v>0</v>
      </c>
      <c r="T20" s="26">
        <v>0</v>
      </c>
      <c r="U20" s="26">
        <v>0</v>
      </c>
      <c r="V20" s="14" t="s">
        <v>24</v>
      </c>
      <c r="W20" s="15"/>
    </row>
    <row r="21" spans="1:23" ht="15" hidden="1" customHeight="1" x14ac:dyDescent="0.2">
      <c r="A21" s="47" t="s">
        <v>39</v>
      </c>
      <c r="B21" s="51"/>
      <c r="C21" s="52"/>
      <c r="D21" s="52"/>
      <c r="E21" s="52"/>
      <c r="F21" s="52"/>
      <c r="G21" s="52"/>
      <c r="H21" s="27"/>
      <c r="I21" s="28">
        <f t="shared" ref="I21:U21" si="8">IF(I20&lt;I19,,I20*$C18)</f>
        <v>0</v>
      </c>
      <c r="J21" s="28">
        <f t="shared" si="8"/>
        <v>0</v>
      </c>
      <c r="K21" s="28">
        <f t="shared" si="8"/>
        <v>0</v>
      </c>
      <c r="L21" s="28">
        <f t="shared" si="8"/>
        <v>0</v>
      </c>
      <c r="M21" s="28">
        <f t="shared" si="8"/>
        <v>0</v>
      </c>
      <c r="N21" s="28">
        <f t="shared" si="8"/>
        <v>0</v>
      </c>
      <c r="O21" s="28">
        <f t="shared" si="8"/>
        <v>0</v>
      </c>
      <c r="P21" s="28">
        <f t="shared" si="8"/>
        <v>0</v>
      </c>
      <c r="Q21" s="28">
        <f t="shared" si="8"/>
        <v>0</v>
      </c>
      <c r="R21" s="28">
        <f t="shared" si="8"/>
        <v>0</v>
      </c>
      <c r="S21" s="28">
        <f t="shared" si="8"/>
        <v>0</v>
      </c>
      <c r="T21" s="28">
        <f t="shared" si="8"/>
        <v>0</v>
      </c>
      <c r="U21" s="28">
        <f t="shared" si="8"/>
        <v>0</v>
      </c>
      <c r="V21" s="6"/>
      <c r="W21" s="12"/>
    </row>
    <row r="22" spans="1:23" ht="15" hidden="1" customHeight="1" x14ac:dyDescent="0.2">
      <c r="A22" s="47" t="s">
        <v>40</v>
      </c>
      <c r="B22" s="53"/>
      <c r="C22" s="52"/>
      <c r="D22" s="52"/>
      <c r="E22" s="52"/>
      <c r="F22" s="52"/>
      <c r="G22" s="52"/>
      <c r="H22" s="27"/>
      <c r="I22" s="30">
        <f t="shared" ref="I22:U22" si="9">ROUNDDOWN(I21,0)</f>
        <v>0</v>
      </c>
      <c r="J22" s="30">
        <f t="shared" si="9"/>
        <v>0</v>
      </c>
      <c r="K22" s="30">
        <f t="shared" si="9"/>
        <v>0</v>
      </c>
      <c r="L22" s="30">
        <f t="shared" si="9"/>
        <v>0</v>
      </c>
      <c r="M22" s="30">
        <f t="shared" si="9"/>
        <v>0</v>
      </c>
      <c r="N22" s="30">
        <f t="shared" si="9"/>
        <v>0</v>
      </c>
      <c r="O22" s="30">
        <f t="shared" si="9"/>
        <v>0</v>
      </c>
      <c r="P22" s="30">
        <f t="shared" si="9"/>
        <v>0</v>
      </c>
      <c r="Q22" s="30">
        <f t="shared" si="9"/>
        <v>0</v>
      </c>
      <c r="R22" s="30">
        <f t="shared" si="9"/>
        <v>0</v>
      </c>
      <c r="S22" s="30">
        <f t="shared" si="9"/>
        <v>0</v>
      </c>
      <c r="T22" s="30">
        <f t="shared" si="9"/>
        <v>0</v>
      </c>
      <c r="U22" s="30">
        <f t="shared" si="9"/>
        <v>0</v>
      </c>
      <c r="V22" s="6"/>
      <c r="W22" s="12"/>
    </row>
    <row r="23" spans="1:23" x14ac:dyDescent="0.2">
      <c r="A23" s="48" t="s">
        <v>23</v>
      </c>
      <c r="B23" s="54"/>
      <c r="C23" s="55"/>
      <c r="D23" s="55"/>
      <c r="E23" s="55"/>
      <c r="F23" s="55"/>
      <c r="G23" s="56"/>
      <c r="H23" s="52"/>
      <c r="I23" s="79" t="str">
        <f t="shared" ref="I23:U23" si="10">IF(I22&lt;=0,"",I20-I19)</f>
        <v/>
      </c>
      <c r="J23" s="79" t="str">
        <f t="shared" si="10"/>
        <v/>
      </c>
      <c r="K23" s="79" t="str">
        <f t="shared" si="10"/>
        <v/>
      </c>
      <c r="L23" s="79" t="str">
        <f t="shared" si="10"/>
        <v/>
      </c>
      <c r="M23" s="79" t="str">
        <f t="shared" si="10"/>
        <v/>
      </c>
      <c r="N23" s="79" t="str">
        <f t="shared" si="10"/>
        <v/>
      </c>
      <c r="O23" s="79" t="str">
        <f t="shared" si="10"/>
        <v/>
      </c>
      <c r="P23" s="79" t="str">
        <f t="shared" si="10"/>
        <v/>
      </c>
      <c r="Q23" s="79" t="str">
        <f t="shared" si="10"/>
        <v/>
      </c>
      <c r="R23" s="79" t="str">
        <f t="shared" si="10"/>
        <v/>
      </c>
      <c r="S23" s="79" t="str">
        <f t="shared" si="10"/>
        <v/>
      </c>
      <c r="T23" s="79" t="str">
        <f t="shared" si="10"/>
        <v/>
      </c>
      <c r="U23" s="79" t="str">
        <f t="shared" si="10"/>
        <v/>
      </c>
      <c r="V23" s="6"/>
      <c r="W23" s="12"/>
    </row>
    <row r="24" spans="1:23" ht="15.75" x14ac:dyDescent="0.25">
      <c r="A24" s="48" t="s">
        <v>19</v>
      </c>
      <c r="B24" s="57"/>
      <c r="C24" s="55"/>
      <c r="D24" s="55"/>
      <c r="E24" s="55"/>
      <c r="F24" s="55"/>
      <c r="G24" s="56"/>
      <c r="H24" s="52"/>
      <c r="I24" s="80" t="str">
        <f t="shared" ref="I24:U24" si="11">IF(I25&gt;0,"Yes","No")</f>
        <v>No</v>
      </c>
      <c r="J24" s="81" t="str">
        <f t="shared" si="11"/>
        <v>No</v>
      </c>
      <c r="K24" s="81" t="str">
        <f t="shared" si="11"/>
        <v>No</v>
      </c>
      <c r="L24" s="81" t="str">
        <f t="shared" si="11"/>
        <v>No</v>
      </c>
      <c r="M24" s="81" t="str">
        <f t="shared" si="11"/>
        <v>No</v>
      </c>
      <c r="N24" s="81" t="str">
        <f t="shared" si="11"/>
        <v>No</v>
      </c>
      <c r="O24" s="80" t="str">
        <f t="shared" si="11"/>
        <v>No</v>
      </c>
      <c r="P24" s="81" t="str">
        <f t="shared" si="11"/>
        <v>No</v>
      </c>
      <c r="Q24" s="81" t="str">
        <f t="shared" si="11"/>
        <v>No</v>
      </c>
      <c r="R24" s="81" t="str">
        <f t="shared" si="11"/>
        <v>No</v>
      </c>
      <c r="S24" s="81" t="str">
        <f t="shared" si="11"/>
        <v>No</v>
      </c>
      <c r="T24" s="81" t="str">
        <f t="shared" si="11"/>
        <v>No</v>
      </c>
      <c r="U24" s="81" t="str">
        <f t="shared" si="11"/>
        <v>No</v>
      </c>
      <c r="V24" s="6"/>
      <c r="W24" s="12"/>
    </row>
    <row r="25" spans="1:23" x14ac:dyDescent="0.2">
      <c r="A25" s="48" t="s">
        <v>20</v>
      </c>
      <c r="B25" s="58"/>
      <c r="C25" s="59"/>
      <c r="D25" s="59"/>
      <c r="E25" s="59"/>
      <c r="F25" s="59"/>
      <c r="G25" s="60"/>
      <c r="H25" s="52"/>
      <c r="I25" s="82">
        <f t="shared" ref="I25:U25" si="12">IF(I22-I18&lt;=0,,I22-I18)</f>
        <v>0</v>
      </c>
      <c r="J25" s="82">
        <f t="shared" si="12"/>
        <v>0</v>
      </c>
      <c r="K25" s="82">
        <f t="shared" si="12"/>
        <v>0</v>
      </c>
      <c r="L25" s="82">
        <f t="shared" si="12"/>
        <v>0</v>
      </c>
      <c r="M25" s="82">
        <f t="shared" si="12"/>
        <v>0</v>
      </c>
      <c r="N25" s="82">
        <f t="shared" si="12"/>
        <v>0</v>
      </c>
      <c r="O25" s="82">
        <f t="shared" si="12"/>
        <v>0</v>
      </c>
      <c r="P25" s="82">
        <f t="shared" si="12"/>
        <v>0</v>
      </c>
      <c r="Q25" s="82">
        <f t="shared" si="12"/>
        <v>0</v>
      </c>
      <c r="R25" s="82">
        <f t="shared" si="12"/>
        <v>0</v>
      </c>
      <c r="S25" s="82">
        <f t="shared" si="12"/>
        <v>0</v>
      </c>
      <c r="T25" s="82">
        <f t="shared" si="12"/>
        <v>0</v>
      </c>
      <c r="U25" s="82">
        <f t="shared" si="12"/>
        <v>0</v>
      </c>
      <c r="V25" s="6"/>
      <c r="W25" s="12"/>
    </row>
    <row r="26" spans="1:23" ht="15" customHeight="1" x14ac:dyDescent="0.25">
      <c r="A26" s="46" t="s">
        <v>14</v>
      </c>
      <c r="B26" s="61"/>
      <c r="C26" s="55"/>
      <c r="D26" s="55"/>
      <c r="E26" s="55"/>
      <c r="F26" s="55"/>
      <c r="G26" s="56"/>
      <c r="H26" s="52"/>
      <c r="I26" s="83"/>
      <c r="J26" s="84"/>
      <c r="K26" s="84"/>
      <c r="L26" s="84"/>
      <c r="M26" s="84"/>
      <c r="N26" s="84"/>
      <c r="O26" s="83"/>
      <c r="P26" s="84"/>
      <c r="Q26" s="84"/>
      <c r="R26" s="84"/>
      <c r="S26" s="84"/>
      <c r="T26" s="84"/>
      <c r="U26" s="84"/>
      <c r="V26" s="14" t="s">
        <v>24</v>
      </c>
      <c r="W26" s="15"/>
    </row>
    <row r="27" spans="1:23" ht="15" customHeight="1" x14ac:dyDescent="0.25">
      <c r="A27" s="46" t="s">
        <v>15</v>
      </c>
      <c r="B27" s="61"/>
      <c r="C27" s="55"/>
      <c r="D27" s="55"/>
      <c r="E27" s="55"/>
      <c r="F27" s="55"/>
      <c r="G27" s="56"/>
      <c r="H27" s="52"/>
      <c r="I27" s="83"/>
      <c r="J27" s="84"/>
      <c r="K27" s="84"/>
      <c r="L27" s="84"/>
      <c r="M27" s="84"/>
      <c r="N27" s="84"/>
      <c r="O27" s="83"/>
      <c r="P27" s="84"/>
      <c r="Q27" s="84"/>
      <c r="R27" s="84"/>
      <c r="S27" s="84"/>
      <c r="T27" s="84"/>
      <c r="U27" s="84"/>
      <c r="V27" s="14" t="s">
        <v>24</v>
      </c>
      <c r="W27" s="15"/>
    </row>
    <row r="28" spans="1:23" ht="15" customHeight="1" x14ac:dyDescent="0.25">
      <c r="A28" s="46" t="s">
        <v>16</v>
      </c>
      <c r="B28" s="61"/>
      <c r="C28" s="55"/>
      <c r="D28" s="55"/>
      <c r="E28" s="55"/>
      <c r="F28" s="55"/>
      <c r="G28" s="56"/>
      <c r="H28" s="52"/>
      <c r="I28" s="83"/>
      <c r="J28" s="84"/>
      <c r="K28" s="84"/>
      <c r="L28" s="84"/>
      <c r="M28" s="84"/>
      <c r="N28" s="84"/>
      <c r="O28" s="83"/>
      <c r="P28" s="84"/>
      <c r="Q28" s="84"/>
      <c r="R28" s="84"/>
      <c r="S28" s="84"/>
      <c r="T28" s="84"/>
      <c r="U28" s="84"/>
      <c r="V28" s="14" t="s">
        <v>24</v>
      </c>
      <c r="W28" s="15"/>
    </row>
    <row r="29" spans="1:23" ht="15" customHeight="1" x14ac:dyDescent="0.25">
      <c r="A29" s="49" t="s">
        <v>17</v>
      </c>
      <c r="B29" s="61"/>
      <c r="C29" s="55"/>
      <c r="D29" s="55"/>
      <c r="E29" s="55"/>
      <c r="F29" s="55"/>
      <c r="G29" s="56"/>
      <c r="H29" s="52"/>
      <c r="I29" s="85"/>
      <c r="J29" s="86"/>
      <c r="K29" s="86"/>
      <c r="L29" s="86"/>
      <c r="M29" s="86"/>
      <c r="N29" s="86"/>
      <c r="O29" s="85"/>
      <c r="P29" s="86"/>
      <c r="Q29" s="86"/>
      <c r="R29" s="86"/>
      <c r="S29" s="86"/>
      <c r="T29" s="86"/>
      <c r="U29" s="86"/>
      <c r="V29" s="14" t="s">
        <v>24</v>
      </c>
      <c r="W29" s="15"/>
    </row>
    <row r="30" spans="1:23" ht="10.15" customHeight="1" x14ac:dyDescent="0.2">
      <c r="A30" s="36"/>
      <c r="B30" s="39"/>
      <c r="C30" s="39"/>
      <c r="D30" s="39"/>
      <c r="E30" s="39"/>
      <c r="F30" s="39"/>
      <c r="G30" s="39"/>
      <c r="H30" s="39"/>
      <c r="I30" s="39"/>
      <c r="J30" s="39"/>
      <c r="K30" s="39"/>
      <c r="L30" s="39"/>
      <c r="M30" s="39"/>
      <c r="N30" s="39"/>
      <c r="O30" s="39"/>
      <c r="P30" s="39"/>
      <c r="Q30" s="39"/>
      <c r="R30" s="39"/>
      <c r="S30" s="39"/>
      <c r="T30" s="39"/>
      <c r="U30" s="7"/>
    </row>
    <row r="31" spans="1:23" ht="15.75" x14ac:dyDescent="0.25">
      <c r="A31" s="50" t="s">
        <v>51</v>
      </c>
      <c r="B31" s="66"/>
      <c r="C31" s="66"/>
      <c r="D31" s="66"/>
      <c r="E31" s="66"/>
      <c r="F31" s="66"/>
      <c r="G31" s="66"/>
      <c r="H31" s="66"/>
      <c r="I31" s="72"/>
      <c r="J31" s="72"/>
      <c r="K31" s="72"/>
      <c r="L31" s="72"/>
      <c r="M31" s="72"/>
      <c r="N31" s="72"/>
      <c r="O31" s="73"/>
      <c r="P31" s="72"/>
      <c r="Q31" s="72"/>
      <c r="R31" s="72"/>
      <c r="S31" s="72"/>
      <c r="T31" s="72"/>
      <c r="U31" s="90"/>
    </row>
    <row r="32" spans="1:23" ht="15" customHeight="1" x14ac:dyDescent="0.25">
      <c r="A32" s="44" t="s">
        <v>54</v>
      </c>
      <c r="B32" s="32"/>
      <c r="C32" s="33">
        <f>SUM(H32:U32)</f>
        <v>0</v>
      </c>
      <c r="D32" s="33">
        <f>H32</f>
        <v>0</v>
      </c>
      <c r="E32" s="33">
        <f>SUM(I32:N32)</f>
        <v>0</v>
      </c>
      <c r="F32" s="33">
        <f>O32</f>
        <v>0</v>
      </c>
      <c r="G32" s="33">
        <f>SUM(P32:U32)</f>
        <v>0</v>
      </c>
      <c r="H32" s="21"/>
      <c r="I32" s="21"/>
      <c r="J32" s="21">
        <v>0</v>
      </c>
      <c r="K32" s="21">
        <v>0</v>
      </c>
      <c r="L32" s="21">
        <v>0</v>
      </c>
      <c r="M32" s="21">
        <v>0</v>
      </c>
      <c r="N32" s="21">
        <v>0</v>
      </c>
      <c r="O32" s="38">
        <v>0</v>
      </c>
      <c r="P32" s="38">
        <v>0</v>
      </c>
      <c r="Q32" s="38">
        <v>0</v>
      </c>
      <c r="R32" s="38">
        <v>0</v>
      </c>
      <c r="S32" s="38">
        <v>0</v>
      </c>
      <c r="T32" s="38">
        <v>0</v>
      </c>
      <c r="U32" s="38">
        <v>0</v>
      </c>
      <c r="V32" s="14" t="s">
        <v>24</v>
      </c>
      <c r="W32" s="15"/>
    </row>
    <row r="33" spans="1:23" ht="15.75" x14ac:dyDescent="0.25">
      <c r="A33" s="45" t="s">
        <v>18</v>
      </c>
      <c r="B33" s="42" t="s">
        <v>47</v>
      </c>
      <c r="C33" s="74"/>
      <c r="D33" s="75" t="str">
        <f>IF(D32=0,"",D32/$C32)</f>
        <v/>
      </c>
      <c r="E33" s="75" t="str">
        <f>IF(E32=0,"",E32/$C32)</f>
        <v/>
      </c>
      <c r="F33" s="75" t="str">
        <f>IF(F32=0,"",F32/$C32)</f>
        <v/>
      </c>
      <c r="G33" s="75" t="str">
        <f>IF(G32=0,"",G32/$C32)</f>
        <v/>
      </c>
      <c r="H33" s="23">
        <f t="shared" ref="H33:U33" si="13">IF(H32=0,,H32/$C32)</f>
        <v>0</v>
      </c>
      <c r="I33" s="24">
        <f t="shared" si="13"/>
        <v>0</v>
      </c>
      <c r="J33" s="24">
        <f t="shared" si="13"/>
        <v>0</v>
      </c>
      <c r="K33" s="24">
        <f t="shared" si="13"/>
        <v>0</v>
      </c>
      <c r="L33" s="24">
        <f t="shared" si="13"/>
        <v>0</v>
      </c>
      <c r="M33" s="24">
        <f t="shared" si="13"/>
        <v>0</v>
      </c>
      <c r="N33" s="24">
        <f t="shared" si="13"/>
        <v>0</v>
      </c>
      <c r="O33" s="23">
        <f t="shared" si="13"/>
        <v>0</v>
      </c>
      <c r="P33" s="24">
        <f t="shared" si="13"/>
        <v>0</v>
      </c>
      <c r="Q33" s="24">
        <f t="shared" si="13"/>
        <v>0</v>
      </c>
      <c r="R33" s="24">
        <f t="shared" si="13"/>
        <v>0</v>
      </c>
      <c r="S33" s="24">
        <f t="shared" si="13"/>
        <v>0</v>
      </c>
      <c r="T33" s="24">
        <f t="shared" si="13"/>
        <v>0</v>
      </c>
      <c r="U33" s="24">
        <f t="shared" si="13"/>
        <v>0</v>
      </c>
      <c r="V33" s="13"/>
      <c r="W33" s="12"/>
    </row>
    <row r="34" spans="1:23" ht="15" customHeight="1" x14ac:dyDescent="0.25">
      <c r="A34" s="46" t="s">
        <v>34</v>
      </c>
      <c r="B34" s="54"/>
      <c r="C34" s="55"/>
      <c r="D34" s="55"/>
      <c r="E34" s="55"/>
      <c r="F34" s="55"/>
      <c r="G34" s="56"/>
      <c r="H34" s="26">
        <v>0</v>
      </c>
      <c r="I34" s="26">
        <v>0</v>
      </c>
      <c r="J34" s="26">
        <v>0</v>
      </c>
      <c r="K34" s="26">
        <v>0</v>
      </c>
      <c r="L34" s="26">
        <v>0</v>
      </c>
      <c r="M34" s="26">
        <v>0</v>
      </c>
      <c r="N34" s="26">
        <v>0</v>
      </c>
      <c r="O34" s="26">
        <v>0</v>
      </c>
      <c r="P34" s="26">
        <v>0</v>
      </c>
      <c r="Q34" s="26">
        <v>0</v>
      </c>
      <c r="R34" s="26">
        <v>0</v>
      </c>
      <c r="S34" s="26">
        <v>0</v>
      </c>
      <c r="T34" s="26">
        <v>0</v>
      </c>
      <c r="U34" s="26">
        <v>0</v>
      </c>
      <c r="V34" s="14" t="s">
        <v>24</v>
      </c>
      <c r="W34" s="15"/>
    </row>
    <row r="35" spans="1:23" ht="9" hidden="1" customHeight="1" x14ac:dyDescent="0.2">
      <c r="A35" s="47" t="s">
        <v>39</v>
      </c>
      <c r="B35" s="51"/>
      <c r="C35" s="52"/>
      <c r="D35" s="52"/>
      <c r="E35" s="52"/>
      <c r="F35" s="52"/>
      <c r="G35" s="52"/>
      <c r="H35" s="27"/>
      <c r="I35" s="28">
        <f t="shared" ref="I35:U35" si="14">IF(I34&lt;I33,,I34*$C32)</f>
        <v>0</v>
      </c>
      <c r="J35" s="28">
        <f t="shared" si="14"/>
        <v>0</v>
      </c>
      <c r="K35" s="28">
        <f t="shared" si="14"/>
        <v>0</v>
      </c>
      <c r="L35" s="28">
        <f t="shared" si="14"/>
        <v>0</v>
      </c>
      <c r="M35" s="28">
        <f t="shared" si="14"/>
        <v>0</v>
      </c>
      <c r="N35" s="28">
        <f t="shared" si="14"/>
        <v>0</v>
      </c>
      <c r="O35" s="28">
        <f t="shared" si="14"/>
        <v>0</v>
      </c>
      <c r="P35" s="28">
        <f t="shared" si="14"/>
        <v>0</v>
      </c>
      <c r="Q35" s="28">
        <f t="shared" si="14"/>
        <v>0</v>
      </c>
      <c r="R35" s="28">
        <f t="shared" si="14"/>
        <v>0</v>
      </c>
      <c r="S35" s="28">
        <f t="shared" si="14"/>
        <v>0</v>
      </c>
      <c r="T35" s="28">
        <f t="shared" si="14"/>
        <v>0</v>
      </c>
      <c r="U35" s="28">
        <f t="shared" si="14"/>
        <v>0</v>
      </c>
      <c r="V35" s="6"/>
      <c r="W35" s="12"/>
    </row>
    <row r="36" spans="1:23" ht="18.75" hidden="1" customHeight="1" x14ac:dyDescent="0.2">
      <c r="A36" s="47" t="s">
        <v>40</v>
      </c>
      <c r="B36" s="53"/>
      <c r="C36" s="52"/>
      <c r="D36" s="52"/>
      <c r="E36" s="52"/>
      <c r="F36" s="52"/>
      <c r="G36" s="52"/>
      <c r="H36" s="27"/>
      <c r="I36" s="30">
        <f t="shared" ref="I36:U36" si="15">ROUNDDOWN(I35,0)</f>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6"/>
      <c r="W36" s="12"/>
    </row>
    <row r="37" spans="1:23" x14ac:dyDescent="0.2">
      <c r="A37" s="48" t="s">
        <v>23</v>
      </c>
      <c r="B37" s="54"/>
      <c r="C37" s="55"/>
      <c r="D37" s="55"/>
      <c r="E37" s="55"/>
      <c r="F37" s="55"/>
      <c r="G37" s="56"/>
      <c r="H37" s="52"/>
      <c r="I37" s="79" t="str">
        <f t="shared" ref="I37:U37" si="16">IF(I36&lt;=0,"",I34-I33)</f>
        <v/>
      </c>
      <c r="J37" s="79" t="str">
        <f t="shared" si="16"/>
        <v/>
      </c>
      <c r="K37" s="79" t="str">
        <f t="shared" si="16"/>
        <v/>
      </c>
      <c r="L37" s="79" t="str">
        <f t="shared" si="16"/>
        <v/>
      </c>
      <c r="M37" s="79" t="str">
        <f t="shared" si="16"/>
        <v/>
      </c>
      <c r="N37" s="79" t="str">
        <f t="shared" si="16"/>
        <v/>
      </c>
      <c r="O37" s="79" t="str">
        <f t="shared" si="16"/>
        <v/>
      </c>
      <c r="P37" s="79" t="str">
        <f t="shared" si="16"/>
        <v/>
      </c>
      <c r="Q37" s="79" t="str">
        <f t="shared" si="16"/>
        <v/>
      </c>
      <c r="R37" s="79" t="str">
        <f t="shared" si="16"/>
        <v/>
      </c>
      <c r="S37" s="79" t="str">
        <f t="shared" si="16"/>
        <v/>
      </c>
      <c r="T37" s="79" t="str">
        <f t="shared" si="16"/>
        <v/>
      </c>
      <c r="U37" s="79" t="str">
        <f t="shared" si="16"/>
        <v/>
      </c>
      <c r="V37" s="6"/>
      <c r="W37" s="12"/>
    </row>
    <row r="38" spans="1:23" ht="15.75" x14ac:dyDescent="0.25">
      <c r="A38" s="48" t="s">
        <v>19</v>
      </c>
      <c r="B38" s="57"/>
      <c r="C38" s="55"/>
      <c r="D38" s="55"/>
      <c r="E38" s="55"/>
      <c r="F38" s="55"/>
      <c r="G38" s="56"/>
      <c r="H38" s="52"/>
      <c r="I38" s="80" t="str">
        <f t="shared" ref="I38:U38" si="17">IF(I39&gt;0,"Yes","No")</f>
        <v>No</v>
      </c>
      <c r="J38" s="81" t="str">
        <f t="shared" si="17"/>
        <v>No</v>
      </c>
      <c r="K38" s="81" t="str">
        <f t="shared" si="17"/>
        <v>No</v>
      </c>
      <c r="L38" s="81" t="str">
        <f t="shared" si="17"/>
        <v>No</v>
      </c>
      <c r="M38" s="81" t="str">
        <f t="shared" si="17"/>
        <v>No</v>
      </c>
      <c r="N38" s="81" t="str">
        <f t="shared" si="17"/>
        <v>No</v>
      </c>
      <c r="O38" s="80" t="str">
        <f t="shared" si="17"/>
        <v>No</v>
      </c>
      <c r="P38" s="81" t="str">
        <f t="shared" si="17"/>
        <v>No</v>
      </c>
      <c r="Q38" s="81" t="str">
        <f t="shared" si="17"/>
        <v>No</v>
      </c>
      <c r="R38" s="81" t="str">
        <f t="shared" si="17"/>
        <v>No</v>
      </c>
      <c r="S38" s="81" t="str">
        <f t="shared" si="17"/>
        <v>No</v>
      </c>
      <c r="T38" s="81" t="str">
        <f t="shared" si="17"/>
        <v>No</v>
      </c>
      <c r="U38" s="81" t="str">
        <f t="shared" si="17"/>
        <v>No</v>
      </c>
      <c r="V38" s="6"/>
      <c r="W38" s="12"/>
    </row>
    <row r="39" spans="1:23" x14ac:dyDescent="0.2">
      <c r="A39" s="48" t="s">
        <v>20</v>
      </c>
      <c r="B39" s="58"/>
      <c r="C39" s="59"/>
      <c r="D39" s="59"/>
      <c r="E39" s="59"/>
      <c r="F39" s="59"/>
      <c r="G39" s="60"/>
      <c r="H39" s="52"/>
      <c r="I39" s="82">
        <f t="shared" ref="I39:U39" si="18">IF(I36-I32&lt;=0,,I36-I32)</f>
        <v>0</v>
      </c>
      <c r="J39" s="82">
        <f t="shared" si="18"/>
        <v>0</v>
      </c>
      <c r="K39" s="82">
        <f t="shared" si="18"/>
        <v>0</v>
      </c>
      <c r="L39" s="82">
        <f t="shared" si="18"/>
        <v>0</v>
      </c>
      <c r="M39" s="82">
        <f t="shared" si="18"/>
        <v>0</v>
      </c>
      <c r="N39" s="82">
        <f t="shared" si="18"/>
        <v>0</v>
      </c>
      <c r="O39" s="82">
        <f t="shared" si="18"/>
        <v>0</v>
      </c>
      <c r="P39" s="82">
        <f t="shared" si="18"/>
        <v>0</v>
      </c>
      <c r="Q39" s="82">
        <f t="shared" si="18"/>
        <v>0</v>
      </c>
      <c r="R39" s="82">
        <f t="shared" si="18"/>
        <v>0</v>
      </c>
      <c r="S39" s="82">
        <f t="shared" si="18"/>
        <v>0</v>
      </c>
      <c r="T39" s="82">
        <f t="shared" si="18"/>
        <v>0</v>
      </c>
      <c r="U39" s="82">
        <f t="shared" si="18"/>
        <v>0</v>
      </c>
      <c r="V39" s="6"/>
      <c r="W39" s="12"/>
    </row>
    <row r="40" spans="1:23" ht="15" customHeight="1" x14ac:dyDescent="0.25">
      <c r="A40" s="46" t="s">
        <v>14</v>
      </c>
      <c r="B40" s="61"/>
      <c r="C40" s="55"/>
      <c r="D40" s="55"/>
      <c r="E40" s="55"/>
      <c r="F40" s="55"/>
      <c r="G40" s="56"/>
      <c r="H40" s="52"/>
      <c r="I40" s="83"/>
      <c r="J40" s="84"/>
      <c r="K40" s="84"/>
      <c r="L40" s="84"/>
      <c r="M40" s="84"/>
      <c r="N40" s="84"/>
      <c r="O40" s="83"/>
      <c r="P40" s="84"/>
      <c r="Q40" s="84"/>
      <c r="R40" s="84"/>
      <c r="S40" s="84"/>
      <c r="T40" s="84"/>
      <c r="U40" s="84"/>
      <c r="V40" s="14" t="s">
        <v>24</v>
      </c>
      <c r="W40" s="15"/>
    </row>
    <row r="41" spans="1:23" ht="15" customHeight="1" x14ac:dyDescent="0.25">
      <c r="A41" s="46" t="s">
        <v>15</v>
      </c>
      <c r="B41" s="61"/>
      <c r="C41" s="55"/>
      <c r="D41" s="55"/>
      <c r="E41" s="55"/>
      <c r="F41" s="55"/>
      <c r="G41" s="56"/>
      <c r="H41" s="52"/>
      <c r="I41" s="83"/>
      <c r="J41" s="84"/>
      <c r="K41" s="84"/>
      <c r="L41" s="84"/>
      <c r="M41" s="84"/>
      <c r="N41" s="84"/>
      <c r="O41" s="83"/>
      <c r="P41" s="84"/>
      <c r="Q41" s="84"/>
      <c r="R41" s="84"/>
      <c r="S41" s="84"/>
      <c r="T41" s="84"/>
      <c r="U41" s="84"/>
      <c r="V41" s="14" t="s">
        <v>24</v>
      </c>
      <c r="W41" s="15"/>
    </row>
    <row r="42" spans="1:23" ht="15" customHeight="1" x14ac:dyDescent="0.25">
      <c r="A42" s="46" t="s">
        <v>16</v>
      </c>
      <c r="B42" s="61"/>
      <c r="C42" s="55"/>
      <c r="D42" s="55"/>
      <c r="E42" s="55"/>
      <c r="F42" s="55"/>
      <c r="G42" s="56"/>
      <c r="H42" s="52"/>
      <c r="I42" s="83"/>
      <c r="J42" s="84"/>
      <c r="K42" s="84"/>
      <c r="L42" s="84"/>
      <c r="M42" s="84"/>
      <c r="N42" s="84"/>
      <c r="O42" s="83"/>
      <c r="P42" s="84"/>
      <c r="Q42" s="84"/>
      <c r="R42" s="84"/>
      <c r="S42" s="84"/>
      <c r="T42" s="84"/>
      <c r="U42" s="84"/>
      <c r="V42" s="14" t="s">
        <v>24</v>
      </c>
      <c r="W42" s="15"/>
    </row>
    <row r="43" spans="1:23" ht="15.75" x14ac:dyDescent="0.25">
      <c r="A43" s="49" t="s">
        <v>17</v>
      </c>
      <c r="B43" s="61"/>
      <c r="C43" s="55"/>
      <c r="D43" s="55"/>
      <c r="E43" s="55"/>
      <c r="F43" s="55"/>
      <c r="G43" s="56"/>
      <c r="H43" s="52"/>
      <c r="I43" s="85"/>
      <c r="J43" s="86"/>
      <c r="K43" s="86"/>
      <c r="L43" s="86"/>
      <c r="M43" s="86"/>
      <c r="N43" s="86"/>
      <c r="O43" s="85"/>
      <c r="P43" s="86"/>
      <c r="Q43" s="86"/>
      <c r="R43" s="86"/>
      <c r="S43" s="86"/>
      <c r="T43" s="86"/>
      <c r="U43" s="86"/>
      <c r="V43" s="14" t="s">
        <v>24</v>
      </c>
      <c r="W43" s="15"/>
    </row>
    <row r="44" spans="1:23" ht="10.15" customHeight="1" x14ac:dyDescent="0.2">
      <c r="A44" s="36"/>
      <c r="B44" s="39"/>
      <c r="C44" s="39"/>
      <c r="D44" s="39"/>
      <c r="E44" s="39"/>
      <c r="F44" s="39"/>
      <c r="G44" s="39"/>
      <c r="H44" s="39"/>
      <c r="I44" s="39"/>
      <c r="J44" s="39"/>
      <c r="K44" s="39"/>
      <c r="L44" s="39"/>
      <c r="M44" s="39"/>
      <c r="N44" s="39"/>
      <c r="O44" s="39"/>
      <c r="P44" s="39"/>
      <c r="Q44" s="39"/>
      <c r="R44" s="39"/>
      <c r="S44" s="39"/>
      <c r="T44" s="39"/>
      <c r="U44" s="7"/>
    </row>
    <row r="45" spans="1:23" ht="15.75" x14ac:dyDescent="0.25">
      <c r="A45" s="50" t="s">
        <v>57</v>
      </c>
      <c r="B45" s="92"/>
      <c r="C45" s="66"/>
      <c r="D45" s="66"/>
      <c r="E45" s="66"/>
      <c r="F45" s="66"/>
      <c r="G45" s="66"/>
      <c r="H45" s="66"/>
      <c r="I45" s="72"/>
      <c r="J45" s="72"/>
      <c r="K45" s="72"/>
      <c r="L45" s="72"/>
      <c r="M45" s="72"/>
      <c r="N45" s="72"/>
      <c r="O45" s="73"/>
      <c r="P45" s="72"/>
      <c r="Q45" s="72"/>
      <c r="R45" s="72"/>
      <c r="S45" s="72"/>
      <c r="T45" s="72"/>
      <c r="U45" s="90"/>
    </row>
    <row r="46" spans="1:23" ht="15" customHeight="1" x14ac:dyDescent="0.25">
      <c r="A46" s="44" t="s">
        <v>54</v>
      </c>
      <c r="B46" s="32"/>
      <c r="C46" s="93">
        <f>SUM(H46:U46)</f>
        <v>0</v>
      </c>
      <c r="D46" s="93">
        <f>H46</f>
        <v>0</v>
      </c>
      <c r="E46" s="93">
        <f>SUM(I46:N46)</f>
        <v>0</v>
      </c>
      <c r="F46" s="93">
        <f>O46</f>
        <v>0</v>
      </c>
      <c r="G46" s="93">
        <f>SUM(P46:U46)</f>
        <v>0</v>
      </c>
      <c r="H46" s="40"/>
      <c r="I46" s="41"/>
      <c r="J46" s="41"/>
      <c r="K46" s="41">
        <v>0</v>
      </c>
      <c r="L46" s="41"/>
      <c r="M46" s="41">
        <v>0</v>
      </c>
      <c r="N46" s="41">
        <v>0</v>
      </c>
      <c r="O46" s="41">
        <v>0</v>
      </c>
      <c r="P46" s="41">
        <v>0</v>
      </c>
      <c r="Q46" s="41"/>
      <c r="R46" s="41">
        <v>0</v>
      </c>
      <c r="S46" s="41">
        <v>0</v>
      </c>
      <c r="T46" s="41">
        <v>0</v>
      </c>
      <c r="U46" s="41">
        <v>0</v>
      </c>
      <c r="V46" s="14" t="s">
        <v>24</v>
      </c>
      <c r="W46" s="15"/>
    </row>
    <row r="47" spans="1:23" ht="15.75" x14ac:dyDescent="0.25">
      <c r="A47" s="45" t="s">
        <v>18</v>
      </c>
      <c r="B47" s="42" t="s">
        <v>47</v>
      </c>
      <c r="C47" s="74"/>
      <c r="D47" s="75" t="str">
        <f>IF(D46=0,"",D46/$C46)</f>
        <v/>
      </c>
      <c r="E47" s="75" t="str">
        <f>IF(E46=0,"",E46/$C46)</f>
        <v/>
      </c>
      <c r="F47" s="75" t="str">
        <f>IF(F46=0,"",F46/$C46)</f>
        <v/>
      </c>
      <c r="G47" s="75" t="str">
        <f>IF(G46=0,"",G46/$C46)</f>
        <v/>
      </c>
      <c r="H47" s="23">
        <f>IF(H46=0,,H46/$C46)</f>
        <v>0</v>
      </c>
      <c r="I47" s="23">
        <f>IF(I46=0,,I46/$C46)</f>
        <v>0</v>
      </c>
      <c r="J47" s="23">
        <f t="shared" ref="J47:U47" si="19">IF(J46=0,,J46/$C46)</f>
        <v>0</v>
      </c>
      <c r="K47" s="23">
        <f t="shared" si="19"/>
        <v>0</v>
      </c>
      <c r="L47" s="23">
        <f t="shared" si="19"/>
        <v>0</v>
      </c>
      <c r="M47" s="23">
        <f t="shared" si="19"/>
        <v>0</v>
      </c>
      <c r="N47" s="23">
        <f t="shared" si="19"/>
        <v>0</v>
      </c>
      <c r="O47" s="23">
        <f t="shared" si="19"/>
        <v>0</v>
      </c>
      <c r="P47" s="23">
        <f t="shared" si="19"/>
        <v>0</v>
      </c>
      <c r="Q47" s="23">
        <f t="shared" si="19"/>
        <v>0</v>
      </c>
      <c r="R47" s="23">
        <f t="shared" si="19"/>
        <v>0</v>
      </c>
      <c r="S47" s="23">
        <f t="shared" si="19"/>
        <v>0</v>
      </c>
      <c r="T47" s="23">
        <f t="shared" si="19"/>
        <v>0</v>
      </c>
      <c r="U47" s="23">
        <f t="shared" si="19"/>
        <v>0</v>
      </c>
      <c r="V47" s="13"/>
      <c r="W47" s="12"/>
    </row>
    <row r="48" spans="1:23" ht="15.75" x14ac:dyDescent="0.25">
      <c r="A48" s="46" t="s">
        <v>34</v>
      </c>
      <c r="B48" s="54"/>
      <c r="C48" s="55"/>
      <c r="D48" s="55"/>
      <c r="E48" s="55"/>
      <c r="F48" s="55"/>
      <c r="G48" s="56"/>
      <c r="H48" s="26">
        <v>0</v>
      </c>
      <c r="I48" s="26">
        <v>0</v>
      </c>
      <c r="J48" s="26">
        <v>0</v>
      </c>
      <c r="K48" s="26">
        <v>0</v>
      </c>
      <c r="L48" s="26">
        <v>0</v>
      </c>
      <c r="M48" s="26">
        <v>0</v>
      </c>
      <c r="N48" s="26">
        <v>0</v>
      </c>
      <c r="O48" s="26">
        <v>0</v>
      </c>
      <c r="P48" s="26">
        <v>0</v>
      </c>
      <c r="Q48" s="26">
        <v>0</v>
      </c>
      <c r="R48" s="26">
        <v>0</v>
      </c>
      <c r="S48" s="26">
        <v>0</v>
      </c>
      <c r="T48" s="26">
        <v>0</v>
      </c>
      <c r="U48" s="26">
        <v>0</v>
      </c>
      <c r="V48" s="14" t="s">
        <v>24</v>
      </c>
      <c r="W48" s="15"/>
    </row>
    <row r="49" spans="1:23" ht="30.75" hidden="1" customHeight="1" x14ac:dyDescent="0.2">
      <c r="A49" s="47" t="s">
        <v>39</v>
      </c>
      <c r="B49" s="51"/>
      <c r="C49" s="52"/>
      <c r="D49" s="52"/>
      <c r="E49" s="52"/>
      <c r="F49" s="52"/>
      <c r="G49" s="52"/>
      <c r="H49" s="94"/>
      <c r="I49" s="28">
        <f t="shared" ref="I49:U49" si="20">IF(I48&lt;I47,,I48*$C46)</f>
        <v>0</v>
      </c>
      <c r="J49" s="28">
        <f t="shared" si="20"/>
        <v>0</v>
      </c>
      <c r="K49" s="28">
        <f t="shared" si="20"/>
        <v>0</v>
      </c>
      <c r="L49" s="28">
        <f t="shared" si="20"/>
        <v>0</v>
      </c>
      <c r="M49" s="28">
        <f t="shared" si="20"/>
        <v>0</v>
      </c>
      <c r="N49" s="28">
        <f t="shared" si="20"/>
        <v>0</v>
      </c>
      <c r="O49" s="28">
        <f t="shared" si="20"/>
        <v>0</v>
      </c>
      <c r="P49" s="28">
        <f t="shared" si="20"/>
        <v>0</v>
      </c>
      <c r="Q49" s="28">
        <f t="shared" si="20"/>
        <v>0</v>
      </c>
      <c r="R49" s="28">
        <f t="shared" si="20"/>
        <v>0</v>
      </c>
      <c r="S49" s="28">
        <f t="shared" si="20"/>
        <v>0</v>
      </c>
      <c r="T49" s="28">
        <f t="shared" si="20"/>
        <v>0</v>
      </c>
      <c r="U49" s="28">
        <f t="shared" si="20"/>
        <v>0</v>
      </c>
      <c r="V49" s="6"/>
      <c r="W49" s="12"/>
    </row>
    <row r="50" spans="1:23" ht="30.75" hidden="1" customHeight="1" x14ac:dyDescent="0.2">
      <c r="A50" s="47" t="s">
        <v>40</v>
      </c>
      <c r="B50" s="53"/>
      <c r="C50" s="52"/>
      <c r="D50" s="52"/>
      <c r="E50" s="52"/>
      <c r="F50" s="52"/>
      <c r="G50" s="52"/>
      <c r="H50" s="27"/>
      <c r="I50" s="30">
        <f>ROUNDDOWN(I49,0)</f>
        <v>0</v>
      </c>
      <c r="J50" s="30">
        <f t="shared" ref="J50:U50" si="21">ROUNDDOWN(J49,0)</f>
        <v>0</v>
      </c>
      <c r="K50" s="30">
        <f t="shared" si="21"/>
        <v>0</v>
      </c>
      <c r="L50" s="30">
        <f t="shared" si="21"/>
        <v>0</v>
      </c>
      <c r="M50" s="30">
        <f t="shared" si="21"/>
        <v>0</v>
      </c>
      <c r="N50" s="30">
        <f t="shared" si="21"/>
        <v>0</v>
      </c>
      <c r="O50" s="30">
        <f t="shared" si="21"/>
        <v>0</v>
      </c>
      <c r="P50" s="30">
        <f t="shared" si="21"/>
        <v>0</v>
      </c>
      <c r="Q50" s="30">
        <f t="shared" si="21"/>
        <v>0</v>
      </c>
      <c r="R50" s="30">
        <f t="shared" si="21"/>
        <v>0</v>
      </c>
      <c r="S50" s="30">
        <f t="shared" si="21"/>
        <v>0</v>
      </c>
      <c r="T50" s="30">
        <f t="shared" si="21"/>
        <v>0</v>
      </c>
      <c r="U50" s="30">
        <f t="shared" si="21"/>
        <v>0</v>
      </c>
      <c r="V50" s="6"/>
      <c r="W50" s="12"/>
    </row>
    <row r="51" spans="1:23" x14ac:dyDescent="0.2">
      <c r="A51" s="48" t="s">
        <v>23</v>
      </c>
      <c r="B51" s="54"/>
      <c r="C51" s="55"/>
      <c r="D51" s="55"/>
      <c r="E51" s="55"/>
      <c r="F51" s="55"/>
      <c r="G51" s="56"/>
      <c r="H51" s="52"/>
      <c r="I51" s="79" t="str">
        <f>IF(I50&lt;=0,"",I48-I47)</f>
        <v/>
      </c>
      <c r="J51" s="79" t="str">
        <f t="shared" ref="J51:U51" si="22">IF(J50&lt;=0,"",J48-J47)</f>
        <v/>
      </c>
      <c r="K51" s="79" t="str">
        <f t="shared" si="22"/>
        <v/>
      </c>
      <c r="L51" s="79" t="str">
        <f t="shared" si="22"/>
        <v/>
      </c>
      <c r="M51" s="79" t="str">
        <f t="shared" si="22"/>
        <v/>
      </c>
      <c r="N51" s="79" t="str">
        <f t="shared" si="22"/>
        <v/>
      </c>
      <c r="O51" s="79" t="str">
        <f t="shared" si="22"/>
        <v/>
      </c>
      <c r="P51" s="79" t="str">
        <f t="shared" si="22"/>
        <v/>
      </c>
      <c r="Q51" s="79" t="str">
        <f t="shared" si="22"/>
        <v/>
      </c>
      <c r="R51" s="79" t="str">
        <f t="shared" si="22"/>
        <v/>
      </c>
      <c r="S51" s="79" t="str">
        <f t="shared" si="22"/>
        <v/>
      </c>
      <c r="T51" s="79" t="str">
        <f t="shared" si="22"/>
        <v/>
      </c>
      <c r="U51" s="79" t="str">
        <f t="shared" si="22"/>
        <v/>
      </c>
      <c r="V51" s="6"/>
      <c r="W51" s="12"/>
    </row>
    <row r="52" spans="1:23" ht="15.75" x14ac:dyDescent="0.25">
      <c r="A52" s="48" t="s">
        <v>19</v>
      </c>
      <c r="B52" s="57"/>
      <c r="C52" s="55"/>
      <c r="D52" s="55"/>
      <c r="E52" s="55"/>
      <c r="F52" s="55"/>
      <c r="G52" s="56"/>
      <c r="H52" s="52"/>
      <c r="I52" s="80" t="str">
        <f t="shared" ref="I52:U52" si="23">IF(I53&gt;0,"Yes","No")</f>
        <v>No</v>
      </c>
      <c r="J52" s="81" t="str">
        <f t="shared" si="23"/>
        <v>No</v>
      </c>
      <c r="K52" s="81" t="str">
        <f t="shared" si="23"/>
        <v>No</v>
      </c>
      <c r="L52" s="81" t="str">
        <f t="shared" si="23"/>
        <v>No</v>
      </c>
      <c r="M52" s="81" t="str">
        <f t="shared" si="23"/>
        <v>No</v>
      </c>
      <c r="N52" s="81" t="str">
        <f t="shared" si="23"/>
        <v>No</v>
      </c>
      <c r="O52" s="80" t="str">
        <f t="shared" si="23"/>
        <v>No</v>
      </c>
      <c r="P52" s="81" t="str">
        <f t="shared" si="23"/>
        <v>No</v>
      </c>
      <c r="Q52" s="81" t="str">
        <f t="shared" si="23"/>
        <v>No</v>
      </c>
      <c r="R52" s="81" t="str">
        <f t="shared" si="23"/>
        <v>No</v>
      </c>
      <c r="S52" s="81" t="str">
        <f t="shared" si="23"/>
        <v>No</v>
      </c>
      <c r="T52" s="81" t="str">
        <f t="shared" si="23"/>
        <v>No</v>
      </c>
      <c r="U52" s="81" t="str">
        <f t="shared" si="23"/>
        <v>No</v>
      </c>
      <c r="V52" s="6"/>
      <c r="W52" s="12"/>
    </row>
    <row r="53" spans="1:23" x14ac:dyDescent="0.2">
      <c r="A53" s="48" t="s">
        <v>20</v>
      </c>
      <c r="B53" s="58"/>
      <c r="C53" s="59"/>
      <c r="D53" s="59"/>
      <c r="E53" s="59"/>
      <c r="F53" s="59"/>
      <c r="G53" s="60"/>
      <c r="H53" s="52"/>
      <c r="I53" s="82">
        <f t="shared" ref="I53:U53" si="24">IF(I50-I46&lt;=0,,I50-I46)</f>
        <v>0</v>
      </c>
      <c r="J53" s="82">
        <f t="shared" si="24"/>
        <v>0</v>
      </c>
      <c r="K53" s="82">
        <f t="shared" si="24"/>
        <v>0</v>
      </c>
      <c r="L53" s="82">
        <f t="shared" si="24"/>
        <v>0</v>
      </c>
      <c r="M53" s="82">
        <f t="shared" si="24"/>
        <v>0</v>
      </c>
      <c r="N53" s="82">
        <f t="shared" si="24"/>
        <v>0</v>
      </c>
      <c r="O53" s="82">
        <f t="shared" si="24"/>
        <v>0</v>
      </c>
      <c r="P53" s="82">
        <f t="shared" si="24"/>
        <v>0</v>
      </c>
      <c r="Q53" s="82">
        <f t="shared" si="24"/>
        <v>0</v>
      </c>
      <c r="R53" s="82">
        <f t="shared" si="24"/>
        <v>0</v>
      </c>
      <c r="S53" s="82">
        <f t="shared" si="24"/>
        <v>0</v>
      </c>
      <c r="T53" s="82">
        <f t="shared" si="24"/>
        <v>0</v>
      </c>
      <c r="U53" s="82">
        <f t="shared" si="24"/>
        <v>0</v>
      </c>
      <c r="V53" s="6"/>
      <c r="W53" s="12"/>
    </row>
    <row r="54" spans="1:23" ht="15" customHeight="1" x14ac:dyDescent="0.25">
      <c r="A54" s="46" t="s">
        <v>14</v>
      </c>
      <c r="B54" s="61"/>
      <c r="C54" s="55"/>
      <c r="D54" s="55"/>
      <c r="E54" s="55"/>
      <c r="F54" s="55"/>
      <c r="G54" s="56"/>
      <c r="H54" s="52"/>
      <c r="I54" s="83"/>
      <c r="J54" s="84"/>
      <c r="K54" s="84"/>
      <c r="L54" s="84"/>
      <c r="M54" s="84"/>
      <c r="N54" s="84"/>
      <c r="O54" s="83"/>
      <c r="P54" s="84"/>
      <c r="Q54" s="84"/>
      <c r="R54" s="84"/>
      <c r="S54" s="84"/>
      <c r="T54" s="84"/>
      <c r="U54" s="84"/>
      <c r="V54" s="14" t="s">
        <v>24</v>
      </c>
      <c r="W54" s="15"/>
    </row>
    <row r="55" spans="1:23" ht="15" customHeight="1" x14ac:dyDescent="0.25">
      <c r="A55" s="46" t="s">
        <v>15</v>
      </c>
      <c r="B55" s="61"/>
      <c r="C55" s="55"/>
      <c r="D55" s="55"/>
      <c r="E55" s="55"/>
      <c r="F55" s="55"/>
      <c r="G55" s="56"/>
      <c r="H55" s="52"/>
      <c r="I55" s="83"/>
      <c r="J55" s="84"/>
      <c r="K55" s="84"/>
      <c r="L55" s="84"/>
      <c r="M55" s="84"/>
      <c r="N55" s="84"/>
      <c r="O55" s="83"/>
      <c r="P55" s="84"/>
      <c r="Q55" s="84"/>
      <c r="R55" s="84"/>
      <c r="S55" s="84"/>
      <c r="T55" s="84"/>
      <c r="U55" s="84"/>
      <c r="V55" s="14" t="s">
        <v>24</v>
      </c>
      <c r="W55" s="15"/>
    </row>
    <row r="56" spans="1:23" ht="15" customHeight="1" x14ac:dyDescent="0.25">
      <c r="A56" s="46" t="s">
        <v>16</v>
      </c>
      <c r="B56" s="61"/>
      <c r="C56" s="55"/>
      <c r="D56" s="55"/>
      <c r="E56" s="55"/>
      <c r="F56" s="55"/>
      <c r="G56" s="56"/>
      <c r="H56" s="52"/>
      <c r="I56" s="83"/>
      <c r="J56" s="84"/>
      <c r="K56" s="84"/>
      <c r="L56" s="84"/>
      <c r="M56" s="84"/>
      <c r="N56" s="84"/>
      <c r="O56" s="83"/>
      <c r="P56" s="84"/>
      <c r="Q56" s="84"/>
      <c r="R56" s="84"/>
      <c r="S56" s="84"/>
      <c r="T56" s="84"/>
      <c r="U56" s="84"/>
      <c r="V56" s="14" t="s">
        <v>24</v>
      </c>
      <c r="W56" s="15"/>
    </row>
    <row r="57" spans="1:23" ht="15" customHeight="1" x14ac:dyDescent="0.25">
      <c r="A57" s="49" t="s">
        <v>17</v>
      </c>
      <c r="B57" s="61"/>
      <c r="C57" s="55"/>
      <c r="D57" s="55"/>
      <c r="E57" s="55"/>
      <c r="F57" s="55"/>
      <c r="G57" s="56"/>
      <c r="H57" s="52"/>
      <c r="I57" s="85"/>
      <c r="J57" s="86"/>
      <c r="K57" s="86"/>
      <c r="L57" s="86"/>
      <c r="M57" s="86"/>
      <c r="N57" s="86"/>
      <c r="O57" s="85"/>
      <c r="P57" s="86"/>
      <c r="Q57" s="86"/>
      <c r="R57" s="86"/>
      <c r="S57" s="86"/>
      <c r="T57" s="86"/>
      <c r="U57" s="86"/>
      <c r="V57" s="14" t="s">
        <v>24</v>
      </c>
      <c r="W57" s="15"/>
    </row>
    <row r="58" spans="1:23" ht="10.15" customHeight="1" x14ac:dyDescent="0.2">
      <c r="A58" s="36"/>
      <c r="B58" s="39"/>
      <c r="C58" s="39"/>
      <c r="D58" s="39"/>
      <c r="E58" s="39"/>
      <c r="F58" s="39"/>
      <c r="G58" s="39"/>
      <c r="H58" s="39"/>
      <c r="I58" s="39"/>
      <c r="J58" s="39"/>
      <c r="K58" s="39"/>
      <c r="L58" s="39"/>
      <c r="M58" s="39"/>
      <c r="N58" s="39"/>
      <c r="O58" s="39"/>
      <c r="P58" s="39"/>
      <c r="Q58" s="39"/>
      <c r="R58" s="39"/>
      <c r="S58" s="39"/>
      <c r="T58" s="39"/>
      <c r="U58" s="7"/>
    </row>
    <row r="59" spans="1:23" ht="15.75" x14ac:dyDescent="0.25">
      <c r="A59" s="50" t="s">
        <v>58</v>
      </c>
      <c r="B59" s="66"/>
      <c r="C59" s="66"/>
      <c r="D59" s="66"/>
      <c r="E59" s="66"/>
      <c r="F59" s="66"/>
      <c r="G59" s="66"/>
      <c r="H59" s="66"/>
      <c r="I59" s="72"/>
      <c r="J59" s="72"/>
      <c r="K59" s="72"/>
      <c r="L59" s="72"/>
      <c r="M59" s="72"/>
      <c r="N59" s="72"/>
      <c r="O59" s="73"/>
      <c r="P59" s="72"/>
      <c r="Q59" s="72"/>
      <c r="R59" s="72"/>
      <c r="S59" s="72"/>
      <c r="T59" s="72"/>
      <c r="U59" s="90"/>
    </row>
    <row r="60" spans="1:23" ht="15" customHeight="1" x14ac:dyDescent="0.25">
      <c r="A60" s="44" t="s">
        <v>54</v>
      </c>
      <c r="B60" s="32"/>
      <c r="C60" s="33">
        <f>SUM(H60:U60)</f>
        <v>0</v>
      </c>
      <c r="D60" s="33">
        <f>H60</f>
        <v>0</v>
      </c>
      <c r="E60" s="33">
        <f>SUM(I60:N60)</f>
        <v>0</v>
      </c>
      <c r="F60" s="33">
        <f>O60</f>
        <v>0</v>
      </c>
      <c r="G60" s="33">
        <f>SUM(P60:U60)</f>
        <v>0</v>
      </c>
      <c r="H60" s="21">
        <v>0</v>
      </c>
      <c r="I60" s="21">
        <v>0</v>
      </c>
      <c r="J60" s="21">
        <v>0</v>
      </c>
      <c r="K60" s="21">
        <v>0</v>
      </c>
      <c r="L60" s="21">
        <v>0</v>
      </c>
      <c r="M60" s="21">
        <v>0</v>
      </c>
      <c r="N60" s="21">
        <v>0</v>
      </c>
      <c r="O60" s="38">
        <v>0</v>
      </c>
      <c r="P60" s="38">
        <v>0</v>
      </c>
      <c r="Q60" s="38">
        <v>0</v>
      </c>
      <c r="R60" s="38">
        <v>0</v>
      </c>
      <c r="S60" s="38">
        <v>0</v>
      </c>
      <c r="T60" s="38">
        <v>0</v>
      </c>
      <c r="U60" s="38">
        <v>0</v>
      </c>
      <c r="V60" s="14" t="s">
        <v>24</v>
      </c>
      <c r="W60" s="15"/>
    </row>
    <row r="61" spans="1:23" ht="15.75" x14ac:dyDescent="0.25">
      <c r="A61" s="45" t="s">
        <v>18</v>
      </c>
      <c r="B61" s="42" t="s">
        <v>47</v>
      </c>
      <c r="C61" s="74"/>
      <c r="D61" s="75" t="str">
        <f>IF(D60=0,"",D60/$C60)</f>
        <v/>
      </c>
      <c r="E61" s="75" t="str">
        <f>IF(E60=0,"",E60/$C60)</f>
        <v/>
      </c>
      <c r="F61" s="75" t="str">
        <f>IF(F60=0,"",F60/$C60)</f>
        <v/>
      </c>
      <c r="G61" s="75" t="str">
        <f>IF(G60=0,"",G60/$C60)</f>
        <v/>
      </c>
      <c r="H61" s="23">
        <f t="shared" ref="H61:U61" si="25">IF(H60=0,,H60/$C60)</f>
        <v>0</v>
      </c>
      <c r="I61" s="24">
        <f t="shared" si="25"/>
        <v>0</v>
      </c>
      <c r="J61" s="24">
        <f t="shared" si="25"/>
        <v>0</v>
      </c>
      <c r="K61" s="24">
        <f t="shared" si="25"/>
        <v>0</v>
      </c>
      <c r="L61" s="24">
        <f t="shared" si="25"/>
        <v>0</v>
      </c>
      <c r="M61" s="24">
        <f t="shared" si="25"/>
        <v>0</v>
      </c>
      <c r="N61" s="24">
        <f t="shared" si="25"/>
        <v>0</v>
      </c>
      <c r="O61" s="23">
        <f t="shared" si="25"/>
        <v>0</v>
      </c>
      <c r="P61" s="24">
        <f t="shared" si="25"/>
        <v>0</v>
      </c>
      <c r="Q61" s="24">
        <f t="shared" si="25"/>
        <v>0</v>
      </c>
      <c r="R61" s="24">
        <f t="shared" si="25"/>
        <v>0</v>
      </c>
      <c r="S61" s="24">
        <f t="shared" si="25"/>
        <v>0</v>
      </c>
      <c r="T61" s="24">
        <f t="shared" si="25"/>
        <v>0</v>
      </c>
      <c r="U61" s="24">
        <f t="shared" si="25"/>
        <v>0</v>
      </c>
      <c r="V61" s="13"/>
      <c r="W61" s="12"/>
    </row>
    <row r="62" spans="1:23" ht="15" customHeight="1" x14ac:dyDescent="0.25">
      <c r="A62" s="46" t="s">
        <v>34</v>
      </c>
      <c r="B62" s="54"/>
      <c r="C62" s="55"/>
      <c r="D62" s="55"/>
      <c r="E62" s="55"/>
      <c r="F62" s="55"/>
      <c r="G62" s="56"/>
      <c r="H62" s="26">
        <v>0</v>
      </c>
      <c r="I62" s="26">
        <v>0</v>
      </c>
      <c r="J62" s="26">
        <v>0</v>
      </c>
      <c r="K62" s="26">
        <v>0</v>
      </c>
      <c r="L62" s="26">
        <v>0</v>
      </c>
      <c r="M62" s="26">
        <v>0</v>
      </c>
      <c r="N62" s="26">
        <v>0</v>
      </c>
      <c r="O62" s="26">
        <v>0</v>
      </c>
      <c r="P62" s="26">
        <v>0</v>
      </c>
      <c r="Q62" s="26">
        <v>0</v>
      </c>
      <c r="R62" s="26">
        <v>0</v>
      </c>
      <c r="S62" s="26">
        <v>0</v>
      </c>
      <c r="T62" s="26">
        <v>0</v>
      </c>
      <c r="U62" s="26">
        <v>0</v>
      </c>
      <c r="V62" s="14" t="s">
        <v>24</v>
      </c>
      <c r="W62" s="15"/>
    </row>
    <row r="63" spans="1:23" ht="15" hidden="1" customHeight="1" x14ac:dyDescent="0.2">
      <c r="A63" s="47" t="s">
        <v>39</v>
      </c>
      <c r="B63" s="51"/>
      <c r="C63" s="52"/>
      <c r="D63" s="52"/>
      <c r="E63" s="52"/>
      <c r="F63" s="52"/>
      <c r="G63" s="52"/>
      <c r="H63" s="27"/>
      <c r="I63" s="28">
        <f t="shared" ref="I63:U63" si="26">IF(I62&lt;I61,,I62*$C60)</f>
        <v>0</v>
      </c>
      <c r="J63" s="28">
        <f t="shared" si="26"/>
        <v>0</v>
      </c>
      <c r="K63" s="28">
        <f t="shared" si="26"/>
        <v>0</v>
      </c>
      <c r="L63" s="28">
        <f t="shared" si="26"/>
        <v>0</v>
      </c>
      <c r="M63" s="28">
        <f t="shared" si="26"/>
        <v>0</v>
      </c>
      <c r="N63" s="28">
        <f t="shared" si="26"/>
        <v>0</v>
      </c>
      <c r="O63" s="28">
        <f t="shared" si="26"/>
        <v>0</v>
      </c>
      <c r="P63" s="28">
        <f t="shared" si="26"/>
        <v>0</v>
      </c>
      <c r="Q63" s="28">
        <f t="shared" si="26"/>
        <v>0</v>
      </c>
      <c r="R63" s="28">
        <f t="shared" si="26"/>
        <v>0</v>
      </c>
      <c r="S63" s="28">
        <f t="shared" si="26"/>
        <v>0</v>
      </c>
      <c r="T63" s="28">
        <f t="shared" si="26"/>
        <v>0</v>
      </c>
      <c r="U63" s="28">
        <f t="shared" si="26"/>
        <v>0</v>
      </c>
      <c r="V63" s="6"/>
      <c r="W63" s="12"/>
    </row>
    <row r="64" spans="1:23" ht="15" hidden="1" customHeight="1" x14ac:dyDescent="0.2">
      <c r="A64" s="47" t="s">
        <v>40</v>
      </c>
      <c r="B64" s="53"/>
      <c r="C64" s="52"/>
      <c r="D64" s="52"/>
      <c r="E64" s="52"/>
      <c r="F64" s="52"/>
      <c r="G64" s="52"/>
      <c r="H64" s="27"/>
      <c r="I64" s="30">
        <f t="shared" ref="I64:U64" si="27">ROUNDDOWN(I63,0)</f>
        <v>0</v>
      </c>
      <c r="J64" s="30">
        <f t="shared" si="27"/>
        <v>0</v>
      </c>
      <c r="K64" s="30">
        <f t="shared" si="27"/>
        <v>0</v>
      </c>
      <c r="L64" s="30">
        <f t="shared" si="27"/>
        <v>0</v>
      </c>
      <c r="M64" s="30">
        <f t="shared" si="27"/>
        <v>0</v>
      </c>
      <c r="N64" s="30">
        <f t="shared" si="27"/>
        <v>0</v>
      </c>
      <c r="O64" s="30">
        <f t="shared" si="27"/>
        <v>0</v>
      </c>
      <c r="P64" s="30">
        <f t="shared" si="27"/>
        <v>0</v>
      </c>
      <c r="Q64" s="30">
        <f t="shared" si="27"/>
        <v>0</v>
      </c>
      <c r="R64" s="30">
        <f t="shared" si="27"/>
        <v>0</v>
      </c>
      <c r="S64" s="30">
        <f t="shared" si="27"/>
        <v>0</v>
      </c>
      <c r="T64" s="30">
        <f t="shared" si="27"/>
        <v>0</v>
      </c>
      <c r="U64" s="30">
        <f t="shared" si="27"/>
        <v>0</v>
      </c>
      <c r="V64" s="6"/>
      <c r="W64" s="12"/>
    </row>
    <row r="65" spans="1:23" x14ac:dyDescent="0.2">
      <c r="A65" s="48" t="s">
        <v>23</v>
      </c>
      <c r="B65" s="54"/>
      <c r="C65" s="55"/>
      <c r="D65" s="55"/>
      <c r="E65" s="55"/>
      <c r="F65" s="55"/>
      <c r="G65" s="56"/>
      <c r="H65" s="52"/>
      <c r="I65" s="79" t="str">
        <f t="shared" ref="I65:U65" si="28">IF(I64&lt;=0,"",I62-I61)</f>
        <v/>
      </c>
      <c r="J65" s="79" t="str">
        <f t="shared" si="28"/>
        <v/>
      </c>
      <c r="K65" s="79" t="str">
        <f t="shared" si="28"/>
        <v/>
      </c>
      <c r="L65" s="79" t="str">
        <f t="shared" si="28"/>
        <v/>
      </c>
      <c r="M65" s="79" t="str">
        <f t="shared" si="28"/>
        <v/>
      </c>
      <c r="N65" s="79" t="str">
        <f t="shared" si="28"/>
        <v/>
      </c>
      <c r="O65" s="79" t="str">
        <f t="shared" si="28"/>
        <v/>
      </c>
      <c r="P65" s="79" t="str">
        <f t="shared" si="28"/>
        <v/>
      </c>
      <c r="Q65" s="79" t="str">
        <f t="shared" si="28"/>
        <v/>
      </c>
      <c r="R65" s="79" t="str">
        <f t="shared" si="28"/>
        <v/>
      </c>
      <c r="S65" s="79" t="str">
        <f t="shared" si="28"/>
        <v/>
      </c>
      <c r="T65" s="79" t="str">
        <f t="shared" si="28"/>
        <v/>
      </c>
      <c r="U65" s="79" t="str">
        <f t="shared" si="28"/>
        <v/>
      </c>
      <c r="V65" s="6"/>
      <c r="W65" s="12"/>
    </row>
    <row r="66" spans="1:23" ht="15.75" x14ac:dyDescent="0.25">
      <c r="A66" s="48" t="s">
        <v>19</v>
      </c>
      <c r="B66" s="57"/>
      <c r="C66" s="55"/>
      <c r="D66" s="55"/>
      <c r="E66" s="55"/>
      <c r="F66" s="55"/>
      <c r="G66" s="56"/>
      <c r="H66" s="52"/>
      <c r="I66" s="80" t="str">
        <f t="shared" ref="I66:U66" si="29">IF(I67&gt;0,"Yes","No")</f>
        <v>No</v>
      </c>
      <c r="J66" s="81" t="str">
        <f t="shared" si="29"/>
        <v>No</v>
      </c>
      <c r="K66" s="81" t="str">
        <f t="shared" si="29"/>
        <v>No</v>
      </c>
      <c r="L66" s="81" t="str">
        <f t="shared" si="29"/>
        <v>No</v>
      </c>
      <c r="M66" s="81" t="str">
        <f t="shared" si="29"/>
        <v>No</v>
      </c>
      <c r="N66" s="81" t="str">
        <f t="shared" si="29"/>
        <v>No</v>
      </c>
      <c r="O66" s="80" t="str">
        <f t="shared" si="29"/>
        <v>No</v>
      </c>
      <c r="P66" s="81" t="str">
        <f t="shared" si="29"/>
        <v>No</v>
      </c>
      <c r="Q66" s="81" t="str">
        <f t="shared" si="29"/>
        <v>No</v>
      </c>
      <c r="R66" s="81" t="str">
        <f t="shared" si="29"/>
        <v>No</v>
      </c>
      <c r="S66" s="81" t="str">
        <f t="shared" si="29"/>
        <v>No</v>
      </c>
      <c r="T66" s="81" t="str">
        <f t="shared" si="29"/>
        <v>No</v>
      </c>
      <c r="U66" s="81" t="str">
        <f t="shared" si="29"/>
        <v>No</v>
      </c>
      <c r="V66" s="6"/>
      <c r="W66" s="12"/>
    </row>
    <row r="67" spans="1:23" x14ac:dyDescent="0.2">
      <c r="A67" s="48" t="s">
        <v>20</v>
      </c>
      <c r="B67" s="58"/>
      <c r="C67" s="59"/>
      <c r="D67" s="59"/>
      <c r="E67" s="59"/>
      <c r="F67" s="59"/>
      <c r="G67" s="60"/>
      <c r="H67" s="52"/>
      <c r="I67" s="82">
        <f t="shared" ref="I67:U67" si="30">IF(I64-I60&lt;=0,,I64-I60)</f>
        <v>0</v>
      </c>
      <c r="J67" s="82">
        <f t="shared" si="30"/>
        <v>0</v>
      </c>
      <c r="K67" s="82">
        <f t="shared" si="30"/>
        <v>0</v>
      </c>
      <c r="L67" s="82">
        <f t="shared" si="30"/>
        <v>0</v>
      </c>
      <c r="M67" s="82">
        <f t="shared" si="30"/>
        <v>0</v>
      </c>
      <c r="N67" s="82">
        <f t="shared" si="30"/>
        <v>0</v>
      </c>
      <c r="O67" s="82">
        <f t="shared" si="30"/>
        <v>0</v>
      </c>
      <c r="P67" s="82">
        <f t="shared" si="30"/>
        <v>0</v>
      </c>
      <c r="Q67" s="82">
        <f t="shared" si="30"/>
        <v>0</v>
      </c>
      <c r="R67" s="82">
        <f t="shared" si="30"/>
        <v>0</v>
      </c>
      <c r="S67" s="82">
        <f t="shared" si="30"/>
        <v>0</v>
      </c>
      <c r="T67" s="82">
        <f t="shared" si="30"/>
        <v>0</v>
      </c>
      <c r="U67" s="82">
        <f t="shared" si="30"/>
        <v>0</v>
      </c>
      <c r="V67" s="6"/>
      <c r="W67" s="12"/>
    </row>
    <row r="68" spans="1:23" ht="15" customHeight="1" x14ac:dyDescent="0.25">
      <c r="A68" s="46" t="s">
        <v>14</v>
      </c>
      <c r="B68" s="61"/>
      <c r="C68" s="55"/>
      <c r="D68" s="55"/>
      <c r="E68" s="55"/>
      <c r="F68" s="55"/>
      <c r="G68" s="56"/>
      <c r="H68" s="52"/>
      <c r="I68" s="83"/>
      <c r="J68" s="84"/>
      <c r="K68" s="84"/>
      <c r="L68" s="84"/>
      <c r="M68" s="84"/>
      <c r="N68" s="84"/>
      <c r="O68" s="83"/>
      <c r="P68" s="84"/>
      <c r="Q68" s="84"/>
      <c r="R68" s="84"/>
      <c r="S68" s="84"/>
      <c r="T68" s="84"/>
      <c r="U68" s="84"/>
      <c r="V68" s="14" t="s">
        <v>24</v>
      </c>
      <c r="W68" s="15"/>
    </row>
    <row r="69" spans="1:23" ht="15" customHeight="1" x14ac:dyDescent="0.25">
      <c r="A69" s="46" t="s">
        <v>15</v>
      </c>
      <c r="B69" s="61"/>
      <c r="C69" s="55"/>
      <c r="D69" s="55"/>
      <c r="E69" s="55"/>
      <c r="F69" s="55"/>
      <c r="G69" s="56"/>
      <c r="H69" s="52"/>
      <c r="I69" s="83"/>
      <c r="J69" s="84"/>
      <c r="K69" s="84"/>
      <c r="L69" s="84"/>
      <c r="M69" s="84"/>
      <c r="N69" s="84"/>
      <c r="O69" s="83"/>
      <c r="P69" s="84"/>
      <c r="Q69" s="84"/>
      <c r="R69" s="84"/>
      <c r="S69" s="84"/>
      <c r="T69" s="84"/>
      <c r="U69" s="84"/>
      <c r="V69" s="14" t="s">
        <v>24</v>
      </c>
      <c r="W69" s="15"/>
    </row>
    <row r="70" spans="1:23" ht="15" customHeight="1" x14ac:dyDescent="0.25">
      <c r="A70" s="46" t="s">
        <v>16</v>
      </c>
      <c r="B70" s="61"/>
      <c r="C70" s="55"/>
      <c r="D70" s="55"/>
      <c r="E70" s="55"/>
      <c r="F70" s="55"/>
      <c r="G70" s="56"/>
      <c r="H70" s="52"/>
      <c r="I70" s="83"/>
      <c r="J70" s="84"/>
      <c r="K70" s="84"/>
      <c r="L70" s="84"/>
      <c r="M70" s="84"/>
      <c r="N70" s="84"/>
      <c r="O70" s="83"/>
      <c r="P70" s="84"/>
      <c r="Q70" s="84"/>
      <c r="R70" s="84"/>
      <c r="S70" s="84"/>
      <c r="T70" s="84"/>
      <c r="U70" s="84"/>
      <c r="V70" s="14" t="s">
        <v>24</v>
      </c>
      <c r="W70" s="15"/>
    </row>
    <row r="71" spans="1:23" ht="15" customHeight="1" x14ac:dyDescent="0.25">
      <c r="A71" s="49" t="s">
        <v>17</v>
      </c>
      <c r="B71" s="61"/>
      <c r="C71" s="55"/>
      <c r="D71" s="55"/>
      <c r="E71" s="55"/>
      <c r="F71" s="55"/>
      <c r="G71" s="56"/>
      <c r="H71" s="52"/>
      <c r="I71" s="85"/>
      <c r="J71" s="86"/>
      <c r="K71" s="86"/>
      <c r="L71" s="86"/>
      <c r="M71" s="86"/>
      <c r="N71" s="86"/>
      <c r="O71" s="85"/>
      <c r="P71" s="86"/>
      <c r="Q71" s="86"/>
      <c r="R71" s="86"/>
      <c r="S71" s="86"/>
      <c r="T71" s="86"/>
      <c r="U71" s="86"/>
      <c r="V71" s="14" t="s">
        <v>24</v>
      </c>
      <c r="W71" s="15"/>
    </row>
    <row r="72" spans="1:23" ht="10.9" customHeight="1" x14ac:dyDescent="0.2">
      <c r="A72" s="63"/>
      <c r="B72" s="39"/>
      <c r="C72" s="39"/>
      <c r="D72" s="39"/>
      <c r="E72" s="39"/>
      <c r="F72" s="39"/>
      <c r="G72" s="39"/>
      <c r="H72" s="39"/>
      <c r="I72" s="39"/>
      <c r="J72" s="39"/>
      <c r="K72" s="39"/>
      <c r="L72" s="39"/>
      <c r="M72" s="39"/>
      <c r="N72" s="39"/>
      <c r="O72" s="39"/>
      <c r="P72" s="39"/>
      <c r="Q72" s="39"/>
      <c r="R72" s="39"/>
      <c r="S72" s="39"/>
      <c r="T72" s="39"/>
      <c r="U72" s="7"/>
    </row>
    <row r="73" spans="1:23" ht="15.75" x14ac:dyDescent="0.25">
      <c r="A73" s="50" t="s">
        <v>52</v>
      </c>
      <c r="B73" s="66"/>
      <c r="C73" s="66"/>
      <c r="D73" s="66"/>
      <c r="E73" s="66"/>
      <c r="F73" s="66"/>
      <c r="G73" s="66"/>
      <c r="H73" s="66"/>
      <c r="I73" s="72"/>
      <c r="J73" s="72"/>
      <c r="K73" s="72"/>
      <c r="L73" s="72"/>
      <c r="M73" s="72"/>
      <c r="N73" s="72"/>
      <c r="O73" s="73"/>
      <c r="P73" s="72"/>
      <c r="Q73" s="72"/>
      <c r="R73" s="72"/>
      <c r="S73" s="72"/>
      <c r="T73" s="72"/>
      <c r="U73" s="90"/>
    </row>
    <row r="74" spans="1:23" ht="15" customHeight="1" x14ac:dyDescent="0.25">
      <c r="A74" s="44" t="s">
        <v>54</v>
      </c>
      <c r="B74" s="32"/>
      <c r="C74" s="33">
        <f>SUM(H74:U74)</f>
        <v>0</v>
      </c>
      <c r="D74" s="33">
        <f>H74</f>
        <v>0</v>
      </c>
      <c r="E74" s="33">
        <f>SUM(I74:N74)</f>
        <v>0</v>
      </c>
      <c r="F74" s="33">
        <f>O74</f>
        <v>0</v>
      </c>
      <c r="G74" s="33">
        <f>SUM(P74:U74)</f>
        <v>0</v>
      </c>
      <c r="H74" s="40">
        <v>0</v>
      </c>
      <c r="I74" s="41">
        <v>0</v>
      </c>
      <c r="J74" s="41">
        <v>0</v>
      </c>
      <c r="K74" s="41">
        <v>0</v>
      </c>
      <c r="L74" s="41">
        <v>0</v>
      </c>
      <c r="M74" s="41">
        <v>0</v>
      </c>
      <c r="N74" s="41">
        <v>0</v>
      </c>
      <c r="O74" s="41">
        <v>0</v>
      </c>
      <c r="P74" s="41">
        <v>0</v>
      </c>
      <c r="Q74" s="41">
        <v>0</v>
      </c>
      <c r="R74" s="41">
        <v>0</v>
      </c>
      <c r="S74" s="41">
        <v>0</v>
      </c>
      <c r="T74" s="41">
        <v>0</v>
      </c>
      <c r="U74" s="41">
        <v>0</v>
      </c>
      <c r="V74" s="14" t="s">
        <v>24</v>
      </c>
      <c r="W74" s="15"/>
    </row>
    <row r="75" spans="1:23" ht="15.75" x14ac:dyDescent="0.25">
      <c r="A75" s="45" t="s">
        <v>18</v>
      </c>
      <c r="B75" s="42" t="s">
        <v>47</v>
      </c>
      <c r="C75" s="74"/>
      <c r="D75" s="75" t="str">
        <f>IF(D74=0,"",D74/$C74)</f>
        <v/>
      </c>
      <c r="E75" s="75" t="str">
        <f>IF(E74=0,"",E74/$C74)</f>
        <v/>
      </c>
      <c r="F75" s="75" t="str">
        <f>IF(F74=0,"",F74/$C74)</f>
        <v/>
      </c>
      <c r="G75" s="75" t="str">
        <f>IF(G74=0,"",G74/$C74)</f>
        <v/>
      </c>
      <c r="H75" s="76">
        <f t="shared" ref="H75:U75" si="31">IF(H74=0,,H74/$C74)</f>
        <v>0</v>
      </c>
      <c r="I75" s="75">
        <f t="shared" si="31"/>
        <v>0</v>
      </c>
      <c r="J75" s="75">
        <f t="shared" si="31"/>
        <v>0</v>
      </c>
      <c r="K75" s="75">
        <f t="shared" si="31"/>
        <v>0</v>
      </c>
      <c r="L75" s="75">
        <f t="shared" si="31"/>
        <v>0</v>
      </c>
      <c r="M75" s="75">
        <f t="shared" si="31"/>
        <v>0</v>
      </c>
      <c r="N75" s="75">
        <f t="shared" si="31"/>
        <v>0</v>
      </c>
      <c r="O75" s="76">
        <f t="shared" si="31"/>
        <v>0</v>
      </c>
      <c r="P75" s="75">
        <f t="shared" si="31"/>
        <v>0</v>
      </c>
      <c r="Q75" s="75">
        <f t="shared" si="31"/>
        <v>0</v>
      </c>
      <c r="R75" s="75">
        <f t="shared" si="31"/>
        <v>0</v>
      </c>
      <c r="S75" s="75">
        <f t="shared" si="31"/>
        <v>0</v>
      </c>
      <c r="T75" s="75">
        <f t="shared" si="31"/>
        <v>0</v>
      </c>
      <c r="U75" s="75">
        <f t="shared" si="31"/>
        <v>0</v>
      </c>
      <c r="V75" s="13"/>
      <c r="W75" s="12"/>
    </row>
    <row r="76" spans="1:23" ht="15" customHeight="1" x14ac:dyDescent="0.25">
      <c r="A76" s="46" t="s">
        <v>34</v>
      </c>
      <c r="B76" s="54"/>
      <c r="C76" s="55"/>
      <c r="D76" s="55"/>
      <c r="E76" s="55"/>
      <c r="F76" s="55"/>
      <c r="G76" s="56"/>
      <c r="H76" s="77">
        <v>0</v>
      </c>
      <c r="I76" s="77">
        <v>0</v>
      </c>
      <c r="J76" s="77">
        <v>0</v>
      </c>
      <c r="K76" s="77">
        <v>0</v>
      </c>
      <c r="L76" s="77">
        <v>0</v>
      </c>
      <c r="M76" s="77">
        <v>0</v>
      </c>
      <c r="N76" s="77">
        <v>0</v>
      </c>
      <c r="O76" s="77">
        <v>0</v>
      </c>
      <c r="P76" s="77">
        <v>0</v>
      </c>
      <c r="Q76" s="77">
        <v>0</v>
      </c>
      <c r="R76" s="77">
        <v>0</v>
      </c>
      <c r="S76" s="77">
        <v>0</v>
      </c>
      <c r="T76" s="77">
        <v>0</v>
      </c>
      <c r="U76" s="78">
        <v>0</v>
      </c>
      <c r="V76" s="14" t="s">
        <v>24</v>
      </c>
      <c r="W76" s="15"/>
    </row>
    <row r="77" spans="1:23" ht="15" hidden="1" customHeight="1" x14ac:dyDescent="0.2">
      <c r="A77" s="47" t="s">
        <v>39</v>
      </c>
      <c r="B77" s="51"/>
      <c r="C77" s="52"/>
      <c r="D77" s="52"/>
      <c r="E77" s="52"/>
      <c r="F77" s="52"/>
      <c r="G77" s="52"/>
      <c r="H77" s="27"/>
      <c r="I77" s="28">
        <f t="shared" ref="I77:U77" si="32">IF(I76&lt;I75,,I76*$C74)</f>
        <v>0</v>
      </c>
      <c r="J77" s="28">
        <f t="shared" si="32"/>
        <v>0</v>
      </c>
      <c r="K77" s="28">
        <f t="shared" si="32"/>
        <v>0</v>
      </c>
      <c r="L77" s="28">
        <f t="shared" si="32"/>
        <v>0</v>
      </c>
      <c r="M77" s="28">
        <f t="shared" si="32"/>
        <v>0</v>
      </c>
      <c r="N77" s="28">
        <f t="shared" si="32"/>
        <v>0</v>
      </c>
      <c r="O77" s="28">
        <f t="shared" si="32"/>
        <v>0</v>
      </c>
      <c r="P77" s="28">
        <f t="shared" si="32"/>
        <v>0</v>
      </c>
      <c r="Q77" s="28">
        <f t="shared" si="32"/>
        <v>0</v>
      </c>
      <c r="R77" s="28">
        <f t="shared" si="32"/>
        <v>0</v>
      </c>
      <c r="S77" s="28">
        <f t="shared" si="32"/>
        <v>0</v>
      </c>
      <c r="T77" s="28">
        <f t="shared" si="32"/>
        <v>0</v>
      </c>
      <c r="U77" s="28">
        <f t="shared" si="32"/>
        <v>0</v>
      </c>
      <c r="V77" s="6"/>
      <c r="W77" s="12"/>
    </row>
    <row r="78" spans="1:23" ht="15" hidden="1" customHeight="1" x14ac:dyDescent="0.2">
      <c r="A78" s="47" t="s">
        <v>40</v>
      </c>
      <c r="B78" s="53"/>
      <c r="C78" s="52"/>
      <c r="D78" s="52"/>
      <c r="E78" s="52"/>
      <c r="F78" s="52"/>
      <c r="G78" s="52"/>
      <c r="H78" s="27"/>
      <c r="I78" s="30">
        <f t="shared" ref="I78:U78" si="33">ROUNDDOWN(I77,0)</f>
        <v>0</v>
      </c>
      <c r="J78" s="30">
        <f t="shared" si="33"/>
        <v>0</v>
      </c>
      <c r="K78" s="30">
        <f t="shared" si="33"/>
        <v>0</v>
      </c>
      <c r="L78" s="30">
        <f t="shared" si="33"/>
        <v>0</v>
      </c>
      <c r="M78" s="30">
        <f t="shared" si="33"/>
        <v>0</v>
      </c>
      <c r="N78" s="30">
        <f t="shared" si="33"/>
        <v>0</v>
      </c>
      <c r="O78" s="30">
        <f t="shared" si="33"/>
        <v>0</v>
      </c>
      <c r="P78" s="30">
        <f t="shared" si="33"/>
        <v>0</v>
      </c>
      <c r="Q78" s="30">
        <f t="shared" si="33"/>
        <v>0</v>
      </c>
      <c r="R78" s="30">
        <f t="shared" si="33"/>
        <v>0</v>
      </c>
      <c r="S78" s="30">
        <f t="shared" si="33"/>
        <v>0</v>
      </c>
      <c r="T78" s="30">
        <f t="shared" si="33"/>
        <v>0</v>
      </c>
      <c r="U78" s="30">
        <f t="shared" si="33"/>
        <v>0</v>
      </c>
      <c r="V78" s="6"/>
      <c r="W78" s="12"/>
    </row>
    <row r="79" spans="1:23" x14ac:dyDescent="0.2">
      <c r="A79" s="48" t="s">
        <v>23</v>
      </c>
      <c r="B79" s="54"/>
      <c r="C79" s="55"/>
      <c r="D79" s="55"/>
      <c r="E79" s="55"/>
      <c r="F79" s="55"/>
      <c r="G79" s="56"/>
      <c r="H79" s="31"/>
      <c r="I79" s="79" t="str">
        <f t="shared" ref="I79:U79" si="34">IF(I78&lt;=0,"",I76-I75)</f>
        <v/>
      </c>
      <c r="J79" s="79" t="str">
        <f t="shared" si="34"/>
        <v/>
      </c>
      <c r="K79" s="79" t="str">
        <f t="shared" si="34"/>
        <v/>
      </c>
      <c r="L79" s="79" t="str">
        <f t="shared" si="34"/>
        <v/>
      </c>
      <c r="M79" s="79" t="str">
        <f t="shared" si="34"/>
        <v/>
      </c>
      <c r="N79" s="79" t="str">
        <f t="shared" si="34"/>
        <v/>
      </c>
      <c r="O79" s="79" t="str">
        <f t="shared" si="34"/>
        <v/>
      </c>
      <c r="P79" s="79" t="str">
        <f t="shared" si="34"/>
        <v/>
      </c>
      <c r="Q79" s="79" t="str">
        <f t="shared" si="34"/>
        <v/>
      </c>
      <c r="R79" s="79" t="str">
        <f t="shared" si="34"/>
        <v/>
      </c>
      <c r="S79" s="79" t="str">
        <f t="shared" si="34"/>
        <v/>
      </c>
      <c r="T79" s="79" t="str">
        <f t="shared" si="34"/>
        <v/>
      </c>
      <c r="U79" s="79" t="str">
        <f t="shared" si="34"/>
        <v/>
      </c>
      <c r="V79" s="6"/>
      <c r="W79" s="12"/>
    </row>
    <row r="80" spans="1:23" ht="15.75" x14ac:dyDescent="0.25">
      <c r="A80" s="48" t="s">
        <v>19</v>
      </c>
      <c r="B80" s="57"/>
      <c r="C80" s="55"/>
      <c r="D80" s="55"/>
      <c r="E80" s="55"/>
      <c r="F80" s="55"/>
      <c r="G80" s="56"/>
      <c r="H80" s="31"/>
      <c r="I80" s="80" t="str">
        <f t="shared" ref="I80:U80" si="35">IF(I81&gt;0,"Yes","No")</f>
        <v>No</v>
      </c>
      <c r="J80" s="81" t="str">
        <f t="shared" si="35"/>
        <v>No</v>
      </c>
      <c r="K80" s="81" t="str">
        <f t="shared" si="35"/>
        <v>No</v>
      </c>
      <c r="L80" s="81" t="str">
        <f t="shared" si="35"/>
        <v>No</v>
      </c>
      <c r="M80" s="81" t="str">
        <f t="shared" si="35"/>
        <v>No</v>
      </c>
      <c r="N80" s="81" t="str">
        <f t="shared" si="35"/>
        <v>No</v>
      </c>
      <c r="O80" s="80" t="str">
        <f t="shared" si="35"/>
        <v>No</v>
      </c>
      <c r="P80" s="81" t="str">
        <f t="shared" si="35"/>
        <v>No</v>
      </c>
      <c r="Q80" s="81" t="str">
        <f t="shared" si="35"/>
        <v>No</v>
      </c>
      <c r="R80" s="81" t="str">
        <f t="shared" si="35"/>
        <v>No</v>
      </c>
      <c r="S80" s="81" t="str">
        <f t="shared" si="35"/>
        <v>No</v>
      </c>
      <c r="T80" s="81" t="str">
        <f t="shared" si="35"/>
        <v>No</v>
      </c>
      <c r="U80" s="81" t="str">
        <f t="shared" si="35"/>
        <v>No</v>
      </c>
      <c r="V80" s="6"/>
      <c r="W80" s="12"/>
    </row>
    <row r="81" spans="1:23" x14ac:dyDescent="0.2">
      <c r="A81" s="48" t="s">
        <v>20</v>
      </c>
      <c r="B81" s="58"/>
      <c r="C81" s="59"/>
      <c r="D81" s="59"/>
      <c r="E81" s="59"/>
      <c r="F81" s="59"/>
      <c r="G81" s="60"/>
      <c r="H81" s="31"/>
      <c r="I81" s="82">
        <f t="shared" ref="I81:U81" si="36">IF(I78-I74&lt;=0,,I78-I74)</f>
        <v>0</v>
      </c>
      <c r="J81" s="82">
        <f t="shared" si="36"/>
        <v>0</v>
      </c>
      <c r="K81" s="82">
        <f t="shared" si="36"/>
        <v>0</v>
      </c>
      <c r="L81" s="82">
        <f t="shared" si="36"/>
        <v>0</v>
      </c>
      <c r="M81" s="82">
        <f t="shared" si="36"/>
        <v>0</v>
      </c>
      <c r="N81" s="82">
        <f t="shared" si="36"/>
        <v>0</v>
      </c>
      <c r="O81" s="82">
        <f t="shared" si="36"/>
        <v>0</v>
      </c>
      <c r="P81" s="82">
        <f t="shared" si="36"/>
        <v>0</v>
      </c>
      <c r="Q81" s="82">
        <f t="shared" si="36"/>
        <v>0</v>
      </c>
      <c r="R81" s="82">
        <f t="shared" si="36"/>
        <v>0</v>
      </c>
      <c r="S81" s="82">
        <f t="shared" si="36"/>
        <v>0</v>
      </c>
      <c r="T81" s="82">
        <f t="shared" si="36"/>
        <v>0</v>
      </c>
      <c r="U81" s="82">
        <f t="shared" si="36"/>
        <v>0</v>
      </c>
      <c r="V81" s="6"/>
      <c r="W81" s="12"/>
    </row>
    <row r="82" spans="1:23" ht="15" customHeight="1" x14ac:dyDescent="0.25">
      <c r="A82" s="46" t="s">
        <v>14</v>
      </c>
      <c r="B82" s="61"/>
      <c r="C82" s="55"/>
      <c r="D82" s="55"/>
      <c r="E82" s="55"/>
      <c r="F82" s="55"/>
      <c r="G82" s="56"/>
      <c r="H82" s="31"/>
      <c r="I82" s="83"/>
      <c r="J82" s="84"/>
      <c r="K82" s="84"/>
      <c r="L82" s="84"/>
      <c r="M82" s="84"/>
      <c r="N82" s="84"/>
      <c r="O82" s="83"/>
      <c r="P82" s="84"/>
      <c r="Q82" s="84"/>
      <c r="R82" s="84"/>
      <c r="S82" s="84"/>
      <c r="T82" s="84"/>
      <c r="U82" s="84"/>
      <c r="V82" s="14" t="s">
        <v>24</v>
      </c>
      <c r="W82" s="15"/>
    </row>
    <row r="83" spans="1:23" ht="15" customHeight="1" x14ac:dyDescent="0.25">
      <c r="A83" s="46" t="s">
        <v>15</v>
      </c>
      <c r="B83" s="61"/>
      <c r="C83" s="55"/>
      <c r="D83" s="55"/>
      <c r="E83" s="55"/>
      <c r="F83" s="55"/>
      <c r="G83" s="56"/>
      <c r="H83" s="31"/>
      <c r="I83" s="83"/>
      <c r="J83" s="84"/>
      <c r="K83" s="84"/>
      <c r="L83" s="84"/>
      <c r="M83" s="84"/>
      <c r="N83" s="84"/>
      <c r="O83" s="83"/>
      <c r="P83" s="84"/>
      <c r="Q83" s="84"/>
      <c r="R83" s="84"/>
      <c r="S83" s="84"/>
      <c r="T83" s="84"/>
      <c r="U83" s="84"/>
      <c r="V83" s="14" t="s">
        <v>24</v>
      </c>
      <c r="W83" s="15"/>
    </row>
    <row r="84" spans="1:23" ht="15" customHeight="1" x14ac:dyDescent="0.25">
      <c r="A84" s="46" t="s">
        <v>16</v>
      </c>
      <c r="B84" s="61"/>
      <c r="C84" s="55"/>
      <c r="D84" s="55"/>
      <c r="E84" s="55"/>
      <c r="F84" s="55"/>
      <c r="G84" s="56"/>
      <c r="H84" s="31"/>
      <c r="I84" s="83"/>
      <c r="J84" s="84"/>
      <c r="K84" s="84"/>
      <c r="L84" s="84"/>
      <c r="M84" s="84"/>
      <c r="N84" s="84"/>
      <c r="O84" s="83"/>
      <c r="P84" s="84"/>
      <c r="Q84" s="84"/>
      <c r="R84" s="84"/>
      <c r="S84" s="84"/>
      <c r="T84" s="84"/>
      <c r="U84" s="84"/>
      <c r="V84" s="14" t="s">
        <v>24</v>
      </c>
      <c r="W84" s="15"/>
    </row>
    <row r="85" spans="1:23" ht="15" customHeight="1" x14ac:dyDescent="0.25">
      <c r="A85" s="49" t="s">
        <v>17</v>
      </c>
      <c r="B85" s="61"/>
      <c r="C85" s="55"/>
      <c r="D85" s="55"/>
      <c r="E85" s="55"/>
      <c r="F85" s="55"/>
      <c r="G85" s="56"/>
      <c r="H85" s="31"/>
      <c r="I85" s="85"/>
      <c r="J85" s="86"/>
      <c r="K85" s="86"/>
      <c r="L85" s="86"/>
      <c r="M85" s="86"/>
      <c r="N85" s="86"/>
      <c r="O85" s="85"/>
      <c r="P85" s="86"/>
      <c r="Q85" s="86"/>
      <c r="R85" s="86"/>
      <c r="S85" s="86"/>
      <c r="T85" s="86"/>
      <c r="U85" s="86"/>
      <c r="V85" s="14" t="s">
        <v>24</v>
      </c>
      <c r="W85" s="15"/>
    </row>
    <row r="86" spans="1:23" ht="10.15" customHeight="1" x14ac:dyDescent="0.2">
      <c r="A86" s="36"/>
      <c r="B86" s="39"/>
      <c r="C86" s="39"/>
      <c r="D86" s="39"/>
      <c r="E86" s="39"/>
      <c r="F86" s="39"/>
      <c r="G86" s="39"/>
      <c r="H86" s="39"/>
      <c r="I86" s="39"/>
      <c r="J86" s="39"/>
      <c r="K86" s="39"/>
      <c r="L86" s="39"/>
      <c r="M86" s="39"/>
      <c r="N86" s="39"/>
      <c r="O86" s="39"/>
      <c r="P86" s="39"/>
      <c r="Q86" s="39"/>
      <c r="R86" s="39"/>
      <c r="S86" s="39"/>
      <c r="T86" s="39"/>
      <c r="U86" s="7"/>
    </row>
    <row r="87" spans="1:23" ht="15.75" x14ac:dyDescent="0.25">
      <c r="A87" s="50" t="s">
        <v>53</v>
      </c>
      <c r="B87" s="66"/>
      <c r="C87" s="66"/>
      <c r="D87" s="66"/>
      <c r="E87" s="66"/>
      <c r="F87" s="66"/>
      <c r="G87" s="66"/>
      <c r="H87" s="66"/>
      <c r="I87" s="72"/>
      <c r="J87" s="72"/>
      <c r="K87" s="72"/>
      <c r="L87" s="72"/>
      <c r="M87" s="72"/>
      <c r="N87" s="72"/>
      <c r="O87" s="73"/>
      <c r="P87" s="72"/>
      <c r="Q87" s="72"/>
      <c r="R87" s="72"/>
      <c r="S87" s="72"/>
      <c r="T87" s="72"/>
      <c r="U87" s="90"/>
    </row>
    <row r="88" spans="1:23" ht="15" customHeight="1" x14ac:dyDescent="0.25">
      <c r="A88" s="44" t="s">
        <v>54</v>
      </c>
      <c r="B88" s="32"/>
      <c r="C88" s="33">
        <f>SUM(H88:U88)</f>
        <v>0</v>
      </c>
      <c r="D88" s="33">
        <f>H88</f>
        <v>0</v>
      </c>
      <c r="E88" s="33">
        <f>SUM(I88:N88)</f>
        <v>0</v>
      </c>
      <c r="F88" s="33">
        <f>O88</f>
        <v>0</v>
      </c>
      <c r="G88" s="33">
        <f>SUM(P88:U88)</f>
        <v>0</v>
      </c>
      <c r="H88" s="21">
        <v>0</v>
      </c>
      <c r="I88" s="21">
        <v>0</v>
      </c>
      <c r="J88" s="21">
        <v>0</v>
      </c>
      <c r="K88" s="21">
        <v>0</v>
      </c>
      <c r="L88" s="21">
        <v>0</v>
      </c>
      <c r="M88" s="21">
        <v>0</v>
      </c>
      <c r="N88" s="21">
        <v>0</v>
      </c>
      <c r="O88" s="38">
        <v>0</v>
      </c>
      <c r="P88" s="38">
        <v>0</v>
      </c>
      <c r="Q88" s="38">
        <v>0</v>
      </c>
      <c r="R88" s="38">
        <v>0</v>
      </c>
      <c r="S88" s="38">
        <v>0</v>
      </c>
      <c r="T88" s="38">
        <v>0</v>
      </c>
      <c r="U88" s="38">
        <v>0</v>
      </c>
      <c r="V88" s="14" t="s">
        <v>24</v>
      </c>
      <c r="W88" s="15"/>
    </row>
    <row r="89" spans="1:23" ht="15.75" x14ac:dyDescent="0.25">
      <c r="A89" s="45" t="s">
        <v>18</v>
      </c>
      <c r="B89" s="42" t="s">
        <v>47</v>
      </c>
      <c r="C89" s="74"/>
      <c r="D89" s="75" t="str">
        <f>IF(D88=0,"",D88/$C88)</f>
        <v/>
      </c>
      <c r="E89" s="75" t="str">
        <f>IF(E88=0,"",E88/$C88)</f>
        <v/>
      </c>
      <c r="F89" s="75" t="str">
        <f>IF(F88=0,"",F88/$C88)</f>
        <v/>
      </c>
      <c r="G89" s="75" t="str">
        <f>IF(G88=0,"",G88/$C88)</f>
        <v/>
      </c>
      <c r="H89" s="23">
        <f t="shared" ref="H89:U89" si="37">IF(H88=0,,H88/$C88)</f>
        <v>0</v>
      </c>
      <c r="I89" s="24">
        <f t="shared" si="37"/>
        <v>0</v>
      </c>
      <c r="J89" s="24">
        <f t="shared" si="37"/>
        <v>0</v>
      </c>
      <c r="K89" s="24">
        <f t="shared" si="37"/>
        <v>0</v>
      </c>
      <c r="L89" s="24">
        <f t="shared" si="37"/>
        <v>0</v>
      </c>
      <c r="M89" s="24">
        <f t="shared" si="37"/>
        <v>0</v>
      </c>
      <c r="N89" s="24">
        <f t="shared" si="37"/>
        <v>0</v>
      </c>
      <c r="O89" s="23">
        <f t="shared" si="37"/>
        <v>0</v>
      </c>
      <c r="P89" s="24">
        <f t="shared" si="37"/>
        <v>0</v>
      </c>
      <c r="Q89" s="24">
        <f t="shared" si="37"/>
        <v>0</v>
      </c>
      <c r="R89" s="24">
        <f t="shared" si="37"/>
        <v>0</v>
      </c>
      <c r="S89" s="24">
        <f t="shared" si="37"/>
        <v>0</v>
      </c>
      <c r="T89" s="24">
        <f t="shared" si="37"/>
        <v>0</v>
      </c>
      <c r="U89" s="24">
        <f t="shared" si="37"/>
        <v>0</v>
      </c>
      <c r="V89" s="13"/>
      <c r="W89" s="12"/>
    </row>
    <row r="90" spans="1:23" ht="15" customHeight="1" x14ac:dyDescent="0.25">
      <c r="A90" s="46" t="s">
        <v>34</v>
      </c>
      <c r="B90" s="54"/>
      <c r="C90" s="55"/>
      <c r="D90" s="55"/>
      <c r="E90" s="55"/>
      <c r="F90" s="55"/>
      <c r="G90" s="56"/>
      <c r="H90" s="26">
        <v>0</v>
      </c>
      <c r="I90" s="26">
        <v>0</v>
      </c>
      <c r="J90" s="26">
        <v>0</v>
      </c>
      <c r="K90" s="26">
        <v>0</v>
      </c>
      <c r="L90" s="26">
        <v>0</v>
      </c>
      <c r="M90" s="26">
        <v>0</v>
      </c>
      <c r="N90" s="26">
        <v>0</v>
      </c>
      <c r="O90" s="26">
        <v>0</v>
      </c>
      <c r="P90" s="26">
        <v>0</v>
      </c>
      <c r="Q90" s="26">
        <v>0</v>
      </c>
      <c r="R90" s="26">
        <v>0</v>
      </c>
      <c r="S90" s="26">
        <v>0</v>
      </c>
      <c r="T90" s="26">
        <v>0</v>
      </c>
      <c r="U90" s="26">
        <v>0</v>
      </c>
      <c r="V90" s="14" t="s">
        <v>24</v>
      </c>
      <c r="W90" s="15"/>
    </row>
    <row r="91" spans="1:23" ht="15" hidden="1" customHeight="1" x14ac:dyDescent="0.2">
      <c r="A91" s="47" t="s">
        <v>39</v>
      </c>
      <c r="B91" s="51"/>
      <c r="C91" s="52"/>
      <c r="D91" s="52"/>
      <c r="E91" s="52"/>
      <c r="F91" s="52"/>
      <c r="G91" s="52"/>
      <c r="H91" s="27"/>
      <c r="I91" s="28">
        <f t="shared" ref="I91:U91" si="38">IF(I90&lt;I89,,I90*$C88)</f>
        <v>0</v>
      </c>
      <c r="J91" s="28">
        <f t="shared" si="38"/>
        <v>0</v>
      </c>
      <c r="K91" s="28">
        <f t="shared" si="38"/>
        <v>0</v>
      </c>
      <c r="L91" s="28">
        <f t="shared" si="38"/>
        <v>0</v>
      </c>
      <c r="M91" s="28">
        <f t="shared" si="38"/>
        <v>0</v>
      </c>
      <c r="N91" s="28">
        <f t="shared" si="38"/>
        <v>0</v>
      </c>
      <c r="O91" s="28">
        <f t="shared" si="38"/>
        <v>0</v>
      </c>
      <c r="P91" s="28">
        <f t="shared" si="38"/>
        <v>0</v>
      </c>
      <c r="Q91" s="28">
        <f t="shared" si="38"/>
        <v>0</v>
      </c>
      <c r="R91" s="28">
        <f t="shared" si="38"/>
        <v>0</v>
      </c>
      <c r="S91" s="28">
        <f t="shared" si="38"/>
        <v>0</v>
      </c>
      <c r="T91" s="28">
        <f t="shared" si="38"/>
        <v>0</v>
      </c>
      <c r="U91" s="28">
        <f t="shared" si="38"/>
        <v>0</v>
      </c>
      <c r="V91" s="6"/>
      <c r="W91" s="12"/>
    </row>
    <row r="92" spans="1:23" ht="15" hidden="1" customHeight="1" x14ac:dyDescent="0.2">
      <c r="A92" s="47" t="s">
        <v>40</v>
      </c>
      <c r="B92" s="53"/>
      <c r="C92" s="52"/>
      <c r="D92" s="52"/>
      <c r="E92" s="52"/>
      <c r="F92" s="52"/>
      <c r="G92" s="52"/>
      <c r="H92" s="27"/>
      <c r="I92" s="30">
        <f t="shared" ref="I92:U92" si="39">ROUNDDOWN(I91,0)</f>
        <v>0</v>
      </c>
      <c r="J92" s="30">
        <f t="shared" si="39"/>
        <v>0</v>
      </c>
      <c r="K92" s="30">
        <f t="shared" si="39"/>
        <v>0</v>
      </c>
      <c r="L92" s="30">
        <f t="shared" si="39"/>
        <v>0</v>
      </c>
      <c r="M92" s="30">
        <f t="shared" si="39"/>
        <v>0</v>
      </c>
      <c r="N92" s="30">
        <f t="shared" si="39"/>
        <v>0</v>
      </c>
      <c r="O92" s="30">
        <f t="shared" si="39"/>
        <v>0</v>
      </c>
      <c r="P92" s="30">
        <f t="shared" si="39"/>
        <v>0</v>
      </c>
      <c r="Q92" s="30">
        <f t="shared" si="39"/>
        <v>0</v>
      </c>
      <c r="R92" s="30">
        <f t="shared" si="39"/>
        <v>0</v>
      </c>
      <c r="S92" s="30">
        <f t="shared" si="39"/>
        <v>0</v>
      </c>
      <c r="T92" s="30">
        <f t="shared" si="39"/>
        <v>0</v>
      </c>
      <c r="U92" s="30">
        <f t="shared" si="39"/>
        <v>0</v>
      </c>
      <c r="V92" s="6"/>
      <c r="W92" s="12"/>
    </row>
    <row r="93" spans="1:23" x14ac:dyDescent="0.2">
      <c r="A93" s="48" t="s">
        <v>23</v>
      </c>
      <c r="B93" s="54"/>
      <c r="C93" s="55"/>
      <c r="D93" s="55"/>
      <c r="E93" s="55"/>
      <c r="F93" s="55"/>
      <c r="G93" s="56"/>
      <c r="H93" s="52"/>
      <c r="I93" s="79" t="str">
        <f t="shared" ref="I93:U93" si="40">IF(I92&lt;=0,"",I90-I89)</f>
        <v/>
      </c>
      <c r="J93" s="79" t="str">
        <f t="shared" si="40"/>
        <v/>
      </c>
      <c r="K93" s="79" t="str">
        <f t="shared" si="40"/>
        <v/>
      </c>
      <c r="L93" s="79" t="str">
        <f t="shared" si="40"/>
        <v/>
      </c>
      <c r="M93" s="79" t="str">
        <f t="shared" si="40"/>
        <v/>
      </c>
      <c r="N93" s="79" t="str">
        <f t="shared" si="40"/>
        <v/>
      </c>
      <c r="O93" s="79" t="str">
        <f t="shared" si="40"/>
        <v/>
      </c>
      <c r="P93" s="79" t="str">
        <f t="shared" si="40"/>
        <v/>
      </c>
      <c r="Q93" s="79" t="str">
        <f t="shared" si="40"/>
        <v/>
      </c>
      <c r="R93" s="79" t="str">
        <f t="shared" si="40"/>
        <v/>
      </c>
      <c r="S93" s="79" t="str">
        <f t="shared" si="40"/>
        <v/>
      </c>
      <c r="T93" s="79" t="str">
        <f t="shared" si="40"/>
        <v/>
      </c>
      <c r="U93" s="79" t="str">
        <f t="shared" si="40"/>
        <v/>
      </c>
      <c r="V93" s="6"/>
      <c r="W93" s="12"/>
    </row>
    <row r="94" spans="1:23" ht="15.75" x14ac:dyDescent="0.25">
      <c r="A94" s="48" t="s">
        <v>19</v>
      </c>
      <c r="B94" s="57"/>
      <c r="C94" s="55"/>
      <c r="D94" s="55"/>
      <c r="E94" s="55"/>
      <c r="F94" s="55"/>
      <c r="G94" s="56"/>
      <c r="H94" s="52"/>
      <c r="I94" s="80" t="str">
        <f t="shared" ref="I94:U94" si="41">IF(I95&gt;0,"Yes","No")</f>
        <v>No</v>
      </c>
      <c r="J94" s="81" t="str">
        <f t="shared" si="41"/>
        <v>No</v>
      </c>
      <c r="K94" s="81" t="str">
        <f t="shared" si="41"/>
        <v>No</v>
      </c>
      <c r="L94" s="81" t="str">
        <f t="shared" si="41"/>
        <v>No</v>
      </c>
      <c r="M94" s="81" t="str">
        <f t="shared" si="41"/>
        <v>No</v>
      </c>
      <c r="N94" s="81" t="str">
        <f t="shared" si="41"/>
        <v>No</v>
      </c>
      <c r="O94" s="80" t="str">
        <f t="shared" si="41"/>
        <v>No</v>
      </c>
      <c r="P94" s="81" t="str">
        <f t="shared" si="41"/>
        <v>No</v>
      </c>
      <c r="Q94" s="81" t="str">
        <f t="shared" si="41"/>
        <v>No</v>
      </c>
      <c r="R94" s="81" t="str">
        <f t="shared" si="41"/>
        <v>No</v>
      </c>
      <c r="S94" s="81" t="str">
        <f t="shared" si="41"/>
        <v>No</v>
      </c>
      <c r="T94" s="81" t="str">
        <f t="shared" si="41"/>
        <v>No</v>
      </c>
      <c r="U94" s="81" t="str">
        <f t="shared" si="41"/>
        <v>No</v>
      </c>
      <c r="V94" s="6"/>
      <c r="W94" s="12"/>
    </row>
    <row r="95" spans="1:23" x14ac:dyDescent="0.2">
      <c r="A95" s="48" t="s">
        <v>20</v>
      </c>
      <c r="B95" s="58"/>
      <c r="C95" s="59"/>
      <c r="D95" s="59"/>
      <c r="E95" s="59"/>
      <c r="F95" s="59"/>
      <c r="G95" s="60"/>
      <c r="H95" s="52"/>
      <c r="I95" s="82">
        <f t="shared" ref="I95:U95" si="42">IF(I92-I88&lt;=0,,I92-I88)</f>
        <v>0</v>
      </c>
      <c r="J95" s="82">
        <f t="shared" si="42"/>
        <v>0</v>
      </c>
      <c r="K95" s="82">
        <f t="shared" si="42"/>
        <v>0</v>
      </c>
      <c r="L95" s="82">
        <f t="shared" si="42"/>
        <v>0</v>
      </c>
      <c r="M95" s="82">
        <f t="shared" si="42"/>
        <v>0</v>
      </c>
      <c r="N95" s="82">
        <f t="shared" si="42"/>
        <v>0</v>
      </c>
      <c r="O95" s="82">
        <f t="shared" si="42"/>
        <v>0</v>
      </c>
      <c r="P95" s="82">
        <f t="shared" si="42"/>
        <v>0</v>
      </c>
      <c r="Q95" s="82">
        <f t="shared" si="42"/>
        <v>0</v>
      </c>
      <c r="R95" s="82">
        <f t="shared" si="42"/>
        <v>0</v>
      </c>
      <c r="S95" s="82">
        <f t="shared" si="42"/>
        <v>0</v>
      </c>
      <c r="T95" s="82">
        <f t="shared" si="42"/>
        <v>0</v>
      </c>
      <c r="U95" s="82">
        <f t="shared" si="42"/>
        <v>0</v>
      </c>
      <c r="V95" s="6"/>
      <c r="W95" s="12"/>
    </row>
    <row r="96" spans="1:23" ht="15" customHeight="1" x14ac:dyDescent="0.25">
      <c r="A96" s="46" t="s">
        <v>14</v>
      </c>
      <c r="B96" s="61"/>
      <c r="C96" s="55"/>
      <c r="D96" s="55"/>
      <c r="E96" s="55"/>
      <c r="F96" s="55"/>
      <c r="G96" s="56"/>
      <c r="H96" s="52"/>
      <c r="I96" s="83"/>
      <c r="J96" s="84"/>
      <c r="K96" s="84"/>
      <c r="L96" s="84"/>
      <c r="M96" s="84"/>
      <c r="N96" s="84"/>
      <c r="O96" s="83"/>
      <c r="P96" s="84"/>
      <c r="Q96" s="84"/>
      <c r="R96" s="84"/>
      <c r="S96" s="84"/>
      <c r="T96" s="84"/>
      <c r="U96" s="84"/>
      <c r="V96" s="14" t="s">
        <v>24</v>
      </c>
      <c r="W96" s="15"/>
    </row>
    <row r="97" spans="1:23" ht="15" customHeight="1" x14ac:dyDescent="0.25">
      <c r="A97" s="46" t="s">
        <v>15</v>
      </c>
      <c r="B97" s="61"/>
      <c r="C97" s="55"/>
      <c r="D97" s="55"/>
      <c r="E97" s="55"/>
      <c r="F97" s="55"/>
      <c r="G97" s="56"/>
      <c r="H97" s="52"/>
      <c r="I97" s="83"/>
      <c r="J97" s="84"/>
      <c r="K97" s="84"/>
      <c r="L97" s="84"/>
      <c r="M97" s="84"/>
      <c r="N97" s="84"/>
      <c r="O97" s="83"/>
      <c r="P97" s="84"/>
      <c r="Q97" s="84"/>
      <c r="R97" s="84"/>
      <c r="S97" s="84"/>
      <c r="T97" s="84"/>
      <c r="U97" s="84"/>
      <c r="V97" s="14" t="s">
        <v>24</v>
      </c>
      <c r="W97" s="15"/>
    </row>
    <row r="98" spans="1:23" ht="15" customHeight="1" x14ac:dyDescent="0.25">
      <c r="A98" s="46" t="s">
        <v>16</v>
      </c>
      <c r="B98" s="61"/>
      <c r="C98" s="55"/>
      <c r="D98" s="55"/>
      <c r="E98" s="55"/>
      <c r="F98" s="55"/>
      <c r="G98" s="56"/>
      <c r="H98" s="52"/>
      <c r="I98" s="83"/>
      <c r="J98" s="84"/>
      <c r="K98" s="84"/>
      <c r="L98" s="84"/>
      <c r="M98" s="84"/>
      <c r="N98" s="84"/>
      <c r="O98" s="83"/>
      <c r="P98" s="84"/>
      <c r="Q98" s="84"/>
      <c r="R98" s="84"/>
      <c r="S98" s="84"/>
      <c r="T98" s="84"/>
      <c r="U98" s="84"/>
      <c r="V98" s="14" t="s">
        <v>24</v>
      </c>
      <c r="W98" s="15"/>
    </row>
    <row r="99" spans="1:23" ht="15" customHeight="1" x14ac:dyDescent="0.25">
      <c r="A99" s="49" t="s">
        <v>17</v>
      </c>
      <c r="B99" s="61"/>
      <c r="C99" s="55"/>
      <c r="D99" s="55"/>
      <c r="E99" s="55"/>
      <c r="F99" s="55"/>
      <c r="G99" s="56"/>
      <c r="H99" s="52"/>
      <c r="I99" s="85"/>
      <c r="J99" s="86"/>
      <c r="K99" s="86"/>
      <c r="L99" s="86"/>
      <c r="M99" s="86"/>
      <c r="N99" s="86"/>
      <c r="O99" s="85"/>
      <c r="P99" s="86"/>
      <c r="Q99" s="86"/>
      <c r="R99" s="86"/>
      <c r="S99" s="86"/>
      <c r="T99" s="86"/>
      <c r="U99" s="86"/>
      <c r="V99" s="14" t="s">
        <v>24</v>
      </c>
      <c r="W99" s="15"/>
    </row>
    <row r="100" spans="1:23" ht="10.15" customHeight="1" x14ac:dyDescent="0.2">
      <c r="A100" s="36"/>
      <c r="B100" s="39"/>
      <c r="C100" s="39"/>
      <c r="D100" s="39"/>
      <c r="E100" s="39"/>
      <c r="F100" s="39"/>
      <c r="G100" s="39"/>
      <c r="H100" s="39"/>
      <c r="I100" s="39"/>
      <c r="J100" s="39"/>
      <c r="K100" s="39"/>
      <c r="L100" s="39"/>
      <c r="M100" s="39"/>
      <c r="N100" s="39"/>
      <c r="O100" s="39"/>
      <c r="P100" s="39"/>
      <c r="Q100" s="39"/>
      <c r="R100" s="39"/>
      <c r="S100" s="39"/>
      <c r="T100" s="39"/>
      <c r="U100" s="7"/>
    </row>
    <row r="101" spans="1:23" ht="15.75" x14ac:dyDescent="0.25">
      <c r="A101" s="50" t="s">
        <v>59</v>
      </c>
      <c r="B101" s="66"/>
      <c r="C101" s="66"/>
      <c r="D101" s="66"/>
      <c r="E101" s="66"/>
      <c r="F101" s="66"/>
      <c r="G101" s="66"/>
      <c r="H101" s="66"/>
      <c r="I101" s="72"/>
      <c r="J101" s="72"/>
      <c r="K101" s="72"/>
      <c r="L101" s="72"/>
      <c r="M101" s="72"/>
      <c r="N101" s="72"/>
      <c r="O101" s="73"/>
      <c r="P101" s="72"/>
      <c r="Q101" s="72"/>
      <c r="R101" s="72"/>
      <c r="S101" s="72"/>
      <c r="T101" s="72"/>
      <c r="U101" s="90"/>
    </row>
    <row r="102" spans="1:23" ht="15" customHeight="1" x14ac:dyDescent="0.25">
      <c r="A102" s="44" t="s">
        <v>54</v>
      </c>
      <c r="B102" s="32"/>
      <c r="C102" s="33">
        <f>SUM(H102:U102)</f>
        <v>0</v>
      </c>
      <c r="D102" s="33">
        <f>H102</f>
        <v>0</v>
      </c>
      <c r="E102" s="33">
        <f>SUM(I102:N102)</f>
        <v>0</v>
      </c>
      <c r="F102" s="33">
        <f>O102</f>
        <v>0</v>
      </c>
      <c r="G102" s="33">
        <f>SUM(P102:U102)</f>
        <v>0</v>
      </c>
      <c r="H102" s="21">
        <v>0</v>
      </c>
      <c r="I102" s="21">
        <v>0</v>
      </c>
      <c r="J102" s="21">
        <v>0</v>
      </c>
      <c r="K102" s="21">
        <v>0</v>
      </c>
      <c r="L102" s="21">
        <v>0</v>
      </c>
      <c r="M102" s="21">
        <v>0</v>
      </c>
      <c r="N102" s="21">
        <v>0</v>
      </c>
      <c r="O102" s="38">
        <v>0</v>
      </c>
      <c r="P102" s="38">
        <v>0</v>
      </c>
      <c r="Q102" s="38">
        <v>0</v>
      </c>
      <c r="R102" s="38">
        <v>0</v>
      </c>
      <c r="S102" s="38">
        <v>0</v>
      </c>
      <c r="T102" s="38">
        <v>0</v>
      </c>
      <c r="U102" s="38">
        <v>0</v>
      </c>
      <c r="V102" s="14" t="s">
        <v>24</v>
      </c>
      <c r="W102" s="15"/>
    </row>
    <row r="103" spans="1:23" ht="15.75" x14ac:dyDescent="0.25">
      <c r="A103" s="45" t="s">
        <v>18</v>
      </c>
      <c r="B103" s="42" t="s">
        <v>47</v>
      </c>
      <c r="C103" s="74"/>
      <c r="D103" s="75" t="str">
        <f>IF(D102=0,"",D102/$C102)</f>
        <v/>
      </c>
      <c r="E103" s="75" t="str">
        <f>IF(E102=0,"",E102/$C102)</f>
        <v/>
      </c>
      <c r="F103" s="75" t="str">
        <f>IF(F102=0,"",F102/$C102)</f>
        <v/>
      </c>
      <c r="G103" s="75" t="str">
        <f>IF(G102=0,"",G102/$C102)</f>
        <v/>
      </c>
      <c r="H103" s="23">
        <f t="shared" ref="H103:U103" si="43">IF(H102=0,,H102/$C102)</f>
        <v>0</v>
      </c>
      <c r="I103" s="24">
        <f t="shared" si="43"/>
        <v>0</v>
      </c>
      <c r="J103" s="24">
        <f t="shared" si="43"/>
        <v>0</v>
      </c>
      <c r="K103" s="24">
        <f t="shared" si="43"/>
        <v>0</v>
      </c>
      <c r="L103" s="24">
        <f t="shared" si="43"/>
        <v>0</v>
      </c>
      <c r="M103" s="24">
        <f t="shared" si="43"/>
        <v>0</v>
      </c>
      <c r="N103" s="24">
        <f t="shared" si="43"/>
        <v>0</v>
      </c>
      <c r="O103" s="23">
        <f t="shared" si="43"/>
        <v>0</v>
      </c>
      <c r="P103" s="24">
        <f t="shared" si="43"/>
        <v>0</v>
      </c>
      <c r="Q103" s="24">
        <f t="shared" si="43"/>
        <v>0</v>
      </c>
      <c r="R103" s="24">
        <f t="shared" si="43"/>
        <v>0</v>
      </c>
      <c r="S103" s="24">
        <f t="shared" si="43"/>
        <v>0</v>
      </c>
      <c r="T103" s="24">
        <f t="shared" si="43"/>
        <v>0</v>
      </c>
      <c r="U103" s="24">
        <f t="shared" si="43"/>
        <v>0</v>
      </c>
      <c r="V103" s="13"/>
      <c r="W103" s="12"/>
    </row>
    <row r="104" spans="1:23" ht="15" customHeight="1" x14ac:dyDescent="0.25">
      <c r="A104" s="46" t="s">
        <v>34</v>
      </c>
      <c r="B104" s="54"/>
      <c r="C104" s="55"/>
      <c r="D104" s="55"/>
      <c r="E104" s="55"/>
      <c r="F104" s="55"/>
      <c r="G104" s="56"/>
      <c r="H104" s="26">
        <v>0</v>
      </c>
      <c r="I104" s="26">
        <v>0</v>
      </c>
      <c r="J104" s="26">
        <v>0</v>
      </c>
      <c r="K104" s="26">
        <v>0</v>
      </c>
      <c r="L104" s="26">
        <v>0</v>
      </c>
      <c r="M104" s="26">
        <v>0</v>
      </c>
      <c r="N104" s="26">
        <v>0</v>
      </c>
      <c r="O104" s="26">
        <v>0</v>
      </c>
      <c r="P104" s="26">
        <v>0</v>
      </c>
      <c r="Q104" s="26">
        <v>0</v>
      </c>
      <c r="R104" s="26">
        <v>0</v>
      </c>
      <c r="S104" s="26">
        <v>0</v>
      </c>
      <c r="T104" s="26">
        <v>0</v>
      </c>
      <c r="U104" s="26">
        <v>0</v>
      </c>
      <c r="V104" s="14" t="s">
        <v>24</v>
      </c>
      <c r="W104" s="15"/>
    </row>
    <row r="105" spans="1:23" ht="15" hidden="1" customHeight="1" x14ac:dyDescent="0.2">
      <c r="A105" s="47" t="s">
        <v>39</v>
      </c>
      <c r="B105" s="51"/>
      <c r="C105" s="52"/>
      <c r="D105" s="52"/>
      <c r="E105" s="52"/>
      <c r="F105" s="52"/>
      <c r="G105" s="52"/>
      <c r="H105" s="27"/>
      <c r="I105" s="28">
        <f t="shared" ref="I105:U105" si="44">IF(I104&lt;I103,,I104*$C102)</f>
        <v>0</v>
      </c>
      <c r="J105" s="28">
        <f t="shared" si="44"/>
        <v>0</v>
      </c>
      <c r="K105" s="28">
        <f t="shared" si="44"/>
        <v>0</v>
      </c>
      <c r="L105" s="28">
        <f t="shared" si="44"/>
        <v>0</v>
      </c>
      <c r="M105" s="28">
        <f t="shared" si="44"/>
        <v>0</v>
      </c>
      <c r="N105" s="28">
        <f t="shared" si="44"/>
        <v>0</v>
      </c>
      <c r="O105" s="28">
        <f t="shared" si="44"/>
        <v>0</v>
      </c>
      <c r="P105" s="28">
        <f t="shared" si="44"/>
        <v>0</v>
      </c>
      <c r="Q105" s="28">
        <f t="shared" si="44"/>
        <v>0</v>
      </c>
      <c r="R105" s="28">
        <f t="shared" si="44"/>
        <v>0</v>
      </c>
      <c r="S105" s="28">
        <f t="shared" si="44"/>
        <v>0</v>
      </c>
      <c r="T105" s="28">
        <f t="shared" si="44"/>
        <v>0</v>
      </c>
      <c r="U105" s="28">
        <f t="shared" si="44"/>
        <v>0</v>
      </c>
      <c r="V105" s="6"/>
      <c r="W105" s="12"/>
    </row>
    <row r="106" spans="1:23" ht="15" hidden="1" customHeight="1" x14ac:dyDescent="0.2">
      <c r="A106" s="47" t="s">
        <v>40</v>
      </c>
      <c r="B106" s="53"/>
      <c r="C106" s="52"/>
      <c r="D106" s="52"/>
      <c r="E106" s="52"/>
      <c r="F106" s="52"/>
      <c r="G106" s="52"/>
      <c r="H106" s="27"/>
      <c r="I106" s="30">
        <f t="shared" ref="I106:U106" si="45">ROUNDDOWN(I105,0)</f>
        <v>0</v>
      </c>
      <c r="J106" s="30">
        <f t="shared" si="45"/>
        <v>0</v>
      </c>
      <c r="K106" s="30">
        <f t="shared" si="45"/>
        <v>0</v>
      </c>
      <c r="L106" s="30">
        <f t="shared" si="45"/>
        <v>0</v>
      </c>
      <c r="M106" s="30">
        <f t="shared" si="45"/>
        <v>0</v>
      </c>
      <c r="N106" s="30">
        <f t="shared" si="45"/>
        <v>0</v>
      </c>
      <c r="O106" s="30">
        <f t="shared" si="45"/>
        <v>0</v>
      </c>
      <c r="P106" s="30">
        <f t="shared" si="45"/>
        <v>0</v>
      </c>
      <c r="Q106" s="30">
        <f t="shared" si="45"/>
        <v>0</v>
      </c>
      <c r="R106" s="30">
        <f t="shared" si="45"/>
        <v>0</v>
      </c>
      <c r="S106" s="30">
        <f t="shared" si="45"/>
        <v>0</v>
      </c>
      <c r="T106" s="30">
        <f t="shared" si="45"/>
        <v>0</v>
      </c>
      <c r="U106" s="30">
        <f t="shared" si="45"/>
        <v>0</v>
      </c>
      <c r="V106" s="6"/>
      <c r="W106" s="12"/>
    </row>
    <row r="107" spans="1:23" x14ac:dyDescent="0.2">
      <c r="A107" s="48" t="s">
        <v>23</v>
      </c>
      <c r="B107" s="54"/>
      <c r="C107" s="55"/>
      <c r="D107" s="55"/>
      <c r="E107" s="55"/>
      <c r="F107" s="55"/>
      <c r="G107" s="56"/>
      <c r="H107" s="52"/>
      <c r="I107" s="79" t="str">
        <f t="shared" ref="I107:U107" si="46">IF(I106&lt;=0,"",I104-I103)</f>
        <v/>
      </c>
      <c r="J107" s="79" t="str">
        <f t="shared" si="46"/>
        <v/>
      </c>
      <c r="K107" s="79" t="str">
        <f t="shared" si="46"/>
        <v/>
      </c>
      <c r="L107" s="79" t="str">
        <f t="shared" si="46"/>
        <v/>
      </c>
      <c r="M107" s="79" t="str">
        <f t="shared" si="46"/>
        <v/>
      </c>
      <c r="N107" s="79" t="str">
        <f t="shared" si="46"/>
        <v/>
      </c>
      <c r="O107" s="79" t="str">
        <f t="shared" si="46"/>
        <v/>
      </c>
      <c r="P107" s="79" t="str">
        <f t="shared" si="46"/>
        <v/>
      </c>
      <c r="Q107" s="79" t="str">
        <f t="shared" si="46"/>
        <v/>
      </c>
      <c r="R107" s="79" t="str">
        <f t="shared" si="46"/>
        <v/>
      </c>
      <c r="S107" s="79" t="str">
        <f t="shared" si="46"/>
        <v/>
      </c>
      <c r="T107" s="79" t="str">
        <f t="shared" si="46"/>
        <v/>
      </c>
      <c r="U107" s="79" t="str">
        <f t="shared" si="46"/>
        <v/>
      </c>
      <c r="V107" s="6"/>
      <c r="W107" s="12"/>
    </row>
    <row r="108" spans="1:23" ht="15.75" x14ac:dyDescent="0.25">
      <c r="A108" s="48" t="s">
        <v>19</v>
      </c>
      <c r="B108" s="57"/>
      <c r="C108" s="55"/>
      <c r="D108" s="55"/>
      <c r="E108" s="55"/>
      <c r="F108" s="55"/>
      <c r="G108" s="56"/>
      <c r="H108" s="52"/>
      <c r="I108" s="80" t="str">
        <f t="shared" ref="I108:U108" si="47">IF(I109&gt;0,"Yes","No")</f>
        <v>No</v>
      </c>
      <c r="J108" s="81" t="str">
        <f t="shared" si="47"/>
        <v>No</v>
      </c>
      <c r="K108" s="81" t="str">
        <f t="shared" si="47"/>
        <v>No</v>
      </c>
      <c r="L108" s="81" t="str">
        <f t="shared" si="47"/>
        <v>No</v>
      </c>
      <c r="M108" s="81" t="str">
        <f t="shared" si="47"/>
        <v>No</v>
      </c>
      <c r="N108" s="81" t="str">
        <f t="shared" si="47"/>
        <v>No</v>
      </c>
      <c r="O108" s="80" t="str">
        <f t="shared" si="47"/>
        <v>No</v>
      </c>
      <c r="P108" s="81" t="str">
        <f t="shared" si="47"/>
        <v>No</v>
      </c>
      <c r="Q108" s="81" t="str">
        <f t="shared" si="47"/>
        <v>No</v>
      </c>
      <c r="R108" s="81" t="str">
        <f t="shared" si="47"/>
        <v>No</v>
      </c>
      <c r="S108" s="81" t="str">
        <f t="shared" si="47"/>
        <v>No</v>
      </c>
      <c r="T108" s="81" t="str">
        <f t="shared" si="47"/>
        <v>No</v>
      </c>
      <c r="U108" s="81" t="str">
        <f t="shared" si="47"/>
        <v>No</v>
      </c>
      <c r="V108" s="6"/>
      <c r="W108" s="12"/>
    </row>
    <row r="109" spans="1:23" x14ac:dyDescent="0.2">
      <c r="A109" s="48" t="s">
        <v>20</v>
      </c>
      <c r="B109" s="58"/>
      <c r="C109" s="59"/>
      <c r="D109" s="59"/>
      <c r="E109" s="59"/>
      <c r="F109" s="59"/>
      <c r="G109" s="60"/>
      <c r="H109" s="52"/>
      <c r="I109" s="82">
        <f t="shared" ref="I109:U109" si="48">IF(I106-I102&lt;=0,,I106-I102)</f>
        <v>0</v>
      </c>
      <c r="J109" s="82">
        <f t="shared" si="48"/>
        <v>0</v>
      </c>
      <c r="K109" s="82">
        <f t="shared" si="48"/>
        <v>0</v>
      </c>
      <c r="L109" s="82">
        <f t="shared" si="48"/>
        <v>0</v>
      </c>
      <c r="M109" s="82">
        <f t="shared" si="48"/>
        <v>0</v>
      </c>
      <c r="N109" s="82">
        <f t="shared" si="48"/>
        <v>0</v>
      </c>
      <c r="O109" s="82">
        <f t="shared" si="48"/>
        <v>0</v>
      </c>
      <c r="P109" s="82">
        <f t="shared" si="48"/>
        <v>0</v>
      </c>
      <c r="Q109" s="82">
        <f t="shared" si="48"/>
        <v>0</v>
      </c>
      <c r="R109" s="82">
        <f t="shared" si="48"/>
        <v>0</v>
      </c>
      <c r="S109" s="82">
        <f t="shared" si="48"/>
        <v>0</v>
      </c>
      <c r="T109" s="82">
        <f t="shared" si="48"/>
        <v>0</v>
      </c>
      <c r="U109" s="82">
        <f t="shared" si="48"/>
        <v>0</v>
      </c>
      <c r="V109" s="6"/>
      <c r="W109" s="12"/>
    </row>
    <row r="110" spans="1:23" ht="15" customHeight="1" x14ac:dyDescent="0.25">
      <c r="A110" s="46" t="s">
        <v>14</v>
      </c>
      <c r="B110" s="61"/>
      <c r="C110" s="55"/>
      <c r="D110" s="55"/>
      <c r="E110" s="55"/>
      <c r="F110" s="55"/>
      <c r="G110" s="56"/>
      <c r="H110" s="52"/>
      <c r="I110" s="83"/>
      <c r="J110" s="84"/>
      <c r="K110" s="84"/>
      <c r="L110" s="84"/>
      <c r="M110" s="84"/>
      <c r="N110" s="84"/>
      <c r="O110" s="83"/>
      <c r="P110" s="84"/>
      <c r="Q110" s="84"/>
      <c r="R110" s="84"/>
      <c r="S110" s="84"/>
      <c r="T110" s="84"/>
      <c r="U110" s="84"/>
      <c r="V110" s="14" t="s">
        <v>24</v>
      </c>
      <c r="W110" s="15"/>
    </row>
    <row r="111" spans="1:23" ht="15" customHeight="1" x14ac:dyDescent="0.25">
      <c r="A111" s="46" t="s">
        <v>15</v>
      </c>
      <c r="B111" s="61"/>
      <c r="C111" s="55"/>
      <c r="D111" s="55"/>
      <c r="E111" s="55"/>
      <c r="F111" s="55"/>
      <c r="G111" s="56"/>
      <c r="H111" s="52"/>
      <c r="I111" s="83"/>
      <c r="J111" s="84"/>
      <c r="K111" s="84"/>
      <c r="L111" s="84"/>
      <c r="M111" s="84"/>
      <c r="N111" s="84"/>
      <c r="O111" s="83"/>
      <c r="P111" s="84"/>
      <c r="Q111" s="84"/>
      <c r="R111" s="84"/>
      <c r="S111" s="84"/>
      <c r="T111" s="84"/>
      <c r="U111" s="84"/>
      <c r="V111" s="14" t="s">
        <v>24</v>
      </c>
      <c r="W111" s="15"/>
    </row>
    <row r="112" spans="1:23" ht="15" customHeight="1" x14ac:dyDescent="0.25">
      <c r="A112" s="46" t="s">
        <v>16</v>
      </c>
      <c r="B112" s="61"/>
      <c r="C112" s="55"/>
      <c r="D112" s="55"/>
      <c r="E112" s="55"/>
      <c r="F112" s="55"/>
      <c r="G112" s="56"/>
      <c r="H112" s="52"/>
      <c r="I112" s="83"/>
      <c r="J112" s="84"/>
      <c r="K112" s="84"/>
      <c r="L112" s="84"/>
      <c r="M112" s="84"/>
      <c r="N112" s="84"/>
      <c r="O112" s="83"/>
      <c r="P112" s="84"/>
      <c r="Q112" s="84"/>
      <c r="R112" s="84"/>
      <c r="S112" s="84"/>
      <c r="T112" s="84"/>
      <c r="U112" s="84"/>
      <c r="V112" s="14" t="s">
        <v>24</v>
      </c>
      <c r="W112" s="15"/>
    </row>
    <row r="113" spans="1:23" ht="15" customHeight="1" x14ac:dyDescent="0.25">
      <c r="A113" s="49" t="s">
        <v>17</v>
      </c>
      <c r="B113" s="61"/>
      <c r="C113" s="55"/>
      <c r="D113" s="55"/>
      <c r="E113" s="55"/>
      <c r="F113" s="55"/>
      <c r="G113" s="56"/>
      <c r="H113" s="52"/>
      <c r="I113" s="85"/>
      <c r="J113" s="86"/>
      <c r="K113" s="86"/>
      <c r="L113" s="86"/>
      <c r="M113" s="86"/>
      <c r="N113" s="86"/>
      <c r="O113" s="85"/>
      <c r="P113" s="86"/>
      <c r="Q113" s="86"/>
      <c r="R113" s="86"/>
      <c r="S113" s="86"/>
      <c r="T113" s="86"/>
      <c r="U113" s="86"/>
      <c r="V113" s="14" t="s">
        <v>24</v>
      </c>
      <c r="W113" s="15"/>
    </row>
    <row r="114" spans="1:23" ht="10.15" customHeight="1" x14ac:dyDescent="0.2">
      <c r="A114" s="36"/>
      <c r="B114" s="39"/>
      <c r="C114" s="39"/>
      <c r="D114" s="39"/>
      <c r="E114" s="39"/>
      <c r="F114" s="39"/>
      <c r="G114" s="39"/>
      <c r="H114" s="39"/>
      <c r="I114" s="39"/>
      <c r="J114" s="39"/>
      <c r="K114" s="39"/>
      <c r="L114" s="39"/>
      <c r="M114" s="39"/>
      <c r="N114" s="39"/>
      <c r="O114" s="39"/>
      <c r="P114" s="39"/>
      <c r="Q114" s="39"/>
      <c r="R114" s="39"/>
      <c r="S114" s="39"/>
      <c r="T114" s="39"/>
      <c r="U114" s="7"/>
    </row>
    <row r="115" spans="1:23" x14ac:dyDescent="0.2">
      <c r="A115" s="98" t="s">
        <v>25</v>
      </c>
      <c r="B115" s="98"/>
      <c r="C115" s="98"/>
      <c r="D115" s="98"/>
      <c r="E115" s="98"/>
      <c r="F115" s="98"/>
      <c r="G115" s="98"/>
      <c r="H115" s="98"/>
      <c r="I115" s="98"/>
      <c r="J115" s="98"/>
      <c r="K115" s="98"/>
      <c r="L115" s="98"/>
      <c r="M115" s="98"/>
      <c r="N115" s="98"/>
      <c r="O115" s="98"/>
      <c r="P115" s="98"/>
      <c r="Q115" s="98"/>
      <c r="R115" s="98"/>
      <c r="S115" s="98"/>
      <c r="T115" s="98"/>
      <c r="U115" s="98"/>
    </row>
    <row r="116" spans="1:23" x14ac:dyDescent="0.2">
      <c r="A116" s="99"/>
      <c r="B116" s="99"/>
      <c r="C116" s="99"/>
      <c r="D116" s="99"/>
      <c r="E116" s="99"/>
      <c r="F116" s="99"/>
      <c r="G116" s="99"/>
      <c r="H116" s="99"/>
      <c r="I116" s="99"/>
      <c r="J116" s="99"/>
      <c r="K116" s="99"/>
      <c r="L116" s="99"/>
      <c r="M116" s="99"/>
      <c r="N116" s="99"/>
      <c r="O116" s="99"/>
      <c r="P116" s="99"/>
      <c r="Q116" s="99"/>
      <c r="R116" s="99"/>
      <c r="S116" s="99"/>
      <c r="T116" s="99"/>
      <c r="U116" s="99"/>
    </row>
    <row r="117" spans="1:23" x14ac:dyDescent="0.2">
      <c r="A117" s="99"/>
      <c r="B117" s="99"/>
      <c r="C117" s="99"/>
      <c r="D117" s="99"/>
      <c r="E117" s="99"/>
      <c r="F117" s="99"/>
      <c r="G117" s="99"/>
      <c r="H117" s="99"/>
      <c r="I117" s="99"/>
      <c r="J117" s="99"/>
      <c r="K117" s="99"/>
      <c r="L117" s="99"/>
      <c r="M117" s="99"/>
      <c r="N117" s="99"/>
      <c r="O117" s="99"/>
      <c r="P117" s="99"/>
      <c r="Q117" s="99"/>
      <c r="R117" s="99"/>
      <c r="S117" s="99"/>
      <c r="T117" s="99"/>
      <c r="U117" s="99"/>
    </row>
    <row r="118" spans="1:23" x14ac:dyDescent="0.2">
      <c r="A118" s="99"/>
      <c r="B118" s="99"/>
      <c r="C118" s="99"/>
      <c r="D118" s="99"/>
      <c r="E118" s="99"/>
      <c r="F118" s="99"/>
      <c r="G118" s="99"/>
      <c r="H118" s="99"/>
      <c r="I118" s="99"/>
      <c r="J118" s="99"/>
      <c r="K118" s="99"/>
      <c r="L118" s="99"/>
      <c r="M118" s="99"/>
      <c r="N118" s="99"/>
      <c r="O118" s="99"/>
      <c r="P118" s="99"/>
      <c r="Q118" s="99"/>
      <c r="R118" s="99"/>
      <c r="S118" s="99"/>
      <c r="T118" s="99"/>
      <c r="U118" s="99"/>
    </row>
    <row r="119" spans="1:23" x14ac:dyDescent="0.2">
      <c r="A119" s="3"/>
      <c r="B119" s="9"/>
    </row>
    <row r="120" spans="1:23" x14ac:dyDescent="0.2">
      <c r="A120" s="3"/>
      <c r="B120" s="9"/>
    </row>
    <row r="121" spans="1:23" x14ac:dyDescent="0.2">
      <c r="A121" s="3"/>
      <c r="B121" s="9"/>
    </row>
    <row r="122" spans="1:23" x14ac:dyDescent="0.2">
      <c r="A122" s="3"/>
      <c r="B122" s="9"/>
    </row>
    <row r="123" spans="1:23" x14ac:dyDescent="0.2">
      <c r="A123" s="3"/>
      <c r="B123" s="9"/>
    </row>
    <row r="124" spans="1:23" x14ac:dyDescent="0.2">
      <c r="A124" s="4"/>
      <c r="B124" s="9"/>
    </row>
    <row r="125" spans="1:23" x14ac:dyDescent="0.2">
      <c r="A125" s="5"/>
      <c r="B125" s="10"/>
    </row>
  </sheetData>
  <sheetProtection algorithmName="SHA-512" hashValue="ENH0g9KnMM/aXiyqfL/w+AD+cPicJCFYiFvSo2uUdFjWRGTNreaYbeApL73hYIPlRTSVRYfJTAiBTfc+iXAfbg==" saltValue="o5q/s5XwoBmo8yDvaEsLZw==" spinCount="100000" sheet="1" objects="1" scenarios="1" formatCells="0" formatColumns="0" selectLockedCells="1"/>
  <mergeCells count="5">
    <mergeCell ref="C1:G1"/>
    <mergeCell ref="A115:U118"/>
    <mergeCell ref="I1:N1"/>
    <mergeCell ref="P1:U1"/>
    <mergeCell ref="B1:B2"/>
  </mergeCells>
  <phoneticPr fontId="1" type="noConversion"/>
  <conditionalFormatting sqref="I10 I11:U11">
    <cfRule type="containsText" dxfId="303" priority="1123" operator="containsText" text="Yes">
      <formula>NOT(ISERROR(SEARCH("Yes",I10)))</formula>
    </cfRule>
  </conditionalFormatting>
  <conditionalFormatting sqref="I11">
    <cfRule type="containsText" dxfId="302" priority="1122" operator="containsText" text="Yes">
      <formula>NOT(ISERROR(SEARCH("Yes",I11)))</formula>
    </cfRule>
  </conditionalFormatting>
  <conditionalFormatting sqref="I11:U11">
    <cfRule type="cellIs" dxfId="301" priority="1119" operator="greaterThanOrEqual">
      <formula>1</formula>
    </cfRule>
  </conditionalFormatting>
  <conditionalFormatting sqref="K10">
    <cfRule type="containsText" dxfId="300" priority="1017" operator="containsText" text="Yes">
      <formula>NOT(ISERROR(SEARCH("Yes",K10)))</formula>
    </cfRule>
  </conditionalFormatting>
  <conditionalFormatting sqref="L10">
    <cfRule type="containsText" dxfId="299" priority="1016" operator="containsText" text="Yes">
      <formula>NOT(ISERROR(SEARCH("Yes",L10)))</formula>
    </cfRule>
  </conditionalFormatting>
  <conditionalFormatting sqref="J10">
    <cfRule type="containsText" dxfId="298" priority="1018" operator="containsText" text="Yes">
      <formula>NOT(ISERROR(SEARCH("Yes",J10)))</formula>
    </cfRule>
  </conditionalFormatting>
  <conditionalFormatting sqref="M10">
    <cfRule type="containsText" dxfId="297" priority="1015" operator="containsText" text="Yes">
      <formula>NOT(ISERROR(SEARCH("Yes",M10)))</formula>
    </cfRule>
  </conditionalFormatting>
  <conditionalFormatting sqref="N10">
    <cfRule type="containsText" dxfId="296" priority="1014" operator="containsText" text="Yes">
      <formula>NOT(ISERROR(SEARCH("Yes",N10)))</formula>
    </cfRule>
  </conditionalFormatting>
  <conditionalFormatting sqref="O10">
    <cfRule type="containsText" dxfId="295" priority="1013" operator="containsText" text="Yes">
      <formula>NOT(ISERROR(SEARCH("Yes",O10)))</formula>
    </cfRule>
  </conditionalFormatting>
  <conditionalFormatting sqref="P10">
    <cfRule type="containsText" dxfId="294" priority="1012" operator="containsText" text="Yes">
      <formula>NOT(ISERROR(SEARCH("Yes",P10)))</formula>
    </cfRule>
  </conditionalFormatting>
  <conditionalFormatting sqref="Q10">
    <cfRule type="containsText" dxfId="293" priority="1011" operator="containsText" text="Yes">
      <formula>NOT(ISERROR(SEARCH("Yes",Q10)))</formula>
    </cfRule>
  </conditionalFormatting>
  <conditionalFormatting sqref="R10">
    <cfRule type="containsText" dxfId="292" priority="1010" operator="containsText" text="Yes">
      <formula>NOT(ISERROR(SEARCH("Yes",R10)))</formula>
    </cfRule>
  </conditionalFormatting>
  <conditionalFormatting sqref="S10">
    <cfRule type="containsText" dxfId="291" priority="1009" operator="containsText" text="Yes">
      <formula>NOT(ISERROR(SEARCH("Yes",S10)))</formula>
    </cfRule>
  </conditionalFormatting>
  <conditionalFormatting sqref="T10">
    <cfRule type="containsText" dxfId="290" priority="1008" operator="containsText" text="Yes">
      <formula>NOT(ISERROR(SEARCH("Yes",T10)))</formula>
    </cfRule>
  </conditionalFormatting>
  <conditionalFormatting sqref="U10">
    <cfRule type="containsText" dxfId="289" priority="870" operator="containsText" text="Yes">
      <formula>NOT(ISERROR(SEARCH("Yes",U10)))</formula>
    </cfRule>
  </conditionalFormatting>
  <conditionalFormatting sqref="K9">
    <cfRule type="containsText" dxfId="288" priority="749" stopIfTrue="1" operator="containsText" text="Yes">
      <formula>NOT(ISERROR(SEARCH("Yes",K9)))</formula>
    </cfRule>
  </conditionalFormatting>
  <conditionalFormatting sqref="K9">
    <cfRule type="notContainsBlanks" dxfId="287" priority="1124">
      <formula>LEN(TRIM(K9))&gt;0</formula>
    </cfRule>
  </conditionalFormatting>
  <conditionalFormatting sqref="I9">
    <cfRule type="containsText" dxfId="286" priority="746" stopIfTrue="1" operator="containsText" text="Yes">
      <formula>NOT(ISERROR(SEARCH("Yes",I9)))</formula>
    </cfRule>
  </conditionalFormatting>
  <conditionalFormatting sqref="I9">
    <cfRule type="notContainsBlanks" dxfId="285" priority="747">
      <formula>LEN(TRIM(I9))&gt;0</formula>
    </cfRule>
  </conditionalFormatting>
  <conditionalFormatting sqref="J9">
    <cfRule type="containsText" dxfId="284" priority="744" stopIfTrue="1" operator="containsText" text="Yes">
      <formula>NOT(ISERROR(SEARCH("Yes",J9)))</formula>
    </cfRule>
  </conditionalFormatting>
  <conditionalFormatting sqref="J9">
    <cfRule type="notContainsBlanks" dxfId="283" priority="745">
      <formula>LEN(TRIM(J9))&gt;0</formula>
    </cfRule>
  </conditionalFormatting>
  <conditionalFormatting sqref="L9">
    <cfRule type="containsText" dxfId="282" priority="742" stopIfTrue="1" operator="containsText" text="Yes">
      <formula>NOT(ISERROR(SEARCH("Yes",L9)))</formula>
    </cfRule>
  </conditionalFormatting>
  <conditionalFormatting sqref="L9">
    <cfRule type="notContainsBlanks" dxfId="281" priority="743">
      <formula>LEN(TRIM(L9))&gt;0</formula>
    </cfRule>
  </conditionalFormatting>
  <conditionalFormatting sqref="M9">
    <cfRule type="containsText" dxfId="280" priority="740" stopIfTrue="1" operator="containsText" text="Yes">
      <formula>NOT(ISERROR(SEARCH("Yes",M9)))</formula>
    </cfRule>
  </conditionalFormatting>
  <conditionalFormatting sqref="M9">
    <cfRule type="notContainsBlanks" dxfId="279" priority="741">
      <formula>LEN(TRIM(M9))&gt;0</formula>
    </cfRule>
  </conditionalFormatting>
  <conditionalFormatting sqref="N9">
    <cfRule type="containsText" dxfId="278" priority="738" stopIfTrue="1" operator="containsText" text="Yes">
      <formula>NOT(ISERROR(SEARCH("Yes",N9)))</formula>
    </cfRule>
  </conditionalFormatting>
  <conditionalFormatting sqref="N9">
    <cfRule type="notContainsBlanks" dxfId="277" priority="739">
      <formula>LEN(TRIM(N9))&gt;0</formula>
    </cfRule>
  </conditionalFormatting>
  <conditionalFormatting sqref="O9">
    <cfRule type="containsText" dxfId="276" priority="736" stopIfTrue="1" operator="containsText" text="Yes">
      <formula>NOT(ISERROR(SEARCH("Yes",O9)))</formula>
    </cfRule>
  </conditionalFormatting>
  <conditionalFormatting sqref="O9">
    <cfRule type="notContainsBlanks" dxfId="275" priority="737">
      <formula>LEN(TRIM(O9))&gt;0</formula>
    </cfRule>
  </conditionalFormatting>
  <conditionalFormatting sqref="P9">
    <cfRule type="containsText" dxfId="274" priority="734" stopIfTrue="1" operator="containsText" text="Yes">
      <formula>NOT(ISERROR(SEARCH("Yes",P9)))</formula>
    </cfRule>
  </conditionalFormatting>
  <conditionalFormatting sqref="P9">
    <cfRule type="notContainsBlanks" dxfId="273" priority="735">
      <formula>LEN(TRIM(P9))&gt;0</formula>
    </cfRule>
  </conditionalFormatting>
  <conditionalFormatting sqref="Q9">
    <cfRule type="containsText" dxfId="272" priority="732" stopIfTrue="1" operator="containsText" text="Yes">
      <formula>NOT(ISERROR(SEARCH("Yes",Q9)))</formula>
    </cfRule>
  </conditionalFormatting>
  <conditionalFormatting sqref="Q9">
    <cfRule type="notContainsBlanks" dxfId="271" priority="733">
      <formula>LEN(TRIM(Q9))&gt;0</formula>
    </cfRule>
  </conditionalFormatting>
  <conditionalFormatting sqref="R9">
    <cfRule type="containsText" dxfId="270" priority="730" stopIfTrue="1" operator="containsText" text="Yes">
      <formula>NOT(ISERROR(SEARCH("Yes",R9)))</formula>
    </cfRule>
  </conditionalFormatting>
  <conditionalFormatting sqref="R9">
    <cfRule type="notContainsBlanks" dxfId="269" priority="731">
      <formula>LEN(TRIM(R9))&gt;0</formula>
    </cfRule>
  </conditionalFormatting>
  <conditionalFormatting sqref="S9">
    <cfRule type="containsText" dxfId="268" priority="728" stopIfTrue="1" operator="containsText" text="Yes">
      <formula>NOT(ISERROR(SEARCH("Yes",S9)))</formula>
    </cfRule>
  </conditionalFormatting>
  <conditionalFormatting sqref="S9">
    <cfRule type="notContainsBlanks" dxfId="267" priority="729">
      <formula>LEN(TRIM(S9))&gt;0</formula>
    </cfRule>
  </conditionalFormatting>
  <conditionalFormatting sqref="T9">
    <cfRule type="containsText" dxfId="266" priority="726" stopIfTrue="1" operator="containsText" text="Yes">
      <formula>NOT(ISERROR(SEARCH("Yes",T9)))</formula>
    </cfRule>
  </conditionalFormatting>
  <conditionalFormatting sqref="T9">
    <cfRule type="notContainsBlanks" dxfId="265" priority="727">
      <formula>LEN(TRIM(T9))&gt;0</formula>
    </cfRule>
  </conditionalFormatting>
  <conditionalFormatting sqref="U9">
    <cfRule type="containsText" dxfId="264" priority="724" stopIfTrue="1" operator="containsText" text="Yes">
      <formula>NOT(ISERROR(SEARCH("Yes",U9)))</formula>
    </cfRule>
  </conditionalFormatting>
  <conditionalFormatting sqref="U9">
    <cfRule type="notContainsBlanks" dxfId="263" priority="725">
      <formula>LEN(TRIM(U9))&gt;0</formula>
    </cfRule>
  </conditionalFormatting>
  <conditionalFormatting sqref="I24 I25:U25">
    <cfRule type="containsText" dxfId="262" priority="286" operator="containsText" text="Yes">
      <formula>NOT(ISERROR(SEARCH("Yes",I24)))</formula>
    </cfRule>
  </conditionalFormatting>
  <conditionalFormatting sqref="I25">
    <cfRule type="containsText" dxfId="261" priority="285" operator="containsText" text="Yes">
      <formula>NOT(ISERROR(SEARCH("Yes",I25)))</formula>
    </cfRule>
  </conditionalFormatting>
  <conditionalFormatting sqref="I25:U25">
    <cfRule type="cellIs" dxfId="260" priority="284" operator="greaterThanOrEqual">
      <formula>1</formula>
    </cfRule>
  </conditionalFormatting>
  <conditionalFormatting sqref="K24">
    <cfRule type="containsText" dxfId="259" priority="282" operator="containsText" text="Yes">
      <formula>NOT(ISERROR(SEARCH("Yes",K24)))</formula>
    </cfRule>
  </conditionalFormatting>
  <conditionalFormatting sqref="L24">
    <cfRule type="containsText" dxfId="258" priority="281" operator="containsText" text="Yes">
      <formula>NOT(ISERROR(SEARCH("Yes",L24)))</formula>
    </cfRule>
  </conditionalFormatting>
  <conditionalFormatting sqref="J24">
    <cfRule type="containsText" dxfId="257" priority="283" operator="containsText" text="Yes">
      <formula>NOT(ISERROR(SEARCH("Yes",J24)))</formula>
    </cfRule>
  </conditionalFormatting>
  <conditionalFormatting sqref="M24">
    <cfRule type="containsText" dxfId="256" priority="280" operator="containsText" text="Yes">
      <formula>NOT(ISERROR(SEARCH("Yes",M24)))</formula>
    </cfRule>
  </conditionalFormatting>
  <conditionalFormatting sqref="N24">
    <cfRule type="containsText" dxfId="255" priority="279" operator="containsText" text="Yes">
      <formula>NOT(ISERROR(SEARCH("Yes",N24)))</formula>
    </cfRule>
  </conditionalFormatting>
  <conditionalFormatting sqref="O24">
    <cfRule type="containsText" dxfId="254" priority="278" operator="containsText" text="Yes">
      <formula>NOT(ISERROR(SEARCH("Yes",O24)))</formula>
    </cfRule>
  </conditionalFormatting>
  <conditionalFormatting sqref="P24">
    <cfRule type="containsText" dxfId="253" priority="277" operator="containsText" text="Yes">
      <formula>NOT(ISERROR(SEARCH("Yes",P24)))</formula>
    </cfRule>
  </conditionalFormatting>
  <conditionalFormatting sqref="Q24">
    <cfRule type="containsText" dxfId="252" priority="276" operator="containsText" text="Yes">
      <formula>NOT(ISERROR(SEARCH("Yes",Q24)))</formula>
    </cfRule>
  </conditionalFormatting>
  <conditionalFormatting sqref="R24">
    <cfRule type="containsText" dxfId="251" priority="275" operator="containsText" text="Yes">
      <formula>NOT(ISERROR(SEARCH("Yes",R24)))</formula>
    </cfRule>
  </conditionalFormatting>
  <conditionalFormatting sqref="S24">
    <cfRule type="containsText" dxfId="250" priority="274" operator="containsText" text="Yes">
      <formula>NOT(ISERROR(SEARCH("Yes",S24)))</formula>
    </cfRule>
  </conditionalFormatting>
  <conditionalFormatting sqref="T24">
    <cfRule type="containsText" dxfId="249" priority="273" operator="containsText" text="Yes">
      <formula>NOT(ISERROR(SEARCH("Yes",T24)))</formula>
    </cfRule>
  </conditionalFormatting>
  <conditionalFormatting sqref="U24">
    <cfRule type="containsText" dxfId="248" priority="272" operator="containsText" text="Yes">
      <formula>NOT(ISERROR(SEARCH("Yes",U24)))</formula>
    </cfRule>
  </conditionalFormatting>
  <conditionalFormatting sqref="K23">
    <cfRule type="containsText" dxfId="247" priority="271" stopIfTrue="1" operator="containsText" text="Yes">
      <formula>NOT(ISERROR(SEARCH("Yes",K23)))</formula>
    </cfRule>
  </conditionalFormatting>
  <conditionalFormatting sqref="K23">
    <cfRule type="notContainsBlanks" dxfId="246" priority="287">
      <formula>LEN(TRIM(K23))&gt;0</formula>
    </cfRule>
  </conditionalFormatting>
  <conditionalFormatting sqref="I23">
    <cfRule type="containsText" dxfId="245" priority="269" stopIfTrue="1" operator="containsText" text="Yes">
      <formula>NOT(ISERROR(SEARCH("Yes",I23)))</formula>
    </cfRule>
  </conditionalFormatting>
  <conditionalFormatting sqref="I23">
    <cfRule type="notContainsBlanks" dxfId="244" priority="270">
      <formula>LEN(TRIM(I23))&gt;0</formula>
    </cfRule>
  </conditionalFormatting>
  <conditionalFormatting sqref="J23">
    <cfRule type="containsText" dxfId="243" priority="267" stopIfTrue="1" operator="containsText" text="Yes">
      <formula>NOT(ISERROR(SEARCH("Yes",J23)))</formula>
    </cfRule>
  </conditionalFormatting>
  <conditionalFormatting sqref="J23">
    <cfRule type="notContainsBlanks" dxfId="242" priority="268">
      <formula>LEN(TRIM(J23))&gt;0</formula>
    </cfRule>
  </conditionalFormatting>
  <conditionalFormatting sqref="L23">
    <cfRule type="containsText" dxfId="241" priority="265" stopIfTrue="1" operator="containsText" text="Yes">
      <formula>NOT(ISERROR(SEARCH("Yes",L23)))</formula>
    </cfRule>
  </conditionalFormatting>
  <conditionalFormatting sqref="L23">
    <cfRule type="notContainsBlanks" dxfId="240" priority="266">
      <formula>LEN(TRIM(L23))&gt;0</formula>
    </cfRule>
  </conditionalFormatting>
  <conditionalFormatting sqref="M23">
    <cfRule type="containsText" dxfId="239" priority="263" stopIfTrue="1" operator="containsText" text="Yes">
      <formula>NOT(ISERROR(SEARCH("Yes",M23)))</formula>
    </cfRule>
  </conditionalFormatting>
  <conditionalFormatting sqref="M23">
    <cfRule type="notContainsBlanks" dxfId="238" priority="264">
      <formula>LEN(TRIM(M23))&gt;0</formula>
    </cfRule>
  </conditionalFormatting>
  <conditionalFormatting sqref="N23">
    <cfRule type="containsText" dxfId="237" priority="261" stopIfTrue="1" operator="containsText" text="Yes">
      <formula>NOT(ISERROR(SEARCH("Yes",N23)))</formula>
    </cfRule>
  </conditionalFormatting>
  <conditionalFormatting sqref="N23">
    <cfRule type="notContainsBlanks" dxfId="236" priority="262">
      <formula>LEN(TRIM(N23))&gt;0</formula>
    </cfRule>
  </conditionalFormatting>
  <conditionalFormatting sqref="O23">
    <cfRule type="containsText" dxfId="235" priority="259" stopIfTrue="1" operator="containsText" text="Yes">
      <formula>NOT(ISERROR(SEARCH("Yes",O23)))</formula>
    </cfRule>
  </conditionalFormatting>
  <conditionalFormatting sqref="O23">
    <cfRule type="notContainsBlanks" dxfId="234" priority="260">
      <formula>LEN(TRIM(O23))&gt;0</formula>
    </cfRule>
  </conditionalFormatting>
  <conditionalFormatting sqref="P23">
    <cfRule type="containsText" dxfId="233" priority="257" stopIfTrue="1" operator="containsText" text="Yes">
      <formula>NOT(ISERROR(SEARCH("Yes",P23)))</formula>
    </cfRule>
  </conditionalFormatting>
  <conditionalFormatting sqref="P23">
    <cfRule type="notContainsBlanks" dxfId="232" priority="258">
      <formula>LEN(TRIM(P23))&gt;0</formula>
    </cfRule>
  </conditionalFormatting>
  <conditionalFormatting sqref="Q23">
    <cfRule type="containsText" dxfId="231" priority="255" stopIfTrue="1" operator="containsText" text="Yes">
      <formula>NOT(ISERROR(SEARCH("Yes",Q23)))</formula>
    </cfRule>
  </conditionalFormatting>
  <conditionalFormatting sqref="Q23">
    <cfRule type="notContainsBlanks" dxfId="230" priority="256">
      <formula>LEN(TRIM(Q23))&gt;0</formula>
    </cfRule>
  </conditionalFormatting>
  <conditionalFormatting sqref="R23">
    <cfRule type="containsText" dxfId="229" priority="253" stopIfTrue="1" operator="containsText" text="Yes">
      <formula>NOT(ISERROR(SEARCH("Yes",R23)))</formula>
    </cfRule>
  </conditionalFormatting>
  <conditionalFormatting sqref="R23">
    <cfRule type="notContainsBlanks" dxfId="228" priority="254">
      <formula>LEN(TRIM(R23))&gt;0</formula>
    </cfRule>
  </conditionalFormatting>
  <conditionalFormatting sqref="S23">
    <cfRule type="containsText" dxfId="227" priority="251" stopIfTrue="1" operator="containsText" text="Yes">
      <formula>NOT(ISERROR(SEARCH("Yes",S23)))</formula>
    </cfRule>
  </conditionalFormatting>
  <conditionalFormatting sqref="S23">
    <cfRule type="notContainsBlanks" dxfId="226" priority="252">
      <formula>LEN(TRIM(S23))&gt;0</formula>
    </cfRule>
  </conditionalFormatting>
  <conditionalFormatting sqref="T23">
    <cfRule type="containsText" dxfId="225" priority="249" stopIfTrue="1" operator="containsText" text="Yes">
      <formula>NOT(ISERROR(SEARCH("Yes",T23)))</formula>
    </cfRule>
  </conditionalFormatting>
  <conditionalFormatting sqref="T23">
    <cfRule type="notContainsBlanks" dxfId="224" priority="250">
      <formula>LEN(TRIM(T23))&gt;0</formula>
    </cfRule>
  </conditionalFormatting>
  <conditionalFormatting sqref="U23">
    <cfRule type="containsText" dxfId="223" priority="247" stopIfTrue="1" operator="containsText" text="Yes">
      <formula>NOT(ISERROR(SEARCH("Yes",U23)))</formula>
    </cfRule>
  </conditionalFormatting>
  <conditionalFormatting sqref="U23">
    <cfRule type="notContainsBlanks" dxfId="222" priority="248">
      <formula>LEN(TRIM(U23))&gt;0</formula>
    </cfRule>
  </conditionalFormatting>
  <conditionalFormatting sqref="I38 I39:U39">
    <cfRule type="containsText" dxfId="221" priority="245" operator="containsText" text="Yes">
      <formula>NOT(ISERROR(SEARCH("Yes",I38)))</formula>
    </cfRule>
  </conditionalFormatting>
  <conditionalFormatting sqref="I39">
    <cfRule type="containsText" dxfId="220" priority="244" operator="containsText" text="Yes">
      <formula>NOT(ISERROR(SEARCH("Yes",I39)))</formula>
    </cfRule>
  </conditionalFormatting>
  <conditionalFormatting sqref="I39:U39">
    <cfRule type="cellIs" dxfId="219" priority="243" operator="greaterThanOrEqual">
      <formula>1</formula>
    </cfRule>
  </conditionalFormatting>
  <conditionalFormatting sqref="K38">
    <cfRule type="containsText" dxfId="218" priority="241" operator="containsText" text="Yes">
      <formula>NOT(ISERROR(SEARCH("Yes",K38)))</formula>
    </cfRule>
  </conditionalFormatting>
  <conditionalFormatting sqref="L38">
    <cfRule type="containsText" dxfId="217" priority="240" operator="containsText" text="Yes">
      <formula>NOT(ISERROR(SEARCH("Yes",L38)))</formula>
    </cfRule>
  </conditionalFormatting>
  <conditionalFormatting sqref="J38">
    <cfRule type="containsText" dxfId="216" priority="242" operator="containsText" text="Yes">
      <formula>NOT(ISERROR(SEARCH("Yes",J38)))</formula>
    </cfRule>
  </conditionalFormatting>
  <conditionalFormatting sqref="M38">
    <cfRule type="containsText" dxfId="215" priority="239" operator="containsText" text="Yes">
      <formula>NOT(ISERROR(SEARCH("Yes",M38)))</formula>
    </cfRule>
  </conditionalFormatting>
  <conditionalFormatting sqref="N38">
    <cfRule type="containsText" dxfId="214" priority="238" operator="containsText" text="Yes">
      <formula>NOT(ISERROR(SEARCH("Yes",N38)))</formula>
    </cfRule>
  </conditionalFormatting>
  <conditionalFormatting sqref="O38">
    <cfRule type="containsText" dxfId="213" priority="237" operator="containsText" text="Yes">
      <formula>NOT(ISERROR(SEARCH("Yes",O38)))</formula>
    </cfRule>
  </conditionalFormatting>
  <conditionalFormatting sqref="P38">
    <cfRule type="containsText" dxfId="212" priority="236" operator="containsText" text="Yes">
      <formula>NOT(ISERROR(SEARCH("Yes",P38)))</formula>
    </cfRule>
  </conditionalFormatting>
  <conditionalFormatting sqref="Q38">
    <cfRule type="containsText" dxfId="211" priority="235" operator="containsText" text="Yes">
      <formula>NOT(ISERROR(SEARCH("Yes",Q38)))</formula>
    </cfRule>
  </conditionalFormatting>
  <conditionalFormatting sqref="R38">
    <cfRule type="containsText" dxfId="210" priority="234" operator="containsText" text="Yes">
      <formula>NOT(ISERROR(SEARCH("Yes",R38)))</formula>
    </cfRule>
  </conditionalFormatting>
  <conditionalFormatting sqref="S38">
    <cfRule type="containsText" dxfId="209" priority="233" operator="containsText" text="Yes">
      <formula>NOT(ISERROR(SEARCH("Yes",S38)))</formula>
    </cfRule>
  </conditionalFormatting>
  <conditionalFormatting sqref="T38">
    <cfRule type="containsText" dxfId="208" priority="232" operator="containsText" text="Yes">
      <formula>NOT(ISERROR(SEARCH("Yes",T38)))</formula>
    </cfRule>
  </conditionalFormatting>
  <conditionalFormatting sqref="U38">
    <cfRule type="containsText" dxfId="207" priority="231" operator="containsText" text="Yes">
      <formula>NOT(ISERROR(SEARCH("Yes",U38)))</formula>
    </cfRule>
  </conditionalFormatting>
  <conditionalFormatting sqref="K37">
    <cfRule type="containsText" dxfId="206" priority="230" stopIfTrue="1" operator="containsText" text="Yes">
      <formula>NOT(ISERROR(SEARCH("Yes",K37)))</formula>
    </cfRule>
  </conditionalFormatting>
  <conditionalFormatting sqref="K37">
    <cfRule type="notContainsBlanks" dxfId="205" priority="246">
      <formula>LEN(TRIM(K37))&gt;0</formula>
    </cfRule>
  </conditionalFormatting>
  <conditionalFormatting sqref="I37">
    <cfRule type="containsText" dxfId="204" priority="228" stopIfTrue="1" operator="containsText" text="Yes">
      <formula>NOT(ISERROR(SEARCH("Yes",I37)))</formula>
    </cfRule>
  </conditionalFormatting>
  <conditionalFormatting sqref="I37">
    <cfRule type="notContainsBlanks" dxfId="203" priority="229">
      <formula>LEN(TRIM(I37))&gt;0</formula>
    </cfRule>
  </conditionalFormatting>
  <conditionalFormatting sqref="J37">
    <cfRule type="containsText" dxfId="202" priority="226" stopIfTrue="1" operator="containsText" text="Yes">
      <formula>NOT(ISERROR(SEARCH("Yes",J37)))</formula>
    </cfRule>
  </conditionalFormatting>
  <conditionalFormatting sqref="J37">
    <cfRule type="notContainsBlanks" dxfId="201" priority="227">
      <formula>LEN(TRIM(J37))&gt;0</formula>
    </cfRule>
  </conditionalFormatting>
  <conditionalFormatting sqref="L37">
    <cfRule type="containsText" dxfId="200" priority="224" stopIfTrue="1" operator="containsText" text="Yes">
      <formula>NOT(ISERROR(SEARCH("Yes",L37)))</formula>
    </cfRule>
  </conditionalFormatting>
  <conditionalFormatting sqref="L37">
    <cfRule type="notContainsBlanks" dxfId="199" priority="225">
      <formula>LEN(TRIM(L37))&gt;0</formula>
    </cfRule>
  </conditionalFormatting>
  <conditionalFormatting sqref="M37">
    <cfRule type="containsText" dxfId="198" priority="222" stopIfTrue="1" operator="containsText" text="Yes">
      <formula>NOT(ISERROR(SEARCH("Yes",M37)))</formula>
    </cfRule>
  </conditionalFormatting>
  <conditionalFormatting sqref="M37">
    <cfRule type="notContainsBlanks" dxfId="197" priority="223">
      <formula>LEN(TRIM(M37))&gt;0</formula>
    </cfRule>
  </conditionalFormatting>
  <conditionalFormatting sqref="N37">
    <cfRule type="containsText" dxfId="196" priority="220" stopIfTrue="1" operator="containsText" text="Yes">
      <formula>NOT(ISERROR(SEARCH("Yes",N37)))</formula>
    </cfRule>
  </conditionalFormatting>
  <conditionalFormatting sqref="N37">
    <cfRule type="notContainsBlanks" dxfId="195" priority="221">
      <formula>LEN(TRIM(N37))&gt;0</formula>
    </cfRule>
  </conditionalFormatting>
  <conditionalFormatting sqref="O37">
    <cfRule type="containsText" dxfId="194" priority="218" stopIfTrue="1" operator="containsText" text="Yes">
      <formula>NOT(ISERROR(SEARCH("Yes",O37)))</formula>
    </cfRule>
  </conditionalFormatting>
  <conditionalFormatting sqref="O37">
    <cfRule type="notContainsBlanks" dxfId="193" priority="219">
      <formula>LEN(TRIM(O37))&gt;0</formula>
    </cfRule>
  </conditionalFormatting>
  <conditionalFormatting sqref="P37">
    <cfRule type="containsText" dxfId="192" priority="216" stopIfTrue="1" operator="containsText" text="Yes">
      <formula>NOT(ISERROR(SEARCH("Yes",P37)))</formula>
    </cfRule>
  </conditionalFormatting>
  <conditionalFormatting sqref="P37">
    <cfRule type="notContainsBlanks" dxfId="191" priority="217">
      <formula>LEN(TRIM(P37))&gt;0</formula>
    </cfRule>
  </conditionalFormatting>
  <conditionalFormatting sqref="Q37">
    <cfRule type="containsText" dxfId="190" priority="214" stopIfTrue="1" operator="containsText" text="Yes">
      <formula>NOT(ISERROR(SEARCH("Yes",Q37)))</formula>
    </cfRule>
  </conditionalFormatting>
  <conditionalFormatting sqref="Q37">
    <cfRule type="notContainsBlanks" dxfId="189" priority="215">
      <formula>LEN(TRIM(Q37))&gt;0</formula>
    </cfRule>
  </conditionalFormatting>
  <conditionalFormatting sqref="R37">
    <cfRule type="containsText" dxfId="188" priority="212" stopIfTrue="1" operator="containsText" text="Yes">
      <formula>NOT(ISERROR(SEARCH("Yes",R37)))</formula>
    </cfRule>
  </conditionalFormatting>
  <conditionalFormatting sqref="R37">
    <cfRule type="notContainsBlanks" dxfId="187" priority="213">
      <formula>LEN(TRIM(R37))&gt;0</formula>
    </cfRule>
  </conditionalFormatting>
  <conditionalFormatting sqref="S37">
    <cfRule type="containsText" dxfId="186" priority="210" stopIfTrue="1" operator="containsText" text="Yes">
      <formula>NOT(ISERROR(SEARCH("Yes",S37)))</formula>
    </cfRule>
  </conditionalFormatting>
  <conditionalFormatting sqref="S37">
    <cfRule type="notContainsBlanks" dxfId="185" priority="211">
      <formula>LEN(TRIM(S37))&gt;0</formula>
    </cfRule>
  </conditionalFormatting>
  <conditionalFormatting sqref="T37">
    <cfRule type="containsText" dxfId="184" priority="208" stopIfTrue="1" operator="containsText" text="Yes">
      <formula>NOT(ISERROR(SEARCH("Yes",T37)))</formula>
    </cfRule>
  </conditionalFormatting>
  <conditionalFormatting sqref="T37">
    <cfRule type="notContainsBlanks" dxfId="183" priority="209">
      <formula>LEN(TRIM(T37))&gt;0</formula>
    </cfRule>
  </conditionalFormatting>
  <conditionalFormatting sqref="U37">
    <cfRule type="containsText" dxfId="182" priority="206" stopIfTrue="1" operator="containsText" text="Yes">
      <formula>NOT(ISERROR(SEARCH("Yes",U37)))</formula>
    </cfRule>
  </conditionalFormatting>
  <conditionalFormatting sqref="U37">
    <cfRule type="notContainsBlanks" dxfId="181" priority="207">
      <formula>LEN(TRIM(U37))&gt;0</formula>
    </cfRule>
  </conditionalFormatting>
  <conditionalFormatting sqref="I52 I53:U53">
    <cfRule type="containsText" dxfId="180" priority="204" operator="containsText" text="Yes">
      <formula>NOT(ISERROR(SEARCH("Yes",I52)))</formula>
    </cfRule>
  </conditionalFormatting>
  <conditionalFormatting sqref="I53">
    <cfRule type="containsText" dxfId="179" priority="203" operator="containsText" text="Yes">
      <formula>NOT(ISERROR(SEARCH("Yes",I53)))</formula>
    </cfRule>
  </conditionalFormatting>
  <conditionalFormatting sqref="I53:U53">
    <cfRule type="cellIs" dxfId="178" priority="202" operator="greaterThanOrEqual">
      <formula>1</formula>
    </cfRule>
  </conditionalFormatting>
  <conditionalFormatting sqref="K52">
    <cfRule type="containsText" dxfId="177" priority="200" operator="containsText" text="Yes">
      <formula>NOT(ISERROR(SEARCH("Yes",K52)))</formula>
    </cfRule>
  </conditionalFormatting>
  <conditionalFormatting sqref="L52">
    <cfRule type="containsText" dxfId="176" priority="199" operator="containsText" text="Yes">
      <formula>NOT(ISERROR(SEARCH("Yes",L52)))</formula>
    </cfRule>
  </conditionalFormatting>
  <conditionalFormatting sqref="J52">
    <cfRule type="containsText" dxfId="175" priority="201" operator="containsText" text="Yes">
      <formula>NOT(ISERROR(SEARCH("Yes",J52)))</formula>
    </cfRule>
  </conditionalFormatting>
  <conditionalFormatting sqref="M52">
    <cfRule type="containsText" dxfId="174" priority="198" operator="containsText" text="Yes">
      <formula>NOT(ISERROR(SEARCH("Yes",M52)))</formula>
    </cfRule>
  </conditionalFormatting>
  <conditionalFormatting sqref="N52">
    <cfRule type="containsText" dxfId="173" priority="197" operator="containsText" text="Yes">
      <formula>NOT(ISERROR(SEARCH("Yes",N52)))</formula>
    </cfRule>
  </conditionalFormatting>
  <conditionalFormatting sqref="O52">
    <cfRule type="containsText" dxfId="172" priority="196" operator="containsText" text="Yes">
      <formula>NOT(ISERROR(SEARCH("Yes",O52)))</formula>
    </cfRule>
  </conditionalFormatting>
  <conditionalFormatting sqref="P52">
    <cfRule type="containsText" dxfId="171" priority="195" operator="containsText" text="Yes">
      <formula>NOT(ISERROR(SEARCH("Yes",P52)))</formula>
    </cfRule>
  </conditionalFormatting>
  <conditionalFormatting sqref="Q52">
    <cfRule type="containsText" dxfId="170" priority="194" operator="containsText" text="Yes">
      <formula>NOT(ISERROR(SEARCH("Yes",Q52)))</formula>
    </cfRule>
  </conditionalFormatting>
  <conditionalFormatting sqref="R52">
    <cfRule type="containsText" dxfId="169" priority="193" operator="containsText" text="Yes">
      <formula>NOT(ISERROR(SEARCH("Yes",R52)))</formula>
    </cfRule>
  </conditionalFormatting>
  <conditionalFormatting sqref="S52">
    <cfRule type="containsText" dxfId="168" priority="192" operator="containsText" text="Yes">
      <formula>NOT(ISERROR(SEARCH("Yes",S52)))</formula>
    </cfRule>
  </conditionalFormatting>
  <conditionalFormatting sqref="T52">
    <cfRule type="containsText" dxfId="167" priority="191" operator="containsText" text="Yes">
      <formula>NOT(ISERROR(SEARCH("Yes",T52)))</formula>
    </cfRule>
  </conditionalFormatting>
  <conditionalFormatting sqref="U52">
    <cfRule type="containsText" dxfId="166" priority="190" operator="containsText" text="Yes">
      <formula>NOT(ISERROR(SEARCH("Yes",U52)))</formula>
    </cfRule>
  </conditionalFormatting>
  <conditionalFormatting sqref="I51:U51">
    <cfRule type="containsText" dxfId="165" priority="187" stopIfTrue="1" operator="containsText" text="Yes">
      <formula>NOT(ISERROR(SEARCH("Yes",I51)))</formula>
    </cfRule>
  </conditionalFormatting>
  <conditionalFormatting sqref="I51:U51">
    <cfRule type="notContainsBlanks" dxfId="164" priority="188">
      <formula>LEN(TRIM(I51))&gt;0</formula>
    </cfRule>
  </conditionalFormatting>
  <conditionalFormatting sqref="I66 I67:U67">
    <cfRule type="containsText" dxfId="163" priority="163" operator="containsText" text="Yes">
      <formula>NOT(ISERROR(SEARCH("Yes",I66)))</formula>
    </cfRule>
  </conditionalFormatting>
  <conditionalFormatting sqref="I67">
    <cfRule type="containsText" dxfId="162" priority="162" operator="containsText" text="Yes">
      <formula>NOT(ISERROR(SEARCH("Yes",I67)))</formula>
    </cfRule>
  </conditionalFormatting>
  <conditionalFormatting sqref="I67:U67">
    <cfRule type="cellIs" dxfId="161" priority="161" operator="greaterThanOrEqual">
      <formula>1</formula>
    </cfRule>
  </conditionalFormatting>
  <conditionalFormatting sqref="K66">
    <cfRule type="containsText" dxfId="160" priority="159" operator="containsText" text="Yes">
      <formula>NOT(ISERROR(SEARCH("Yes",K66)))</formula>
    </cfRule>
  </conditionalFormatting>
  <conditionalFormatting sqref="L66">
    <cfRule type="containsText" dxfId="159" priority="158" operator="containsText" text="Yes">
      <formula>NOT(ISERROR(SEARCH("Yes",L66)))</formula>
    </cfRule>
  </conditionalFormatting>
  <conditionalFormatting sqref="J66">
    <cfRule type="containsText" dxfId="158" priority="160" operator="containsText" text="Yes">
      <formula>NOT(ISERROR(SEARCH("Yes",J66)))</formula>
    </cfRule>
  </conditionalFormatting>
  <conditionalFormatting sqref="M66">
    <cfRule type="containsText" dxfId="157" priority="157" operator="containsText" text="Yes">
      <formula>NOT(ISERROR(SEARCH("Yes",M66)))</formula>
    </cfRule>
  </conditionalFormatting>
  <conditionalFormatting sqref="N66">
    <cfRule type="containsText" dxfId="156" priority="156" operator="containsText" text="Yes">
      <formula>NOT(ISERROR(SEARCH("Yes",N66)))</formula>
    </cfRule>
  </conditionalFormatting>
  <conditionalFormatting sqref="O66">
    <cfRule type="containsText" dxfId="155" priority="155" operator="containsText" text="Yes">
      <formula>NOT(ISERROR(SEARCH("Yes",O66)))</formula>
    </cfRule>
  </conditionalFormatting>
  <conditionalFormatting sqref="P66">
    <cfRule type="containsText" dxfId="154" priority="154" operator="containsText" text="Yes">
      <formula>NOT(ISERROR(SEARCH("Yes",P66)))</formula>
    </cfRule>
  </conditionalFormatting>
  <conditionalFormatting sqref="Q66">
    <cfRule type="containsText" dxfId="153" priority="153" operator="containsText" text="Yes">
      <formula>NOT(ISERROR(SEARCH("Yes",Q66)))</formula>
    </cfRule>
  </conditionalFormatting>
  <conditionalFormatting sqref="R66">
    <cfRule type="containsText" dxfId="152" priority="152" operator="containsText" text="Yes">
      <formula>NOT(ISERROR(SEARCH("Yes",R66)))</formula>
    </cfRule>
  </conditionalFormatting>
  <conditionalFormatting sqref="S66">
    <cfRule type="containsText" dxfId="151" priority="151" operator="containsText" text="Yes">
      <formula>NOT(ISERROR(SEARCH("Yes",S66)))</formula>
    </cfRule>
  </conditionalFormatting>
  <conditionalFormatting sqref="T66">
    <cfRule type="containsText" dxfId="150" priority="150" operator="containsText" text="Yes">
      <formula>NOT(ISERROR(SEARCH("Yes",T66)))</formula>
    </cfRule>
  </conditionalFormatting>
  <conditionalFormatting sqref="U66">
    <cfRule type="containsText" dxfId="149" priority="149" operator="containsText" text="Yes">
      <formula>NOT(ISERROR(SEARCH("Yes",U66)))</formula>
    </cfRule>
  </conditionalFormatting>
  <conditionalFormatting sqref="K65">
    <cfRule type="containsText" dxfId="148" priority="148" stopIfTrue="1" operator="containsText" text="Yes">
      <formula>NOT(ISERROR(SEARCH("Yes",K65)))</formula>
    </cfRule>
  </conditionalFormatting>
  <conditionalFormatting sqref="K65">
    <cfRule type="notContainsBlanks" dxfId="147" priority="164">
      <formula>LEN(TRIM(K65))&gt;0</formula>
    </cfRule>
  </conditionalFormatting>
  <conditionalFormatting sqref="I65">
    <cfRule type="containsText" dxfId="146" priority="146" stopIfTrue="1" operator="containsText" text="Yes">
      <formula>NOT(ISERROR(SEARCH("Yes",I65)))</formula>
    </cfRule>
  </conditionalFormatting>
  <conditionalFormatting sqref="I65">
    <cfRule type="notContainsBlanks" dxfId="145" priority="147">
      <formula>LEN(TRIM(I65))&gt;0</formula>
    </cfRule>
  </conditionalFormatting>
  <conditionalFormatting sqref="J65">
    <cfRule type="containsText" dxfId="144" priority="144" stopIfTrue="1" operator="containsText" text="Yes">
      <formula>NOT(ISERROR(SEARCH("Yes",J65)))</formula>
    </cfRule>
  </conditionalFormatting>
  <conditionalFormatting sqref="J65">
    <cfRule type="notContainsBlanks" dxfId="143" priority="145">
      <formula>LEN(TRIM(J65))&gt;0</formula>
    </cfRule>
  </conditionalFormatting>
  <conditionalFormatting sqref="L65">
    <cfRule type="containsText" dxfId="142" priority="142" stopIfTrue="1" operator="containsText" text="Yes">
      <formula>NOT(ISERROR(SEARCH("Yes",L65)))</formula>
    </cfRule>
  </conditionalFormatting>
  <conditionalFormatting sqref="L65">
    <cfRule type="notContainsBlanks" dxfId="141" priority="143">
      <formula>LEN(TRIM(L65))&gt;0</formula>
    </cfRule>
  </conditionalFormatting>
  <conditionalFormatting sqref="M65">
    <cfRule type="containsText" dxfId="140" priority="140" stopIfTrue="1" operator="containsText" text="Yes">
      <formula>NOT(ISERROR(SEARCH("Yes",M65)))</formula>
    </cfRule>
  </conditionalFormatting>
  <conditionalFormatting sqref="M65">
    <cfRule type="notContainsBlanks" dxfId="139" priority="141">
      <formula>LEN(TRIM(M65))&gt;0</formula>
    </cfRule>
  </conditionalFormatting>
  <conditionalFormatting sqref="N65">
    <cfRule type="containsText" dxfId="138" priority="138" stopIfTrue="1" operator="containsText" text="Yes">
      <formula>NOT(ISERROR(SEARCH("Yes",N65)))</formula>
    </cfRule>
  </conditionalFormatting>
  <conditionalFormatting sqref="N65">
    <cfRule type="notContainsBlanks" dxfId="137" priority="139">
      <formula>LEN(TRIM(N65))&gt;0</formula>
    </cfRule>
  </conditionalFormatting>
  <conditionalFormatting sqref="O65">
    <cfRule type="containsText" dxfId="136" priority="136" stopIfTrue="1" operator="containsText" text="Yes">
      <formula>NOT(ISERROR(SEARCH("Yes",O65)))</formula>
    </cfRule>
  </conditionalFormatting>
  <conditionalFormatting sqref="O65">
    <cfRule type="notContainsBlanks" dxfId="135" priority="137">
      <formula>LEN(TRIM(O65))&gt;0</formula>
    </cfRule>
  </conditionalFormatting>
  <conditionalFormatting sqref="P65">
    <cfRule type="containsText" dxfId="134" priority="134" stopIfTrue="1" operator="containsText" text="Yes">
      <formula>NOT(ISERROR(SEARCH("Yes",P65)))</formula>
    </cfRule>
  </conditionalFormatting>
  <conditionalFormatting sqref="P65">
    <cfRule type="notContainsBlanks" dxfId="133" priority="135">
      <formula>LEN(TRIM(P65))&gt;0</formula>
    </cfRule>
  </conditionalFormatting>
  <conditionalFormatting sqref="Q65">
    <cfRule type="containsText" dxfId="132" priority="132" stopIfTrue="1" operator="containsText" text="Yes">
      <formula>NOT(ISERROR(SEARCH("Yes",Q65)))</formula>
    </cfRule>
  </conditionalFormatting>
  <conditionalFormatting sqref="Q65">
    <cfRule type="notContainsBlanks" dxfId="131" priority="133">
      <formula>LEN(TRIM(Q65))&gt;0</formula>
    </cfRule>
  </conditionalFormatting>
  <conditionalFormatting sqref="R65">
    <cfRule type="containsText" dxfId="130" priority="130" stopIfTrue="1" operator="containsText" text="Yes">
      <formula>NOT(ISERROR(SEARCH("Yes",R65)))</formula>
    </cfRule>
  </conditionalFormatting>
  <conditionalFormatting sqref="R65">
    <cfRule type="notContainsBlanks" dxfId="129" priority="131">
      <formula>LEN(TRIM(R65))&gt;0</formula>
    </cfRule>
  </conditionalFormatting>
  <conditionalFormatting sqref="S65">
    <cfRule type="containsText" dxfId="128" priority="128" stopIfTrue="1" operator="containsText" text="Yes">
      <formula>NOT(ISERROR(SEARCH("Yes",S65)))</formula>
    </cfRule>
  </conditionalFormatting>
  <conditionalFormatting sqref="S65">
    <cfRule type="notContainsBlanks" dxfId="127" priority="129">
      <formula>LEN(TRIM(S65))&gt;0</formula>
    </cfRule>
  </conditionalFormatting>
  <conditionalFormatting sqref="T65">
    <cfRule type="containsText" dxfId="126" priority="126" stopIfTrue="1" operator="containsText" text="Yes">
      <formula>NOT(ISERROR(SEARCH("Yes",T65)))</formula>
    </cfRule>
  </conditionalFormatting>
  <conditionalFormatting sqref="T65">
    <cfRule type="notContainsBlanks" dxfId="125" priority="127">
      <formula>LEN(TRIM(T65))&gt;0</formula>
    </cfRule>
  </conditionalFormatting>
  <conditionalFormatting sqref="U65">
    <cfRule type="containsText" dxfId="124" priority="124" stopIfTrue="1" operator="containsText" text="Yes">
      <formula>NOT(ISERROR(SEARCH("Yes",U65)))</formula>
    </cfRule>
  </conditionalFormatting>
  <conditionalFormatting sqref="U65">
    <cfRule type="notContainsBlanks" dxfId="123" priority="125">
      <formula>LEN(TRIM(U65))&gt;0</formula>
    </cfRule>
  </conditionalFormatting>
  <conditionalFormatting sqref="I80 I81:U81">
    <cfRule type="containsText" dxfId="122" priority="122" operator="containsText" text="Yes">
      <formula>NOT(ISERROR(SEARCH("Yes",I80)))</formula>
    </cfRule>
  </conditionalFormatting>
  <conditionalFormatting sqref="I81">
    <cfRule type="containsText" dxfId="121" priority="121" operator="containsText" text="Yes">
      <formula>NOT(ISERROR(SEARCH("Yes",I81)))</formula>
    </cfRule>
  </conditionalFormatting>
  <conditionalFormatting sqref="I81:U81">
    <cfRule type="cellIs" dxfId="120" priority="120" operator="greaterThanOrEqual">
      <formula>1</formula>
    </cfRule>
  </conditionalFormatting>
  <conditionalFormatting sqref="K80">
    <cfRule type="containsText" dxfId="119" priority="118" operator="containsText" text="Yes">
      <formula>NOT(ISERROR(SEARCH("Yes",K80)))</formula>
    </cfRule>
  </conditionalFormatting>
  <conditionalFormatting sqref="L80">
    <cfRule type="containsText" dxfId="118" priority="117" operator="containsText" text="Yes">
      <formula>NOT(ISERROR(SEARCH("Yes",L80)))</formula>
    </cfRule>
  </conditionalFormatting>
  <conditionalFormatting sqref="J80">
    <cfRule type="containsText" dxfId="117" priority="119" operator="containsText" text="Yes">
      <formula>NOT(ISERROR(SEARCH("Yes",J80)))</formula>
    </cfRule>
  </conditionalFormatting>
  <conditionalFormatting sqref="M80">
    <cfRule type="containsText" dxfId="116" priority="116" operator="containsText" text="Yes">
      <formula>NOT(ISERROR(SEARCH("Yes",M80)))</formula>
    </cfRule>
  </conditionalFormatting>
  <conditionalFormatting sqref="N80">
    <cfRule type="containsText" dxfId="115" priority="115" operator="containsText" text="Yes">
      <formula>NOT(ISERROR(SEARCH("Yes",N80)))</formula>
    </cfRule>
  </conditionalFormatting>
  <conditionalFormatting sqref="O80">
    <cfRule type="containsText" dxfId="114" priority="114" operator="containsText" text="Yes">
      <formula>NOT(ISERROR(SEARCH("Yes",O80)))</formula>
    </cfRule>
  </conditionalFormatting>
  <conditionalFormatting sqref="P80">
    <cfRule type="containsText" dxfId="113" priority="113" operator="containsText" text="Yes">
      <formula>NOT(ISERROR(SEARCH("Yes",P80)))</formula>
    </cfRule>
  </conditionalFormatting>
  <conditionalFormatting sqref="Q80">
    <cfRule type="containsText" dxfId="112" priority="112" operator="containsText" text="Yes">
      <formula>NOT(ISERROR(SEARCH("Yes",Q80)))</formula>
    </cfRule>
  </conditionalFormatting>
  <conditionalFormatting sqref="R80">
    <cfRule type="containsText" dxfId="111" priority="111" operator="containsText" text="Yes">
      <formula>NOT(ISERROR(SEARCH("Yes",R80)))</formula>
    </cfRule>
  </conditionalFormatting>
  <conditionalFormatting sqref="S80">
    <cfRule type="containsText" dxfId="110" priority="110" operator="containsText" text="Yes">
      <formula>NOT(ISERROR(SEARCH("Yes",S80)))</formula>
    </cfRule>
  </conditionalFormatting>
  <conditionalFormatting sqref="T80">
    <cfRule type="containsText" dxfId="109" priority="109" operator="containsText" text="Yes">
      <formula>NOT(ISERROR(SEARCH("Yes",T80)))</formula>
    </cfRule>
  </conditionalFormatting>
  <conditionalFormatting sqref="U80">
    <cfRule type="containsText" dxfId="108" priority="108" operator="containsText" text="Yes">
      <formula>NOT(ISERROR(SEARCH("Yes",U80)))</formula>
    </cfRule>
  </conditionalFormatting>
  <conditionalFormatting sqref="K79">
    <cfRule type="containsText" dxfId="107" priority="107" stopIfTrue="1" operator="containsText" text="Yes">
      <formula>NOT(ISERROR(SEARCH("Yes",K79)))</formula>
    </cfRule>
  </conditionalFormatting>
  <conditionalFormatting sqref="K79">
    <cfRule type="notContainsBlanks" dxfId="106" priority="123">
      <formula>LEN(TRIM(K79))&gt;0</formula>
    </cfRule>
  </conditionalFormatting>
  <conditionalFormatting sqref="I79">
    <cfRule type="containsText" dxfId="105" priority="105" stopIfTrue="1" operator="containsText" text="Yes">
      <formula>NOT(ISERROR(SEARCH("Yes",I79)))</formula>
    </cfRule>
  </conditionalFormatting>
  <conditionalFormatting sqref="I79">
    <cfRule type="notContainsBlanks" dxfId="104" priority="106">
      <formula>LEN(TRIM(I79))&gt;0</formula>
    </cfRule>
  </conditionalFormatting>
  <conditionalFormatting sqref="J79">
    <cfRule type="containsText" dxfId="103" priority="103" stopIfTrue="1" operator="containsText" text="Yes">
      <formula>NOT(ISERROR(SEARCH("Yes",J79)))</formula>
    </cfRule>
  </conditionalFormatting>
  <conditionalFormatting sqref="J79">
    <cfRule type="notContainsBlanks" dxfId="102" priority="104">
      <formula>LEN(TRIM(J79))&gt;0</formula>
    </cfRule>
  </conditionalFormatting>
  <conditionalFormatting sqref="L79">
    <cfRule type="containsText" dxfId="101" priority="101" stopIfTrue="1" operator="containsText" text="Yes">
      <formula>NOT(ISERROR(SEARCH("Yes",L79)))</formula>
    </cfRule>
  </conditionalFormatting>
  <conditionalFormatting sqref="L79">
    <cfRule type="notContainsBlanks" dxfId="100" priority="102">
      <formula>LEN(TRIM(L79))&gt;0</formula>
    </cfRule>
  </conditionalFormatting>
  <conditionalFormatting sqref="M79">
    <cfRule type="containsText" dxfId="99" priority="99" stopIfTrue="1" operator="containsText" text="Yes">
      <formula>NOT(ISERROR(SEARCH("Yes",M79)))</formula>
    </cfRule>
  </conditionalFormatting>
  <conditionalFormatting sqref="M79">
    <cfRule type="notContainsBlanks" dxfId="98" priority="100">
      <formula>LEN(TRIM(M79))&gt;0</formula>
    </cfRule>
  </conditionalFormatting>
  <conditionalFormatting sqref="N79">
    <cfRule type="containsText" dxfId="97" priority="97" stopIfTrue="1" operator="containsText" text="Yes">
      <formula>NOT(ISERROR(SEARCH("Yes",N79)))</formula>
    </cfRule>
  </conditionalFormatting>
  <conditionalFormatting sqref="N79">
    <cfRule type="notContainsBlanks" dxfId="96" priority="98">
      <formula>LEN(TRIM(N79))&gt;0</formula>
    </cfRule>
  </conditionalFormatting>
  <conditionalFormatting sqref="O79">
    <cfRule type="containsText" dxfId="95" priority="95" stopIfTrue="1" operator="containsText" text="Yes">
      <formula>NOT(ISERROR(SEARCH("Yes",O79)))</formula>
    </cfRule>
  </conditionalFormatting>
  <conditionalFormatting sqref="O79">
    <cfRule type="notContainsBlanks" dxfId="94" priority="96">
      <formula>LEN(TRIM(O79))&gt;0</formula>
    </cfRule>
  </conditionalFormatting>
  <conditionalFormatting sqref="P79">
    <cfRule type="containsText" dxfId="93" priority="93" stopIfTrue="1" operator="containsText" text="Yes">
      <formula>NOT(ISERROR(SEARCH("Yes",P79)))</formula>
    </cfRule>
  </conditionalFormatting>
  <conditionalFormatting sqref="P79">
    <cfRule type="notContainsBlanks" dxfId="92" priority="94">
      <formula>LEN(TRIM(P79))&gt;0</formula>
    </cfRule>
  </conditionalFormatting>
  <conditionalFormatting sqref="Q79">
    <cfRule type="containsText" dxfId="91" priority="91" stopIfTrue="1" operator="containsText" text="Yes">
      <formula>NOT(ISERROR(SEARCH("Yes",Q79)))</formula>
    </cfRule>
  </conditionalFormatting>
  <conditionalFormatting sqref="Q79">
    <cfRule type="notContainsBlanks" dxfId="90" priority="92">
      <formula>LEN(TRIM(Q79))&gt;0</formula>
    </cfRule>
  </conditionalFormatting>
  <conditionalFormatting sqref="R79">
    <cfRule type="containsText" dxfId="89" priority="89" stopIfTrue="1" operator="containsText" text="Yes">
      <formula>NOT(ISERROR(SEARCH("Yes",R79)))</formula>
    </cfRule>
  </conditionalFormatting>
  <conditionalFormatting sqref="R79">
    <cfRule type="notContainsBlanks" dxfId="88" priority="90">
      <formula>LEN(TRIM(R79))&gt;0</formula>
    </cfRule>
  </conditionalFormatting>
  <conditionalFormatting sqref="S79">
    <cfRule type="containsText" dxfId="87" priority="87" stopIfTrue="1" operator="containsText" text="Yes">
      <formula>NOT(ISERROR(SEARCH("Yes",S79)))</formula>
    </cfRule>
  </conditionalFormatting>
  <conditionalFormatting sqref="S79">
    <cfRule type="notContainsBlanks" dxfId="86" priority="88">
      <formula>LEN(TRIM(S79))&gt;0</formula>
    </cfRule>
  </conditionalFormatting>
  <conditionalFormatting sqref="T79">
    <cfRule type="containsText" dxfId="85" priority="85" stopIfTrue="1" operator="containsText" text="Yes">
      <formula>NOT(ISERROR(SEARCH("Yes",T79)))</formula>
    </cfRule>
  </conditionalFormatting>
  <conditionalFormatting sqref="T79">
    <cfRule type="notContainsBlanks" dxfId="84" priority="86">
      <formula>LEN(TRIM(T79))&gt;0</formula>
    </cfRule>
  </conditionalFormatting>
  <conditionalFormatting sqref="U79">
    <cfRule type="containsText" dxfId="83" priority="83" stopIfTrue="1" operator="containsText" text="Yes">
      <formula>NOT(ISERROR(SEARCH("Yes",U79)))</formula>
    </cfRule>
  </conditionalFormatting>
  <conditionalFormatting sqref="U79">
    <cfRule type="notContainsBlanks" dxfId="82" priority="84">
      <formula>LEN(TRIM(U79))&gt;0</formula>
    </cfRule>
  </conditionalFormatting>
  <conditionalFormatting sqref="I94 I95:U95">
    <cfRule type="containsText" dxfId="81" priority="81" operator="containsText" text="Yes">
      <formula>NOT(ISERROR(SEARCH("Yes",I94)))</formula>
    </cfRule>
  </conditionalFormatting>
  <conditionalFormatting sqref="I95">
    <cfRule type="containsText" dxfId="80" priority="80" operator="containsText" text="Yes">
      <formula>NOT(ISERROR(SEARCH("Yes",I95)))</formula>
    </cfRule>
  </conditionalFormatting>
  <conditionalFormatting sqref="I95:U95">
    <cfRule type="cellIs" dxfId="79" priority="79" operator="greaterThanOrEqual">
      <formula>1</formula>
    </cfRule>
  </conditionalFormatting>
  <conditionalFormatting sqref="K94">
    <cfRule type="containsText" dxfId="78" priority="77" operator="containsText" text="Yes">
      <formula>NOT(ISERROR(SEARCH("Yes",K94)))</formula>
    </cfRule>
  </conditionalFormatting>
  <conditionalFormatting sqref="L94">
    <cfRule type="containsText" dxfId="77" priority="76" operator="containsText" text="Yes">
      <formula>NOT(ISERROR(SEARCH("Yes",L94)))</formula>
    </cfRule>
  </conditionalFormatting>
  <conditionalFormatting sqref="J94">
    <cfRule type="containsText" dxfId="76" priority="78" operator="containsText" text="Yes">
      <formula>NOT(ISERROR(SEARCH("Yes",J94)))</formula>
    </cfRule>
  </conditionalFormatting>
  <conditionalFormatting sqref="M94">
    <cfRule type="containsText" dxfId="75" priority="75" operator="containsText" text="Yes">
      <formula>NOT(ISERROR(SEARCH("Yes",M94)))</formula>
    </cfRule>
  </conditionalFormatting>
  <conditionalFormatting sqref="N94">
    <cfRule type="containsText" dxfId="74" priority="74" operator="containsText" text="Yes">
      <formula>NOT(ISERROR(SEARCH("Yes",N94)))</formula>
    </cfRule>
  </conditionalFormatting>
  <conditionalFormatting sqref="O94">
    <cfRule type="containsText" dxfId="73" priority="73" operator="containsText" text="Yes">
      <formula>NOT(ISERROR(SEARCH("Yes",O94)))</formula>
    </cfRule>
  </conditionalFormatting>
  <conditionalFormatting sqref="P94">
    <cfRule type="containsText" dxfId="72" priority="72" operator="containsText" text="Yes">
      <formula>NOT(ISERROR(SEARCH("Yes",P94)))</formula>
    </cfRule>
  </conditionalFormatting>
  <conditionalFormatting sqref="Q94">
    <cfRule type="containsText" dxfId="71" priority="71" operator="containsText" text="Yes">
      <formula>NOT(ISERROR(SEARCH("Yes",Q94)))</formula>
    </cfRule>
  </conditionalFormatting>
  <conditionalFormatting sqref="R94">
    <cfRule type="containsText" dxfId="70" priority="70" operator="containsText" text="Yes">
      <formula>NOT(ISERROR(SEARCH("Yes",R94)))</formula>
    </cfRule>
  </conditionalFormatting>
  <conditionalFormatting sqref="S94">
    <cfRule type="containsText" dxfId="69" priority="69" operator="containsText" text="Yes">
      <formula>NOT(ISERROR(SEARCH("Yes",S94)))</formula>
    </cfRule>
  </conditionalFormatting>
  <conditionalFormatting sqref="T94">
    <cfRule type="containsText" dxfId="68" priority="68" operator="containsText" text="Yes">
      <formula>NOT(ISERROR(SEARCH("Yes",T94)))</formula>
    </cfRule>
  </conditionalFormatting>
  <conditionalFormatting sqref="U94">
    <cfRule type="containsText" dxfId="67" priority="67" operator="containsText" text="Yes">
      <formula>NOT(ISERROR(SEARCH("Yes",U94)))</formula>
    </cfRule>
  </conditionalFormatting>
  <conditionalFormatting sqref="K93">
    <cfRule type="containsText" dxfId="66" priority="66" stopIfTrue="1" operator="containsText" text="Yes">
      <formula>NOT(ISERROR(SEARCH("Yes",K93)))</formula>
    </cfRule>
  </conditionalFormatting>
  <conditionalFormatting sqref="K93">
    <cfRule type="notContainsBlanks" dxfId="65" priority="82">
      <formula>LEN(TRIM(K93))&gt;0</formula>
    </cfRule>
  </conditionalFormatting>
  <conditionalFormatting sqref="I93">
    <cfRule type="containsText" dxfId="64" priority="64" stopIfTrue="1" operator="containsText" text="Yes">
      <formula>NOT(ISERROR(SEARCH("Yes",I93)))</formula>
    </cfRule>
  </conditionalFormatting>
  <conditionalFormatting sqref="I93">
    <cfRule type="notContainsBlanks" dxfId="63" priority="65">
      <formula>LEN(TRIM(I93))&gt;0</formula>
    </cfRule>
  </conditionalFormatting>
  <conditionalFormatting sqref="J93">
    <cfRule type="containsText" dxfId="62" priority="62" stopIfTrue="1" operator="containsText" text="Yes">
      <formula>NOT(ISERROR(SEARCH("Yes",J93)))</formula>
    </cfRule>
  </conditionalFormatting>
  <conditionalFormatting sqref="J93">
    <cfRule type="notContainsBlanks" dxfId="61" priority="63">
      <formula>LEN(TRIM(J93))&gt;0</formula>
    </cfRule>
  </conditionalFormatting>
  <conditionalFormatting sqref="L93">
    <cfRule type="containsText" dxfId="60" priority="60" stopIfTrue="1" operator="containsText" text="Yes">
      <formula>NOT(ISERROR(SEARCH("Yes",L93)))</formula>
    </cfRule>
  </conditionalFormatting>
  <conditionalFormatting sqref="L93">
    <cfRule type="notContainsBlanks" dxfId="59" priority="61">
      <formula>LEN(TRIM(L93))&gt;0</formula>
    </cfRule>
  </conditionalFormatting>
  <conditionalFormatting sqref="M93">
    <cfRule type="containsText" dxfId="58" priority="58" stopIfTrue="1" operator="containsText" text="Yes">
      <formula>NOT(ISERROR(SEARCH("Yes",M93)))</formula>
    </cfRule>
  </conditionalFormatting>
  <conditionalFormatting sqref="M93">
    <cfRule type="notContainsBlanks" dxfId="57" priority="59">
      <formula>LEN(TRIM(M93))&gt;0</formula>
    </cfRule>
  </conditionalFormatting>
  <conditionalFormatting sqref="N93">
    <cfRule type="containsText" dxfId="56" priority="56" stopIfTrue="1" operator="containsText" text="Yes">
      <formula>NOT(ISERROR(SEARCH("Yes",N93)))</formula>
    </cfRule>
  </conditionalFormatting>
  <conditionalFormatting sqref="N93">
    <cfRule type="notContainsBlanks" dxfId="55" priority="57">
      <formula>LEN(TRIM(N93))&gt;0</formula>
    </cfRule>
  </conditionalFormatting>
  <conditionalFormatting sqref="O93">
    <cfRule type="containsText" dxfId="54" priority="54" stopIfTrue="1" operator="containsText" text="Yes">
      <formula>NOT(ISERROR(SEARCH("Yes",O93)))</formula>
    </cfRule>
  </conditionalFormatting>
  <conditionalFormatting sqref="O93">
    <cfRule type="notContainsBlanks" dxfId="53" priority="55">
      <formula>LEN(TRIM(O93))&gt;0</formula>
    </cfRule>
  </conditionalFormatting>
  <conditionalFormatting sqref="P93">
    <cfRule type="containsText" dxfId="52" priority="52" stopIfTrue="1" operator="containsText" text="Yes">
      <formula>NOT(ISERROR(SEARCH("Yes",P93)))</formula>
    </cfRule>
  </conditionalFormatting>
  <conditionalFormatting sqref="P93">
    <cfRule type="notContainsBlanks" dxfId="51" priority="53">
      <formula>LEN(TRIM(P93))&gt;0</formula>
    </cfRule>
  </conditionalFormatting>
  <conditionalFormatting sqref="Q93">
    <cfRule type="containsText" dxfId="50" priority="50" stopIfTrue="1" operator="containsText" text="Yes">
      <formula>NOT(ISERROR(SEARCH("Yes",Q93)))</formula>
    </cfRule>
  </conditionalFormatting>
  <conditionalFormatting sqref="Q93">
    <cfRule type="notContainsBlanks" dxfId="49" priority="51">
      <formula>LEN(TRIM(Q93))&gt;0</formula>
    </cfRule>
  </conditionalFormatting>
  <conditionalFormatting sqref="R93">
    <cfRule type="containsText" dxfId="48" priority="48" stopIfTrue="1" operator="containsText" text="Yes">
      <formula>NOT(ISERROR(SEARCH("Yes",R93)))</formula>
    </cfRule>
  </conditionalFormatting>
  <conditionalFormatting sqref="R93">
    <cfRule type="notContainsBlanks" dxfId="47" priority="49">
      <formula>LEN(TRIM(R93))&gt;0</formula>
    </cfRule>
  </conditionalFormatting>
  <conditionalFormatting sqref="S93">
    <cfRule type="containsText" dxfId="46" priority="46" stopIfTrue="1" operator="containsText" text="Yes">
      <formula>NOT(ISERROR(SEARCH("Yes",S93)))</formula>
    </cfRule>
  </conditionalFormatting>
  <conditionalFormatting sqref="S93">
    <cfRule type="notContainsBlanks" dxfId="45" priority="47">
      <formula>LEN(TRIM(S93))&gt;0</formula>
    </cfRule>
  </conditionalFormatting>
  <conditionalFormatting sqref="T93">
    <cfRule type="containsText" dxfId="44" priority="44" stopIfTrue="1" operator="containsText" text="Yes">
      <formula>NOT(ISERROR(SEARCH("Yes",T93)))</formula>
    </cfRule>
  </conditionalFormatting>
  <conditionalFormatting sqref="T93">
    <cfRule type="notContainsBlanks" dxfId="43" priority="45">
      <formula>LEN(TRIM(T93))&gt;0</formula>
    </cfRule>
  </conditionalFormatting>
  <conditionalFormatting sqref="U93">
    <cfRule type="containsText" dxfId="42" priority="42" stopIfTrue="1" operator="containsText" text="Yes">
      <formula>NOT(ISERROR(SEARCH("Yes",U93)))</formula>
    </cfRule>
  </conditionalFormatting>
  <conditionalFormatting sqref="U93">
    <cfRule type="notContainsBlanks" dxfId="41" priority="43">
      <formula>LEN(TRIM(U93))&gt;0</formula>
    </cfRule>
  </conditionalFormatting>
  <conditionalFormatting sqref="I108 I109:U109">
    <cfRule type="containsText" dxfId="40" priority="40" operator="containsText" text="Yes">
      <formula>NOT(ISERROR(SEARCH("Yes",I108)))</formula>
    </cfRule>
  </conditionalFormatting>
  <conditionalFormatting sqref="I109">
    <cfRule type="containsText" dxfId="39" priority="39" operator="containsText" text="Yes">
      <formula>NOT(ISERROR(SEARCH("Yes",I109)))</formula>
    </cfRule>
  </conditionalFormatting>
  <conditionalFormatting sqref="I109:U109">
    <cfRule type="cellIs" dxfId="38" priority="38" operator="greaterThanOrEqual">
      <formula>1</formula>
    </cfRule>
  </conditionalFormatting>
  <conditionalFormatting sqref="K108">
    <cfRule type="containsText" dxfId="37" priority="36" operator="containsText" text="Yes">
      <formula>NOT(ISERROR(SEARCH("Yes",K108)))</formula>
    </cfRule>
  </conditionalFormatting>
  <conditionalFormatting sqref="L108">
    <cfRule type="containsText" dxfId="36" priority="35" operator="containsText" text="Yes">
      <formula>NOT(ISERROR(SEARCH("Yes",L108)))</formula>
    </cfRule>
  </conditionalFormatting>
  <conditionalFormatting sqref="J108">
    <cfRule type="containsText" dxfId="35" priority="37" operator="containsText" text="Yes">
      <formula>NOT(ISERROR(SEARCH("Yes",J108)))</formula>
    </cfRule>
  </conditionalFormatting>
  <conditionalFormatting sqref="M108">
    <cfRule type="containsText" dxfId="34" priority="34" operator="containsText" text="Yes">
      <formula>NOT(ISERROR(SEARCH("Yes",M108)))</formula>
    </cfRule>
  </conditionalFormatting>
  <conditionalFormatting sqref="N108">
    <cfRule type="containsText" dxfId="33" priority="33" operator="containsText" text="Yes">
      <formula>NOT(ISERROR(SEARCH("Yes",N108)))</formula>
    </cfRule>
  </conditionalFormatting>
  <conditionalFormatting sqref="O108">
    <cfRule type="containsText" dxfId="32" priority="32" operator="containsText" text="Yes">
      <formula>NOT(ISERROR(SEARCH("Yes",O108)))</formula>
    </cfRule>
  </conditionalFormatting>
  <conditionalFormatting sqref="P108">
    <cfRule type="containsText" dxfId="31" priority="31" operator="containsText" text="Yes">
      <formula>NOT(ISERROR(SEARCH("Yes",P108)))</formula>
    </cfRule>
  </conditionalFormatting>
  <conditionalFormatting sqref="Q108">
    <cfRule type="containsText" dxfId="30" priority="30" operator="containsText" text="Yes">
      <formula>NOT(ISERROR(SEARCH("Yes",Q108)))</formula>
    </cfRule>
  </conditionalFormatting>
  <conditionalFormatting sqref="R108">
    <cfRule type="containsText" dxfId="29" priority="29" operator="containsText" text="Yes">
      <formula>NOT(ISERROR(SEARCH("Yes",R108)))</formula>
    </cfRule>
  </conditionalFormatting>
  <conditionalFormatting sqref="S108">
    <cfRule type="containsText" dxfId="28" priority="28" operator="containsText" text="Yes">
      <formula>NOT(ISERROR(SEARCH("Yes",S108)))</formula>
    </cfRule>
  </conditionalFormatting>
  <conditionalFormatting sqref="T108">
    <cfRule type="containsText" dxfId="27" priority="27" operator="containsText" text="Yes">
      <formula>NOT(ISERROR(SEARCH("Yes",T108)))</formula>
    </cfRule>
  </conditionalFormatting>
  <conditionalFormatting sqref="U108">
    <cfRule type="containsText" dxfId="26" priority="26" operator="containsText" text="Yes">
      <formula>NOT(ISERROR(SEARCH("Yes",U108)))</formula>
    </cfRule>
  </conditionalFormatting>
  <conditionalFormatting sqref="K107">
    <cfRule type="containsText" dxfId="25" priority="25" stopIfTrue="1" operator="containsText" text="Yes">
      <formula>NOT(ISERROR(SEARCH("Yes",K107)))</formula>
    </cfRule>
  </conditionalFormatting>
  <conditionalFormatting sqref="K107">
    <cfRule type="notContainsBlanks" dxfId="24" priority="41">
      <formula>LEN(TRIM(K107))&gt;0</formula>
    </cfRule>
  </conditionalFormatting>
  <conditionalFormatting sqref="I107">
    <cfRule type="containsText" dxfId="23" priority="23" stopIfTrue="1" operator="containsText" text="Yes">
      <formula>NOT(ISERROR(SEARCH("Yes",I107)))</formula>
    </cfRule>
  </conditionalFormatting>
  <conditionalFormatting sqref="I107">
    <cfRule type="notContainsBlanks" dxfId="22" priority="24">
      <formula>LEN(TRIM(I107))&gt;0</formula>
    </cfRule>
  </conditionalFormatting>
  <conditionalFormatting sqref="J107">
    <cfRule type="containsText" dxfId="21" priority="21" stopIfTrue="1" operator="containsText" text="Yes">
      <formula>NOT(ISERROR(SEARCH("Yes",J107)))</formula>
    </cfRule>
  </conditionalFormatting>
  <conditionalFormatting sqref="J107">
    <cfRule type="notContainsBlanks" dxfId="20" priority="22">
      <formula>LEN(TRIM(J107))&gt;0</formula>
    </cfRule>
  </conditionalFormatting>
  <conditionalFormatting sqref="L107">
    <cfRule type="containsText" dxfId="19" priority="19" stopIfTrue="1" operator="containsText" text="Yes">
      <formula>NOT(ISERROR(SEARCH("Yes",L107)))</formula>
    </cfRule>
  </conditionalFormatting>
  <conditionalFormatting sqref="L107">
    <cfRule type="notContainsBlanks" dxfId="18" priority="20">
      <formula>LEN(TRIM(L107))&gt;0</formula>
    </cfRule>
  </conditionalFormatting>
  <conditionalFormatting sqref="M107">
    <cfRule type="containsText" dxfId="17" priority="17" stopIfTrue="1" operator="containsText" text="Yes">
      <formula>NOT(ISERROR(SEARCH("Yes",M107)))</formula>
    </cfRule>
  </conditionalFormatting>
  <conditionalFormatting sqref="M107">
    <cfRule type="notContainsBlanks" dxfId="16" priority="18">
      <formula>LEN(TRIM(M107))&gt;0</formula>
    </cfRule>
  </conditionalFormatting>
  <conditionalFormatting sqref="N107">
    <cfRule type="containsText" dxfId="15" priority="15" stopIfTrue="1" operator="containsText" text="Yes">
      <formula>NOT(ISERROR(SEARCH("Yes",N107)))</formula>
    </cfRule>
  </conditionalFormatting>
  <conditionalFormatting sqref="N107">
    <cfRule type="notContainsBlanks" dxfId="14" priority="16">
      <formula>LEN(TRIM(N107))&gt;0</formula>
    </cfRule>
  </conditionalFormatting>
  <conditionalFormatting sqref="O107">
    <cfRule type="containsText" dxfId="13" priority="13" stopIfTrue="1" operator="containsText" text="Yes">
      <formula>NOT(ISERROR(SEARCH("Yes",O107)))</formula>
    </cfRule>
  </conditionalFormatting>
  <conditionalFormatting sqref="O107">
    <cfRule type="notContainsBlanks" dxfId="12" priority="14">
      <formula>LEN(TRIM(O107))&gt;0</formula>
    </cfRule>
  </conditionalFormatting>
  <conditionalFormatting sqref="P107">
    <cfRule type="containsText" dxfId="11" priority="11" stopIfTrue="1" operator="containsText" text="Yes">
      <formula>NOT(ISERROR(SEARCH("Yes",P107)))</formula>
    </cfRule>
  </conditionalFormatting>
  <conditionalFormatting sqref="P107">
    <cfRule type="notContainsBlanks" dxfId="10" priority="12">
      <formula>LEN(TRIM(P107))&gt;0</formula>
    </cfRule>
  </conditionalFormatting>
  <conditionalFormatting sqref="Q107">
    <cfRule type="containsText" dxfId="9" priority="9" stopIfTrue="1" operator="containsText" text="Yes">
      <formula>NOT(ISERROR(SEARCH("Yes",Q107)))</formula>
    </cfRule>
  </conditionalFormatting>
  <conditionalFormatting sqref="Q107">
    <cfRule type="notContainsBlanks" dxfId="8" priority="10">
      <formula>LEN(TRIM(Q107))&gt;0</formula>
    </cfRule>
  </conditionalFormatting>
  <conditionalFormatting sqref="R107">
    <cfRule type="containsText" dxfId="7" priority="7" stopIfTrue="1" operator="containsText" text="Yes">
      <formula>NOT(ISERROR(SEARCH("Yes",R107)))</formula>
    </cfRule>
  </conditionalFormatting>
  <conditionalFormatting sqref="R107">
    <cfRule type="notContainsBlanks" dxfId="6" priority="8">
      <formula>LEN(TRIM(R107))&gt;0</formula>
    </cfRule>
  </conditionalFormatting>
  <conditionalFormatting sqref="S107">
    <cfRule type="containsText" dxfId="5" priority="5" stopIfTrue="1" operator="containsText" text="Yes">
      <formula>NOT(ISERROR(SEARCH("Yes",S107)))</formula>
    </cfRule>
  </conditionalFormatting>
  <conditionalFormatting sqref="S107">
    <cfRule type="notContainsBlanks" dxfId="4" priority="6">
      <formula>LEN(TRIM(S107))&gt;0</formula>
    </cfRule>
  </conditionalFormatting>
  <conditionalFormatting sqref="T107">
    <cfRule type="containsText" dxfId="3" priority="3" stopIfTrue="1" operator="containsText" text="Yes">
      <formula>NOT(ISERROR(SEARCH("Yes",T107)))</formula>
    </cfRule>
  </conditionalFormatting>
  <conditionalFormatting sqref="T107">
    <cfRule type="notContainsBlanks" dxfId="2" priority="4">
      <formula>LEN(TRIM(T107))&gt;0</formula>
    </cfRule>
  </conditionalFormatting>
  <conditionalFormatting sqref="U107">
    <cfRule type="containsText" dxfId="1" priority="1" stopIfTrue="1" operator="containsText" text="Yes">
      <formula>NOT(ISERROR(SEARCH("Yes",U107)))</formula>
    </cfRule>
  </conditionalFormatting>
  <conditionalFormatting sqref="U107">
    <cfRule type="notContainsBlanks" dxfId="0" priority="2">
      <formula>LEN(TRIM(U107))&gt;0</formula>
    </cfRule>
  </conditionalFormatting>
  <dataValidations count="5">
    <dataValidation allowBlank="1" showInputMessage="1" promptTitle="Salary" prompt="Enter salary range for employees in this category" sqref="B4 B18 B32 B46 B60 B74"/>
    <dataValidation allowBlank="1" showInputMessage="1" showErrorMessage="1" promptTitle="Female Employees" prompt="Enter the current number of female employees in this racial category; enter zero if none" sqref="O4:U4 O18:U18 O32:U32 O102:U102 O60:U60 O88:U88"/>
    <dataValidation allowBlank="1" showInputMessage="1" showErrorMessage="1" promptTitle="Male Employees" prompt="Enter the current number of male employees in this racial category; enter zero if none" sqref="H4:N4 H18:N18 H32:N32 H102:N102 H60:N60 H88:N88"/>
    <dataValidation allowBlank="1" showInputMessage="1" showErrorMessage="1" promptTitle="Availability percentage" prompt="Using census data, enter percent of female employees available for this racial category. (See instructions.)" sqref="O6:U6 O20:U20 O34:U34 O48:U48 O62:U62 O90:U90 O104:U104"/>
    <dataValidation allowBlank="1" showInputMessage="1" showErrorMessage="1" promptTitle="Availability percentage" prompt="Using census data, enter percent of male employees available for this racial category. (See instructions.)" sqref="H6:N6 H20:N20 H34:N34 H48:N48 H62:N62 H90:N90 H104:N104"/>
  </dataValidations>
  <printOptions headings="1" gridLines="1"/>
  <pageMargins left="0.5" right="0.5" top="1" bottom="1" header="0.5" footer="0.5"/>
  <pageSetup scale="67" fitToHeight="0" orientation="landscape" verticalDpi="597" r:id="rId1"/>
  <headerFooter alignWithMargins="0">
    <oddHeader>&amp;C&amp;"Arial,Bold"&amp;14&amp;K03+000Utilization Analysis by Job Category</oddHeader>
  </headerFooter>
  <rowBreaks count="2" manualBreakCount="2">
    <brk id="44" max="16383" man="1"/>
    <brk id="86" max="16383" man="1"/>
  </rowBreaks>
  <ignoredErrors>
    <ignoredError sqref="E4:G103" formulaRange="1"/>
  </ignoredError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4"/>
  <sheetViews>
    <sheetView workbookViewId="0">
      <selection activeCell="D42" sqref="D42"/>
    </sheetView>
  </sheetViews>
  <sheetFormatPr defaultColWidth="8.7109375" defaultRowHeight="12.75" x14ac:dyDescent="0.2"/>
  <sheetData>
    <row r="1" spans="1:4" ht="15.75" x14ac:dyDescent="0.25">
      <c r="A1" s="11" t="s">
        <v>44</v>
      </c>
    </row>
    <row r="2" spans="1:4" ht="15.75" x14ac:dyDescent="0.25">
      <c r="A2" s="1" t="s">
        <v>4</v>
      </c>
      <c r="B2" s="1" t="s">
        <v>5</v>
      </c>
      <c r="C2" s="1"/>
      <c r="D2" s="11"/>
    </row>
    <row r="3" spans="1:4" ht="15.75" x14ac:dyDescent="0.25">
      <c r="A3" s="1" t="s">
        <v>12</v>
      </c>
      <c r="B3" s="1" t="s">
        <v>13</v>
      </c>
      <c r="C3" s="1"/>
      <c r="D3" s="11"/>
    </row>
    <row r="4" spans="1:4" ht="15.75" x14ac:dyDescent="0.25">
      <c r="A4" s="1" t="s">
        <v>2</v>
      </c>
      <c r="B4" s="1" t="s">
        <v>8</v>
      </c>
      <c r="C4" s="1"/>
      <c r="D4" s="11"/>
    </row>
    <row r="5" spans="1:4" ht="15.75" x14ac:dyDescent="0.25">
      <c r="A5" s="1" t="s">
        <v>22</v>
      </c>
      <c r="B5" s="1" t="s">
        <v>9</v>
      </c>
      <c r="C5" s="1"/>
      <c r="D5" s="11"/>
    </row>
    <row r="6" spans="1:4" ht="15.75" x14ac:dyDescent="0.25">
      <c r="A6" s="1" t="s">
        <v>3</v>
      </c>
      <c r="B6" s="1" t="s">
        <v>10</v>
      </c>
      <c r="C6" s="1"/>
      <c r="D6" s="11"/>
    </row>
    <row r="7" spans="1:4" ht="15.75" x14ac:dyDescent="0.25">
      <c r="A7" s="1" t="s">
        <v>6</v>
      </c>
      <c r="B7" s="1" t="s">
        <v>7</v>
      </c>
      <c r="C7" s="1"/>
      <c r="D7" s="11"/>
    </row>
    <row r="8" spans="1:4" ht="15.75" x14ac:dyDescent="0.25">
      <c r="A8" s="1" t="s">
        <v>36</v>
      </c>
      <c r="B8" s="1" t="s">
        <v>11</v>
      </c>
      <c r="C8" s="1"/>
      <c r="D8" s="11"/>
    </row>
    <row r="10" spans="1:4" ht="15.75" x14ac:dyDescent="0.25">
      <c r="A10" s="11" t="s">
        <v>41</v>
      </c>
      <c r="B10" s="1"/>
      <c r="C10" s="1"/>
    </row>
    <row r="11" spans="1:4" ht="15" x14ac:dyDescent="0.2">
      <c r="A11" s="1" t="s">
        <v>30</v>
      </c>
      <c r="B11" s="1" t="s">
        <v>45</v>
      </c>
      <c r="C11" s="1"/>
    </row>
    <row r="12" spans="1:4" ht="15" x14ac:dyDescent="0.2">
      <c r="A12" s="1" t="s">
        <v>32</v>
      </c>
      <c r="B12" s="1" t="s">
        <v>43</v>
      </c>
      <c r="C12" s="1"/>
    </row>
    <row r="13" spans="1:4" ht="15" x14ac:dyDescent="0.2">
      <c r="A13" s="1" t="s">
        <v>31</v>
      </c>
      <c r="B13" s="1" t="s">
        <v>42</v>
      </c>
      <c r="C13" s="1"/>
    </row>
    <row r="14" spans="1:4" ht="15" x14ac:dyDescent="0.2">
      <c r="A14" s="1" t="s">
        <v>33</v>
      </c>
      <c r="B14" s="1" t="s">
        <v>46</v>
      </c>
      <c r="C14" s="1"/>
    </row>
  </sheetData>
  <sheetProtection password="8C10" sheet="1" objects="1" scenarios="1"/>
  <phoneticPr fontId="1"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C0CE011B46AF449E78F175335A0536" ma:contentTypeVersion="2" ma:contentTypeDescription="Create a new document." ma:contentTypeScope="" ma:versionID="30acd224fad62168624324043271add4">
  <xsd:schema xmlns:xsd="http://www.w3.org/2001/XMLSchema" xmlns:xs="http://www.w3.org/2001/XMLSchema" xmlns:p="http://schemas.microsoft.com/office/2006/metadata/properties" targetNamespace="http://schemas.microsoft.com/office/2006/metadata/properties" ma:root="true" ma:fieldsID="fd23369937716faebc8a9d06633d0a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E7D228-9C84-4C3B-93E4-2D613198CC2B}">
  <ds:schemaRefs>
    <ds:schemaRef ds:uri="http://schemas.microsoft.com/sharepoint/v3/contenttype/forms"/>
  </ds:schemaRefs>
</ds:datastoreItem>
</file>

<file path=customXml/itemProps2.xml><?xml version="1.0" encoding="utf-8"?>
<ds:datastoreItem xmlns:ds="http://schemas.openxmlformats.org/officeDocument/2006/customXml" ds:itemID="{1DD1C413-8EAD-498A-9681-626EE3B06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6D76C2-7F29-4E3E-9FDD-7B56DA59580A}">
  <ds:schemaRef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Utilization Analysis</vt:lpstr>
      <vt:lpstr>Codes</vt:lpstr>
      <vt:lpstr>'Utilization Analysis'!Print_Area</vt:lpstr>
      <vt:lpstr>'Utilization Analysis'!Print_Titles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Utilization Analysis Chart Updated 12 - 22-17</dc:title>
  <dc:creator>DOT - Federal Transit Administration</dc:creator>
  <cp:lastModifiedBy>USDOT_User</cp:lastModifiedBy>
  <cp:lastPrinted>2016-01-14T21:24:36Z</cp:lastPrinted>
  <dcterms:created xsi:type="dcterms:W3CDTF">2009-09-03T13:53:36Z</dcterms:created>
  <dcterms:modified xsi:type="dcterms:W3CDTF">2018-01-26T18:35:31Z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0x010100B0C0CE011B46AF449E78F175335A0536</vt:lpwstr>
  </property>
</Properties>
</file>