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bookViews>
    <workbookView xWindow="75" yWindow="6675" windowWidth="15570" windowHeight="6735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E108" i="1" l="1"/>
  <c r="E109" i="1" l="1"/>
  <c r="E91" i="1" l="1"/>
  <c r="E11" i="1" l="1"/>
  <c r="E105" i="1"/>
  <c r="E81" i="1"/>
  <c r="E38" i="1"/>
  <c r="E76" i="1"/>
  <c r="E86" i="1"/>
  <c r="E69" i="1"/>
  <c r="E65" i="1"/>
  <c r="E98" i="1"/>
  <c r="E61" i="1"/>
  <c r="E53" i="1"/>
  <c r="E49" i="1"/>
  <c r="E44" i="1"/>
  <c r="E34" i="1"/>
  <c r="E29" i="1"/>
  <c r="E20" i="1"/>
  <c r="E16" i="1"/>
</calcChain>
</file>

<file path=xl/sharedStrings.xml><?xml version="1.0" encoding="utf-8"?>
<sst xmlns="http://schemas.openxmlformats.org/spreadsheetml/2006/main" count="86" uniqueCount="47">
  <si>
    <t>FEDERAL TRANSIT ADMINISTRATION</t>
  </si>
  <si>
    <t>TABLE 1</t>
  </si>
  <si>
    <t xml:space="preserve">FORMULA </t>
  </si>
  <si>
    <t>Section 5303 Metropolitan Transportation Planning Program</t>
  </si>
  <si>
    <t xml:space="preserve">Total Apportioned </t>
  </si>
  <si>
    <t xml:space="preserve">Section 5304 Statewide Transportation Planning Program </t>
  </si>
  <si>
    <t xml:space="preserve">Total Apportioned    </t>
  </si>
  <si>
    <t>Transit Oriented Development (Discretionary pilot)</t>
  </si>
  <si>
    <t>Total Available for Allocation</t>
  </si>
  <si>
    <t xml:space="preserve">Section 5307 Urbanized Area Formula Program </t>
  </si>
  <si>
    <t>Section 5340 High Density States</t>
  </si>
  <si>
    <t>Section 5340 Growing States</t>
  </si>
  <si>
    <t xml:space="preserve">Total Apportioned   </t>
  </si>
  <si>
    <t>Section 5310 Enhanced Mobility of Seniors and Individuals with Disabilities</t>
  </si>
  <si>
    <t>Section 5311 Rural Areas Formula Program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</si>
  <si>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</si>
  <si>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</si>
  <si>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</si>
  <si>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5311(c)(1) Public Transportation on Indian Reservations Discretionary</t>
  </si>
  <si>
    <t>Section 5311(c)(2) Appalachian Development Public Transportation Assistance Program</t>
  </si>
  <si>
    <t xml:space="preserve">Total Available for Allocation  </t>
  </si>
  <si>
    <t xml:space="preserve">Section 5337 State of Good Repair </t>
  </si>
  <si>
    <t>Section 5339 Bus and Bus Facilities Formula</t>
  </si>
  <si>
    <t>Total Apportioned</t>
  </si>
  <si>
    <t>CAPITAL INVESTMENT GRANTS</t>
  </si>
  <si>
    <t>Section 5309 New Starts</t>
  </si>
  <si>
    <t>OTHER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</si>
  <si>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</si>
  <si>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</si>
  <si>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</si>
  <si>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Pilot Program for Enhanced Mobility</t>
  </si>
  <si>
    <t>Public Transportation Innovation</t>
  </si>
  <si>
    <t>Technical Assistance and Workforce Development</t>
  </si>
  <si>
    <t xml:space="preserve">Section 5339 Bus and Bus Facilities Discretionary </t>
  </si>
  <si>
    <t>FY 2017 APPROPRIATIONS AND APPORTIONMENTS FOR GRANT PROGRAMS</t>
  </si>
  <si>
    <t>Total FY 2017 Available</t>
  </si>
  <si>
    <t>Less FY 2017 Oversight (one half percent)</t>
  </si>
  <si>
    <t>Less FY 2017 Oversight (three-fourths percent)</t>
  </si>
  <si>
    <t>Less FY 2017 State Safety Oversight Program (one half percent)</t>
  </si>
  <si>
    <t>Less FY 2017 Ferry Discretionary Program</t>
  </si>
  <si>
    <t>Less FY 2017 Oversight (one-half percent)</t>
  </si>
  <si>
    <t>Less FY 2017 Oversight (one percent)</t>
  </si>
  <si>
    <t>Total FY 2017 Available High Intensity Fixed Guideway Formula</t>
  </si>
  <si>
    <t>Total FY 2017 Available High Intensity Motorbus Formula</t>
  </si>
  <si>
    <t>The total available amount for a program is based on funding authorized under The Fixing America's Surface Transportation Act (FAST) and the Consolidated Appropriations Act 2017, Public Law 115-31</t>
  </si>
  <si>
    <t>Section 3028 Postitive Train Control</t>
  </si>
  <si>
    <t>*This table was revised on 7/10/2017 to include the Positive Train Control amounts in the Total Apportionment/Allocation amounts.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</si>
</sst>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6"/>
      <name val="Helvetica"/>
      <family val="2"/>
    </font>
    <font>
      <sz val="16"/>
      <name val="Arial"/>
      <family val="2"/>
    </font>
    <font>
      <b/>
      <u/>
      <sz val="14"/>
      <name val="Arial"/>
      <family val="2"/>
    </font>
    <font>
      <sz val="11"/>
      <name val="Helvetica"/>
      <family val="2"/>
    </font>
    <font>
      <sz val="14"/>
      <name val="Arial"/>
      <family val="2"/>
    </font>
    <font>
      <sz val="14"/>
      <color theme="1"/>
      <name val="Arial"/>
      <family val="2"/>
    </font>
    <font>
      <u/>
      <sz val="14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Protection="1"/>
    <xf numFmtId="0" fontId="8" fillId="0" borderId="3" xfId="0" applyFont="1" applyFill="1" applyBorder="1" applyAlignment="1">
      <alignment horizontal="center"/>
    </xf>
    <xf numFmtId="0" fontId="9" fillId="0" borderId="2" xfId="0" applyFont="1" applyFill="1" applyBorder="1" applyProtection="1"/>
    <xf numFmtId="0" fontId="10" fillId="0" borderId="0" xfId="0" applyFont="1" applyFill="1"/>
    <xf numFmtId="0" fontId="9" fillId="0" borderId="0" xfId="0" applyFont="1" applyFill="1" applyBorder="1" applyProtection="1"/>
    <xf numFmtId="5" fontId="9" fillId="0" borderId="0" xfId="0" applyNumberFormat="1" applyFont="1" applyFill="1" applyBorder="1" applyProtection="1"/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/>
    <xf numFmtId="164" fontId="10" fillId="0" borderId="6" xfId="1" applyNumberFormat="1" applyFont="1" applyFill="1" applyBorder="1"/>
    <xf numFmtId="5" fontId="9" fillId="0" borderId="3" xfId="0" applyNumberFormat="1" applyFont="1" applyFill="1" applyBorder="1" applyAlignment="1">
      <alignment horizontal="center"/>
    </xf>
    <xf numFmtId="5" fontId="9" fillId="0" borderId="7" xfId="0" applyNumberFormat="1" applyFont="1" applyFill="1" applyBorder="1" applyProtection="1"/>
    <xf numFmtId="37" fontId="7" fillId="0" borderId="0" xfId="0" applyNumberFormat="1" applyFont="1" applyFill="1" applyBorder="1" applyProtection="1"/>
    <xf numFmtId="5" fontId="9" fillId="0" borderId="6" xfId="0" applyNumberFormat="1" applyFont="1" applyFill="1" applyBorder="1" applyProtection="1"/>
    <xf numFmtId="0" fontId="7" fillId="0" borderId="0" xfId="0" applyFont="1" applyFill="1" applyBorder="1" applyProtection="1"/>
    <xf numFmtId="0" fontId="10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9" fillId="0" borderId="8" xfId="0" applyFont="1" applyFill="1" applyBorder="1" applyProtection="1"/>
    <xf numFmtId="0" fontId="10" fillId="0" borderId="9" xfId="0" applyFont="1" applyFill="1" applyBorder="1"/>
    <xf numFmtId="0" fontId="9" fillId="0" borderId="9" xfId="0" applyFont="1" applyFill="1" applyBorder="1" applyProtection="1"/>
    <xf numFmtId="5" fontId="9" fillId="0" borderId="9" xfId="0" applyNumberFormat="1" applyFont="1" applyFill="1" applyBorder="1" applyProtection="1"/>
    <xf numFmtId="0" fontId="9" fillId="0" borderId="10" xfId="0" applyFont="1" applyFill="1" applyBorder="1" applyAlignment="1">
      <alignment horizontal="center"/>
    </xf>
    <xf numFmtId="0" fontId="11" fillId="0" borderId="0" xfId="0" applyFont="1" applyFill="1" applyBorder="1" applyProtection="1"/>
    <xf numFmtId="5" fontId="9" fillId="0" borderId="0" xfId="0" applyNumberFormat="1" applyFont="1" applyFill="1" applyBorder="1" applyAlignment="1" applyProtection="1"/>
    <xf numFmtId="37" fontId="12" fillId="0" borderId="0" xfId="0" applyNumberFormat="1" applyFont="1" applyFill="1" applyBorder="1" applyProtection="1"/>
    <xf numFmtId="0" fontId="13" fillId="0" borderId="10" xfId="0" applyFont="1" applyFill="1" applyBorder="1" applyAlignment="1">
      <alignment horizontal="center"/>
    </xf>
    <xf numFmtId="0" fontId="9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5" fontId="3" fillId="0" borderId="12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5" fontId="3" fillId="0" borderId="9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Protection="1"/>
    <xf numFmtId="0" fontId="14" fillId="0" borderId="9" xfId="0" applyFont="1" applyFill="1" applyBorder="1" applyProtection="1"/>
    <xf numFmtId="0" fontId="15" fillId="0" borderId="9" xfId="0" applyFont="1" applyFill="1" applyBorder="1" applyProtection="1"/>
    <xf numFmtId="5" fontId="9" fillId="0" borderId="0" xfId="0" applyNumberFormat="1" applyFont="1" applyFill="1" applyBorder="1"/>
    <xf numFmtId="5" fontId="10" fillId="0" borderId="0" xfId="1" applyNumberFormat="1" applyFont="1" applyFill="1" applyBorder="1"/>
    <xf numFmtId="165" fontId="9" fillId="0" borderId="0" xfId="0" applyNumberFormat="1" applyFont="1" applyFill="1" applyBorder="1" applyProtection="1"/>
    <xf numFmtId="0" fontId="21" fillId="0" borderId="0" xfId="0" applyFont="1" applyFill="1" applyBorder="1" applyProtection="1"/>
    <xf numFmtId="0" fontId="0" fillId="2" borderId="0" xfId="0" applyFill="1"/>
    <xf numFmtId="165" fontId="9" fillId="0" borderId="6" xfId="0" applyNumberFormat="1" applyFont="1" applyFill="1" applyBorder="1" applyProtection="1"/>
    <xf numFmtId="5" fontId="9" fillId="0" borderId="0" xfId="0" applyNumberFormat="1" applyFont="1" applyFill="1" applyBorder="1" applyProtection="1">
      <protection locked="0"/>
    </xf>
    <xf numFmtId="0" fontId="9" fillId="2" borderId="15" xfId="0" applyFont="1" applyFill="1" applyBorder="1" applyProtection="1"/>
    <xf numFmtId="0" fontId="10" fillId="2" borderId="15" xfId="0" applyFont="1" applyFill="1" applyBorder="1"/>
    <xf numFmtId="5" fontId="9" fillId="2" borderId="15" xfId="0" applyNumberFormat="1" applyFont="1" applyFill="1" applyBorder="1" applyProtection="1"/>
    <xf numFmtId="0" fontId="9" fillId="2" borderId="14" xfId="0" applyFont="1" applyFill="1" applyBorder="1" applyAlignment="1">
      <alignment horizontal="center"/>
    </xf>
    <xf numFmtId="0" fontId="9" fillId="0" borderId="15" xfId="0" applyFont="1" applyFill="1" applyBorder="1" applyProtection="1"/>
    <xf numFmtId="0" fontId="7" fillId="0" borderId="15" xfId="0" applyFont="1" applyFill="1" applyBorder="1" applyProtection="1"/>
    <xf numFmtId="0" fontId="11" fillId="0" borderId="15" xfId="0" applyFont="1" applyFill="1" applyBorder="1"/>
    <xf numFmtId="0" fontId="11" fillId="0" borderId="15" xfId="0" applyFont="1" applyFill="1" applyBorder="1" applyProtection="1"/>
    <xf numFmtId="0" fontId="9" fillId="0" borderId="15" xfId="0" applyFont="1" applyFill="1" applyBorder="1"/>
    <xf numFmtId="0" fontId="9" fillId="0" borderId="14" xfId="0" applyFont="1" applyFill="1" applyBorder="1" applyAlignment="1">
      <alignment horizontal="center"/>
    </xf>
    <xf numFmtId="5" fontId="9" fillId="2" borderId="17" xfId="0" applyNumberFormat="1" applyFont="1" applyFill="1" applyBorder="1" applyProtection="1"/>
    <xf numFmtId="5" fontId="9" fillId="2" borderId="16" xfId="0" applyNumberFormat="1" applyFont="1" applyFill="1" applyBorder="1" applyProtection="1"/>
    <xf numFmtId="0" fontId="0" fillId="2" borderId="18" xfId="0" applyFill="1" applyBorder="1"/>
    <xf numFmtId="0" fontId="0" fillId="2" borderId="14" xfId="0" applyFill="1" applyBorder="1"/>
    <xf numFmtId="165" fontId="9" fillId="2" borderId="15" xfId="0" applyNumberFormat="1" applyFont="1" applyFill="1" applyBorder="1" applyProtection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3" xfId="0" applyFill="1" applyBorder="1"/>
    <xf numFmtId="0" fontId="5" fillId="2" borderId="23" xfId="0" applyFont="1" applyFill="1" applyBorder="1"/>
    <xf numFmtId="37" fontId="0" fillId="2" borderId="23" xfId="0" applyNumberFormat="1" applyFill="1" applyBorder="1"/>
    <xf numFmtId="0" fontId="19" fillId="2" borderId="24" xfId="0" applyFont="1" applyFill="1" applyBorder="1" applyAlignment="1"/>
    <xf numFmtId="164" fontId="0" fillId="2" borderId="23" xfId="0" applyNumberFormat="1" applyFill="1" applyBorder="1"/>
    <xf numFmtId="5" fontId="0" fillId="2" borderId="23" xfId="0" applyNumberFormat="1" applyFill="1" applyBorder="1"/>
    <xf numFmtId="3" fontId="0" fillId="2" borderId="23" xfId="0" applyNumberFormat="1" applyFill="1" applyBorder="1"/>
    <xf numFmtId="7" fontId="0" fillId="2" borderId="23" xfId="0" applyNumberFormat="1" applyFill="1" applyBorder="1"/>
    <xf numFmtId="0" fontId="20" fillId="2" borderId="24" xfId="0" applyFont="1" applyFill="1" applyBorder="1" applyAlignment="1"/>
    <xf numFmtId="0" fontId="7" fillId="2" borderId="23" xfId="0" applyFont="1" applyFill="1" applyBorder="1" applyProtection="1"/>
    <xf numFmtId="37" fontId="0" fillId="2" borderId="25" xfId="0" applyNumberFormat="1" applyFill="1" applyBorder="1"/>
    <xf numFmtId="0" fontId="9" fillId="0" borderId="18" xfId="0" applyFont="1" applyFill="1" applyBorder="1" applyProtection="1"/>
    <xf numFmtId="0" fontId="10" fillId="0" borderId="15" xfId="0" applyFont="1" applyFill="1" applyBorder="1"/>
    <xf numFmtId="5" fontId="9" fillId="0" borderId="15" xfId="0" applyNumberFormat="1" applyFont="1" applyFill="1" applyBorder="1" applyProtection="1"/>
    <xf numFmtId="0" fontId="0" fillId="2" borderId="15" xfId="0" applyFill="1" applyBorder="1"/>
    <xf numFmtId="0" fontId="0" fillId="0" borderId="15" xfId="0" applyFill="1" applyBorder="1"/>
    <xf numFmtId="0" fontId="9" fillId="2" borderId="18" xfId="0" applyFont="1" applyFill="1" applyBorder="1" applyProtection="1"/>
    <xf numFmtId="0" fontId="9" fillId="2" borderId="15" xfId="0" applyFont="1" applyFill="1" applyBorder="1"/>
    <xf numFmtId="0" fontId="9" fillId="0" borderId="27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5" fontId="9" fillId="2" borderId="27" xfId="0" applyNumberFormat="1" applyFont="1" applyFill="1" applyBorder="1" applyAlignment="1">
      <alignment horizontal="center"/>
    </xf>
    <xf numFmtId="0" fontId="0" fillId="2" borderId="28" xfId="0" applyFill="1" applyBorder="1"/>
    <xf numFmtId="0" fontId="19" fillId="2" borderId="28" xfId="0" applyFont="1" applyFill="1" applyBorder="1" applyAlignment="1"/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0" xfId="0" applyFill="1" applyBorder="1"/>
    <xf numFmtId="0" fontId="5" fillId="0" borderId="30" xfId="0" applyFont="1" applyFill="1" applyBorder="1"/>
    <xf numFmtId="5" fontId="0" fillId="0" borderId="30" xfId="0" applyNumberFormat="1" applyFill="1" applyBorder="1"/>
    <xf numFmtId="3" fontId="0" fillId="0" borderId="30" xfId="0" applyNumberFormat="1" applyFill="1" applyBorder="1"/>
    <xf numFmtId="0" fontId="0" fillId="0" borderId="31" xfId="0" applyFill="1" applyBorder="1"/>
    <xf numFmtId="0" fontId="0" fillId="2" borderId="31" xfId="0" applyFill="1" applyBorder="1"/>
    <xf numFmtId="37" fontId="0" fillId="0" borderId="31" xfId="0" applyNumberFormat="1" applyFill="1" applyBorder="1"/>
    <xf numFmtId="0" fontId="0" fillId="2" borderId="30" xfId="0" applyFill="1" applyBorder="1"/>
    <xf numFmtId="37" fontId="9" fillId="0" borderId="0" xfId="0" applyNumberFormat="1" applyFont="1" applyFill="1" applyBorder="1" applyProtection="1"/>
    <xf numFmtId="37" fontId="9" fillId="0" borderId="6" xfId="0" applyNumberFormat="1" applyFont="1" applyFill="1" applyBorder="1" applyProtection="1"/>
    <xf numFmtId="165" fontId="0" fillId="0" borderId="30" xfId="0" applyNumberFormat="1" applyFill="1" applyBorder="1"/>
    <xf numFmtId="166" fontId="0" fillId="0" borderId="30" xfId="0" applyNumberFormat="1" applyFill="1" applyBorder="1"/>
    <xf numFmtId="167" fontId="0" fillId="0" borderId="30" xfId="0" applyNumberFormat="1" applyFill="1" applyBorder="1"/>
    <xf numFmtId="5" fontId="0" fillId="2" borderId="26" xfId="0" applyNumberFormat="1" applyFill="1" applyBorder="1"/>
    <xf numFmtId="7" fontId="0" fillId="0" borderId="30" xfId="0" applyNumberFormat="1" applyFill="1" applyBorder="1"/>
    <xf numFmtId="0" fontId="0" fillId="2" borderId="32" xfId="0" applyFill="1" applyBorder="1"/>
    <xf numFmtId="0" fontId="10" fillId="2" borderId="33" xfId="0" applyFont="1" applyFill="1" applyBorder="1"/>
    <xf numFmtId="0" fontId="9" fillId="2" borderId="33" xfId="0" applyFont="1" applyFill="1" applyBorder="1" applyProtection="1"/>
    <xf numFmtId="0" fontId="0" fillId="2" borderId="34" xfId="0" applyFill="1" applyBorder="1"/>
    <xf numFmtId="3" fontId="0" fillId="2" borderId="30" xfId="0" applyNumberFormat="1" applyFill="1" applyBorder="1"/>
    <xf numFmtId="3" fontId="10" fillId="2" borderId="30" xfId="0" applyNumberFormat="1" applyFont="1" applyFill="1" applyBorder="1"/>
    <xf numFmtId="10" fontId="0" fillId="2" borderId="30" xfId="0" applyNumberFormat="1" applyFill="1" applyBorder="1"/>
    <xf numFmtId="3" fontId="10" fillId="2" borderId="38" xfId="0" applyNumberFormat="1" applyFont="1" applyFill="1" applyBorder="1"/>
    <xf numFmtId="3" fontId="10" fillId="2" borderId="37" xfId="0" applyNumberFormat="1" applyFont="1" applyFill="1" applyBorder="1"/>
    <xf numFmtId="10" fontId="0" fillId="0" borderId="30" xfId="0" applyNumberFormat="1" applyFill="1" applyBorder="1"/>
    <xf numFmtId="0" fontId="23" fillId="0" borderId="0" xfId="0" applyFont="1" applyFill="1"/>
    <xf numFmtId="0" fontId="16" fillId="2" borderId="15" xfId="0" applyFont="1" applyFill="1" applyBorder="1" applyAlignment="1"/>
    <xf numFmtId="0" fontId="18" fillId="2" borderId="15" xfId="0" applyFont="1" applyFill="1" applyBorder="1" applyAlignment="1"/>
    <xf numFmtId="0" fontId="9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16" fillId="2" borderId="35" xfId="0" applyFont="1" applyFill="1" applyBorder="1" applyAlignment="1"/>
    <xf numFmtId="0" fontId="22" fillId="0" borderId="28" xfId="0" applyFont="1" applyBorder="1" applyAlignment="1"/>
    <xf numFmtId="0" fontId="22" fillId="0" borderId="36" xfId="0" applyFont="1" applyBorder="1" applyAlignment="1"/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/>
    <xf numFmtId="0" fontId="7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9"/>
  <sheetViews>
    <sheetView tabSelected="1" zoomScale="90" zoomScaleNormal="90" workbookViewId="0">
      <selection activeCell="K91" sqref="K91"/>
    </sheetView>
  </sheetViews>
  <sheetFormatPr defaultColWidth="9.140625" defaultRowHeight="15" x14ac:dyDescent="0.25"/>
  <cols>
    <col min="1" max="1" width="9.28515625" style="2" customWidth="1"/>
    <col min="2" max="2" width="9.140625" style="2" customWidth="1"/>
    <col min="3" max="3" width="23.85546875" style="2" customWidth="1"/>
    <col min="4" max="4" width="61" style="2" customWidth="1"/>
    <col min="5" max="5" width="29.42578125" style="2" customWidth="1"/>
    <col min="6" max="6" width="7.7109375" style="2" customWidth="1"/>
    <col min="7" max="7" width="16.42578125" style="73" customWidth="1"/>
    <col min="8" max="34" width="30" style="98" customWidth="1"/>
    <col min="35" max="251" width="9.140625" style="2"/>
    <col min="252" max="252" width="9.28515625" style="2" customWidth="1"/>
    <col min="253" max="253" width="9.140625" style="2" customWidth="1"/>
    <col min="254" max="254" width="23.85546875" style="2" customWidth="1"/>
    <col min="255" max="255" width="61" style="2" customWidth="1"/>
    <col min="256" max="256" width="29.42578125" style="2" customWidth="1"/>
    <col min="257" max="257" width="2.7109375" style="2" customWidth="1"/>
    <col min="258" max="258" width="9.140625" style="2"/>
    <col min="259" max="259" width="27.7109375" style="2" customWidth="1"/>
    <col min="260" max="260" width="9.140625" style="2"/>
    <col min="261" max="261" width="20.42578125" style="2" customWidth="1"/>
    <col min="262" max="262" width="11" style="2" bestFit="1" customWidth="1"/>
    <col min="263" max="263" width="13.140625" style="2" bestFit="1" customWidth="1"/>
    <col min="264" max="264" width="12.140625" style="2" bestFit="1" customWidth="1"/>
    <col min="265" max="507" width="9.140625" style="2"/>
    <col min="508" max="508" width="9.28515625" style="2" customWidth="1"/>
    <col min="509" max="509" width="9.140625" style="2" customWidth="1"/>
    <col min="510" max="510" width="23.85546875" style="2" customWidth="1"/>
    <col min="511" max="511" width="61" style="2" customWidth="1"/>
    <col min="512" max="512" width="29.42578125" style="2" customWidth="1"/>
    <col min="513" max="513" width="2.7109375" style="2" customWidth="1"/>
    <col min="514" max="514" width="9.140625" style="2"/>
    <col min="515" max="515" width="27.7109375" style="2" customWidth="1"/>
    <col min="516" max="516" width="9.140625" style="2"/>
    <col min="517" max="517" width="20.42578125" style="2" customWidth="1"/>
    <col min="518" max="518" width="11" style="2" bestFit="1" customWidth="1"/>
    <col min="519" max="519" width="13.140625" style="2" bestFit="1" customWidth="1"/>
    <col min="520" max="520" width="12.140625" style="2" bestFit="1" customWidth="1"/>
    <col min="521" max="763" width="9.140625" style="2"/>
    <col min="764" max="764" width="9.28515625" style="2" customWidth="1"/>
    <col min="765" max="765" width="9.140625" style="2" customWidth="1"/>
    <col min="766" max="766" width="23.85546875" style="2" customWidth="1"/>
    <col min="767" max="767" width="61" style="2" customWidth="1"/>
    <col min="768" max="768" width="29.42578125" style="2" customWidth="1"/>
    <col min="769" max="769" width="2.7109375" style="2" customWidth="1"/>
    <col min="770" max="770" width="9.140625" style="2"/>
    <col min="771" max="771" width="27.7109375" style="2" customWidth="1"/>
    <col min="772" max="772" width="9.140625" style="2"/>
    <col min="773" max="773" width="20.42578125" style="2" customWidth="1"/>
    <col min="774" max="774" width="11" style="2" bestFit="1" customWidth="1"/>
    <col min="775" max="775" width="13.140625" style="2" bestFit="1" customWidth="1"/>
    <col min="776" max="776" width="12.140625" style="2" bestFit="1" customWidth="1"/>
    <col min="777" max="1019" width="9.140625" style="2"/>
    <col min="1020" max="1020" width="9.28515625" style="2" customWidth="1"/>
    <col min="1021" max="1021" width="9.140625" style="2" customWidth="1"/>
    <col min="1022" max="1022" width="23.85546875" style="2" customWidth="1"/>
    <col min="1023" max="1023" width="61" style="2" customWidth="1"/>
    <col min="1024" max="1024" width="29.42578125" style="2" customWidth="1"/>
    <col min="1025" max="1025" width="2.7109375" style="2" customWidth="1"/>
    <col min="1026" max="1026" width="9.140625" style="2"/>
    <col min="1027" max="1027" width="27.7109375" style="2" customWidth="1"/>
    <col min="1028" max="1028" width="9.140625" style="2"/>
    <col min="1029" max="1029" width="20.42578125" style="2" customWidth="1"/>
    <col min="1030" max="1030" width="11" style="2" bestFit="1" customWidth="1"/>
    <col min="1031" max="1031" width="13.140625" style="2" bestFit="1" customWidth="1"/>
    <col min="1032" max="1032" width="12.140625" style="2" bestFit="1" customWidth="1"/>
    <col min="1033" max="1275" width="9.140625" style="2"/>
    <col min="1276" max="1276" width="9.28515625" style="2" customWidth="1"/>
    <col min="1277" max="1277" width="9.140625" style="2" customWidth="1"/>
    <col min="1278" max="1278" width="23.85546875" style="2" customWidth="1"/>
    <col min="1279" max="1279" width="61" style="2" customWidth="1"/>
    <col min="1280" max="1280" width="29.42578125" style="2" customWidth="1"/>
    <col min="1281" max="1281" width="2.7109375" style="2" customWidth="1"/>
    <col min="1282" max="1282" width="9.140625" style="2"/>
    <col min="1283" max="1283" width="27.7109375" style="2" customWidth="1"/>
    <col min="1284" max="1284" width="9.140625" style="2"/>
    <col min="1285" max="1285" width="20.42578125" style="2" customWidth="1"/>
    <col min="1286" max="1286" width="11" style="2" bestFit="1" customWidth="1"/>
    <col min="1287" max="1287" width="13.140625" style="2" bestFit="1" customWidth="1"/>
    <col min="1288" max="1288" width="12.140625" style="2" bestFit="1" customWidth="1"/>
    <col min="1289" max="1531" width="9.140625" style="2"/>
    <col min="1532" max="1532" width="9.28515625" style="2" customWidth="1"/>
    <col min="1533" max="1533" width="9.140625" style="2" customWidth="1"/>
    <col min="1534" max="1534" width="23.85546875" style="2" customWidth="1"/>
    <col min="1535" max="1535" width="61" style="2" customWidth="1"/>
    <col min="1536" max="1536" width="29.42578125" style="2" customWidth="1"/>
    <col min="1537" max="1537" width="2.7109375" style="2" customWidth="1"/>
    <col min="1538" max="1538" width="9.140625" style="2"/>
    <col min="1539" max="1539" width="27.7109375" style="2" customWidth="1"/>
    <col min="1540" max="1540" width="9.140625" style="2"/>
    <col min="1541" max="1541" width="20.42578125" style="2" customWidth="1"/>
    <col min="1542" max="1542" width="11" style="2" bestFit="1" customWidth="1"/>
    <col min="1543" max="1543" width="13.140625" style="2" bestFit="1" customWidth="1"/>
    <col min="1544" max="1544" width="12.140625" style="2" bestFit="1" customWidth="1"/>
    <col min="1545" max="1787" width="9.140625" style="2"/>
    <col min="1788" max="1788" width="9.28515625" style="2" customWidth="1"/>
    <col min="1789" max="1789" width="9.140625" style="2" customWidth="1"/>
    <col min="1790" max="1790" width="23.85546875" style="2" customWidth="1"/>
    <col min="1791" max="1791" width="61" style="2" customWidth="1"/>
    <col min="1792" max="1792" width="29.42578125" style="2" customWidth="1"/>
    <col min="1793" max="1793" width="2.7109375" style="2" customWidth="1"/>
    <col min="1794" max="1794" width="9.140625" style="2"/>
    <col min="1795" max="1795" width="27.7109375" style="2" customWidth="1"/>
    <col min="1796" max="1796" width="9.140625" style="2"/>
    <col min="1797" max="1797" width="20.42578125" style="2" customWidth="1"/>
    <col min="1798" max="1798" width="11" style="2" bestFit="1" customWidth="1"/>
    <col min="1799" max="1799" width="13.140625" style="2" bestFit="1" customWidth="1"/>
    <col min="1800" max="1800" width="12.140625" style="2" bestFit="1" customWidth="1"/>
    <col min="1801" max="2043" width="9.140625" style="2"/>
    <col min="2044" max="2044" width="9.28515625" style="2" customWidth="1"/>
    <col min="2045" max="2045" width="9.140625" style="2" customWidth="1"/>
    <col min="2046" max="2046" width="23.85546875" style="2" customWidth="1"/>
    <col min="2047" max="2047" width="61" style="2" customWidth="1"/>
    <col min="2048" max="2048" width="29.42578125" style="2" customWidth="1"/>
    <col min="2049" max="2049" width="2.7109375" style="2" customWidth="1"/>
    <col min="2050" max="2050" width="9.140625" style="2"/>
    <col min="2051" max="2051" width="27.7109375" style="2" customWidth="1"/>
    <col min="2052" max="2052" width="9.140625" style="2"/>
    <col min="2053" max="2053" width="20.42578125" style="2" customWidth="1"/>
    <col min="2054" max="2054" width="11" style="2" bestFit="1" customWidth="1"/>
    <col min="2055" max="2055" width="13.140625" style="2" bestFit="1" customWidth="1"/>
    <col min="2056" max="2056" width="12.140625" style="2" bestFit="1" customWidth="1"/>
    <col min="2057" max="2299" width="9.140625" style="2"/>
    <col min="2300" max="2300" width="9.28515625" style="2" customWidth="1"/>
    <col min="2301" max="2301" width="9.140625" style="2" customWidth="1"/>
    <col min="2302" max="2302" width="23.85546875" style="2" customWidth="1"/>
    <col min="2303" max="2303" width="61" style="2" customWidth="1"/>
    <col min="2304" max="2304" width="29.42578125" style="2" customWidth="1"/>
    <col min="2305" max="2305" width="2.7109375" style="2" customWidth="1"/>
    <col min="2306" max="2306" width="9.140625" style="2"/>
    <col min="2307" max="2307" width="27.7109375" style="2" customWidth="1"/>
    <col min="2308" max="2308" width="9.140625" style="2"/>
    <col min="2309" max="2309" width="20.42578125" style="2" customWidth="1"/>
    <col min="2310" max="2310" width="11" style="2" bestFit="1" customWidth="1"/>
    <col min="2311" max="2311" width="13.140625" style="2" bestFit="1" customWidth="1"/>
    <col min="2312" max="2312" width="12.140625" style="2" bestFit="1" customWidth="1"/>
    <col min="2313" max="2555" width="9.140625" style="2"/>
    <col min="2556" max="2556" width="9.28515625" style="2" customWidth="1"/>
    <col min="2557" max="2557" width="9.140625" style="2" customWidth="1"/>
    <col min="2558" max="2558" width="23.85546875" style="2" customWidth="1"/>
    <col min="2559" max="2559" width="61" style="2" customWidth="1"/>
    <col min="2560" max="2560" width="29.42578125" style="2" customWidth="1"/>
    <col min="2561" max="2561" width="2.7109375" style="2" customWidth="1"/>
    <col min="2562" max="2562" width="9.140625" style="2"/>
    <col min="2563" max="2563" width="27.7109375" style="2" customWidth="1"/>
    <col min="2564" max="2564" width="9.140625" style="2"/>
    <col min="2565" max="2565" width="20.42578125" style="2" customWidth="1"/>
    <col min="2566" max="2566" width="11" style="2" bestFit="1" customWidth="1"/>
    <col min="2567" max="2567" width="13.140625" style="2" bestFit="1" customWidth="1"/>
    <col min="2568" max="2568" width="12.140625" style="2" bestFit="1" customWidth="1"/>
    <col min="2569" max="2811" width="9.140625" style="2"/>
    <col min="2812" max="2812" width="9.28515625" style="2" customWidth="1"/>
    <col min="2813" max="2813" width="9.140625" style="2" customWidth="1"/>
    <col min="2814" max="2814" width="23.85546875" style="2" customWidth="1"/>
    <col min="2815" max="2815" width="61" style="2" customWidth="1"/>
    <col min="2816" max="2816" width="29.42578125" style="2" customWidth="1"/>
    <col min="2817" max="2817" width="2.7109375" style="2" customWidth="1"/>
    <col min="2818" max="2818" width="9.140625" style="2"/>
    <col min="2819" max="2819" width="27.7109375" style="2" customWidth="1"/>
    <col min="2820" max="2820" width="9.140625" style="2"/>
    <col min="2821" max="2821" width="20.42578125" style="2" customWidth="1"/>
    <col min="2822" max="2822" width="11" style="2" bestFit="1" customWidth="1"/>
    <col min="2823" max="2823" width="13.140625" style="2" bestFit="1" customWidth="1"/>
    <col min="2824" max="2824" width="12.140625" style="2" bestFit="1" customWidth="1"/>
    <col min="2825" max="3067" width="9.140625" style="2"/>
    <col min="3068" max="3068" width="9.28515625" style="2" customWidth="1"/>
    <col min="3069" max="3069" width="9.140625" style="2" customWidth="1"/>
    <col min="3070" max="3070" width="23.85546875" style="2" customWidth="1"/>
    <col min="3071" max="3071" width="61" style="2" customWidth="1"/>
    <col min="3072" max="3072" width="29.42578125" style="2" customWidth="1"/>
    <col min="3073" max="3073" width="2.7109375" style="2" customWidth="1"/>
    <col min="3074" max="3074" width="9.140625" style="2"/>
    <col min="3075" max="3075" width="27.7109375" style="2" customWidth="1"/>
    <col min="3076" max="3076" width="9.140625" style="2"/>
    <col min="3077" max="3077" width="20.42578125" style="2" customWidth="1"/>
    <col min="3078" max="3078" width="11" style="2" bestFit="1" customWidth="1"/>
    <col min="3079" max="3079" width="13.140625" style="2" bestFit="1" customWidth="1"/>
    <col min="3080" max="3080" width="12.140625" style="2" bestFit="1" customWidth="1"/>
    <col min="3081" max="3323" width="9.140625" style="2"/>
    <col min="3324" max="3324" width="9.28515625" style="2" customWidth="1"/>
    <col min="3325" max="3325" width="9.140625" style="2" customWidth="1"/>
    <col min="3326" max="3326" width="23.85546875" style="2" customWidth="1"/>
    <col min="3327" max="3327" width="61" style="2" customWidth="1"/>
    <col min="3328" max="3328" width="29.42578125" style="2" customWidth="1"/>
    <col min="3329" max="3329" width="2.7109375" style="2" customWidth="1"/>
    <col min="3330" max="3330" width="9.140625" style="2"/>
    <col min="3331" max="3331" width="27.7109375" style="2" customWidth="1"/>
    <col min="3332" max="3332" width="9.140625" style="2"/>
    <col min="3333" max="3333" width="20.42578125" style="2" customWidth="1"/>
    <col min="3334" max="3334" width="11" style="2" bestFit="1" customWidth="1"/>
    <col min="3335" max="3335" width="13.140625" style="2" bestFit="1" customWidth="1"/>
    <col min="3336" max="3336" width="12.140625" style="2" bestFit="1" customWidth="1"/>
    <col min="3337" max="3579" width="9.140625" style="2"/>
    <col min="3580" max="3580" width="9.28515625" style="2" customWidth="1"/>
    <col min="3581" max="3581" width="9.140625" style="2" customWidth="1"/>
    <col min="3582" max="3582" width="23.85546875" style="2" customWidth="1"/>
    <col min="3583" max="3583" width="61" style="2" customWidth="1"/>
    <col min="3584" max="3584" width="29.42578125" style="2" customWidth="1"/>
    <col min="3585" max="3585" width="2.7109375" style="2" customWidth="1"/>
    <col min="3586" max="3586" width="9.140625" style="2"/>
    <col min="3587" max="3587" width="27.7109375" style="2" customWidth="1"/>
    <col min="3588" max="3588" width="9.140625" style="2"/>
    <col min="3589" max="3589" width="20.42578125" style="2" customWidth="1"/>
    <col min="3590" max="3590" width="11" style="2" bestFit="1" customWidth="1"/>
    <col min="3591" max="3591" width="13.140625" style="2" bestFit="1" customWidth="1"/>
    <col min="3592" max="3592" width="12.140625" style="2" bestFit="1" customWidth="1"/>
    <col min="3593" max="3835" width="9.140625" style="2"/>
    <col min="3836" max="3836" width="9.28515625" style="2" customWidth="1"/>
    <col min="3837" max="3837" width="9.140625" style="2" customWidth="1"/>
    <col min="3838" max="3838" width="23.85546875" style="2" customWidth="1"/>
    <col min="3839" max="3839" width="61" style="2" customWidth="1"/>
    <col min="3840" max="3840" width="29.42578125" style="2" customWidth="1"/>
    <col min="3841" max="3841" width="2.7109375" style="2" customWidth="1"/>
    <col min="3842" max="3842" width="9.140625" style="2"/>
    <col min="3843" max="3843" width="27.7109375" style="2" customWidth="1"/>
    <col min="3844" max="3844" width="9.140625" style="2"/>
    <col min="3845" max="3845" width="20.42578125" style="2" customWidth="1"/>
    <col min="3846" max="3846" width="11" style="2" bestFit="1" customWidth="1"/>
    <col min="3847" max="3847" width="13.140625" style="2" bestFit="1" customWidth="1"/>
    <col min="3848" max="3848" width="12.140625" style="2" bestFit="1" customWidth="1"/>
    <col min="3849" max="4091" width="9.140625" style="2"/>
    <col min="4092" max="4092" width="9.28515625" style="2" customWidth="1"/>
    <col min="4093" max="4093" width="9.140625" style="2" customWidth="1"/>
    <col min="4094" max="4094" width="23.85546875" style="2" customWidth="1"/>
    <col min="4095" max="4095" width="61" style="2" customWidth="1"/>
    <col min="4096" max="4096" width="29.42578125" style="2" customWidth="1"/>
    <col min="4097" max="4097" width="2.7109375" style="2" customWidth="1"/>
    <col min="4098" max="4098" width="9.140625" style="2"/>
    <col min="4099" max="4099" width="27.7109375" style="2" customWidth="1"/>
    <col min="4100" max="4100" width="9.140625" style="2"/>
    <col min="4101" max="4101" width="20.42578125" style="2" customWidth="1"/>
    <col min="4102" max="4102" width="11" style="2" bestFit="1" customWidth="1"/>
    <col min="4103" max="4103" width="13.140625" style="2" bestFit="1" customWidth="1"/>
    <col min="4104" max="4104" width="12.140625" style="2" bestFit="1" customWidth="1"/>
    <col min="4105" max="4347" width="9.140625" style="2"/>
    <col min="4348" max="4348" width="9.28515625" style="2" customWidth="1"/>
    <col min="4349" max="4349" width="9.140625" style="2" customWidth="1"/>
    <col min="4350" max="4350" width="23.85546875" style="2" customWidth="1"/>
    <col min="4351" max="4351" width="61" style="2" customWidth="1"/>
    <col min="4352" max="4352" width="29.42578125" style="2" customWidth="1"/>
    <col min="4353" max="4353" width="2.7109375" style="2" customWidth="1"/>
    <col min="4354" max="4354" width="9.140625" style="2"/>
    <col min="4355" max="4355" width="27.7109375" style="2" customWidth="1"/>
    <col min="4356" max="4356" width="9.140625" style="2"/>
    <col min="4357" max="4357" width="20.42578125" style="2" customWidth="1"/>
    <col min="4358" max="4358" width="11" style="2" bestFit="1" customWidth="1"/>
    <col min="4359" max="4359" width="13.140625" style="2" bestFit="1" customWidth="1"/>
    <col min="4360" max="4360" width="12.140625" style="2" bestFit="1" customWidth="1"/>
    <col min="4361" max="4603" width="9.140625" style="2"/>
    <col min="4604" max="4604" width="9.28515625" style="2" customWidth="1"/>
    <col min="4605" max="4605" width="9.140625" style="2" customWidth="1"/>
    <col min="4606" max="4606" width="23.85546875" style="2" customWidth="1"/>
    <col min="4607" max="4607" width="61" style="2" customWidth="1"/>
    <col min="4608" max="4608" width="29.42578125" style="2" customWidth="1"/>
    <col min="4609" max="4609" width="2.7109375" style="2" customWidth="1"/>
    <col min="4610" max="4610" width="9.140625" style="2"/>
    <col min="4611" max="4611" width="27.7109375" style="2" customWidth="1"/>
    <col min="4612" max="4612" width="9.140625" style="2"/>
    <col min="4613" max="4613" width="20.42578125" style="2" customWidth="1"/>
    <col min="4614" max="4614" width="11" style="2" bestFit="1" customWidth="1"/>
    <col min="4615" max="4615" width="13.140625" style="2" bestFit="1" customWidth="1"/>
    <col min="4616" max="4616" width="12.140625" style="2" bestFit="1" customWidth="1"/>
    <col min="4617" max="4859" width="9.140625" style="2"/>
    <col min="4860" max="4860" width="9.28515625" style="2" customWidth="1"/>
    <col min="4861" max="4861" width="9.140625" style="2" customWidth="1"/>
    <col min="4862" max="4862" width="23.85546875" style="2" customWidth="1"/>
    <col min="4863" max="4863" width="61" style="2" customWidth="1"/>
    <col min="4864" max="4864" width="29.42578125" style="2" customWidth="1"/>
    <col min="4865" max="4865" width="2.7109375" style="2" customWidth="1"/>
    <col min="4866" max="4866" width="9.140625" style="2"/>
    <col min="4867" max="4867" width="27.7109375" style="2" customWidth="1"/>
    <col min="4868" max="4868" width="9.140625" style="2"/>
    <col min="4869" max="4869" width="20.42578125" style="2" customWidth="1"/>
    <col min="4870" max="4870" width="11" style="2" bestFit="1" customWidth="1"/>
    <col min="4871" max="4871" width="13.140625" style="2" bestFit="1" customWidth="1"/>
    <col min="4872" max="4872" width="12.140625" style="2" bestFit="1" customWidth="1"/>
    <col min="4873" max="5115" width="9.140625" style="2"/>
    <col min="5116" max="5116" width="9.28515625" style="2" customWidth="1"/>
    <col min="5117" max="5117" width="9.140625" style="2" customWidth="1"/>
    <col min="5118" max="5118" width="23.85546875" style="2" customWidth="1"/>
    <col min="5119" max="5119" width="61" style="2" customWidth="1"/>
    <col min="5120" max="5120" width="29.42578125" style="2" customWidth="1"/>
    <col min="5121" max="5121" width="2.7109375" style="2" customWidth="1"/>
    <col min="5122" max="5122" width="9.140625" style="2"/>
    <col min="5123" max="5123" width="27.7109375" style="2" customWidth="1"/>
    <col min="5124" max="5124" width="9.140625" style="2"/>
    <col min="5125" max="5125" width="20.42578125" style="2" customWidth="1"/>
    <col min="5126" max="5126" width="11" style="2" bestFit="1" customWidth="1"/>
    <col min="5127" max="5127" width="13.140625" style="2" bestFit="1" customWidth="1"/>
    <col min="5128" max="5128" width="12.140625" style="2" bestFit="1" customWidth="1"/>
    <col min="5129" max="5371" width="9.140625" style="2"/>
    <col min="5372" max="5372" width="9.28515625" style="2" customWidth="1"/>
    <col min="5373" max="5373" width="9.140625" style="2" customWidth="1"/>
    <col min="5374" max="5374" width="23.85546875" style="2" customWidth="1"/>
    <col min="5375" max="5375" width="61" style="2" customWidth="1"/>
    <col min="5376" max="5376" width="29.42578125" style="2" customWidth="1"/>
    <col min="5377" max="5377" width="2.7109375" style="2" customWidth="1"/>
    <col min="5378" max="5378" width="9.140625" style="2"/>
    <col min="5379" max="5379" width="27.7109375" style="2" customWidth="1"/>
    <col min="5380" max="5380" width="9.140625" style="2"/>
    <col min="5381" max="5381" width="20.42578125" style="2" customWidth="1"/>
    <col min="5382" max="5382" width="11" style="2" bestFit="1" customWidth="1"/>
    <col min="5383" max="5383" width="13.140625" style="2" bestFit="1" customWidth="1"/>
    <col min="5384" max="5384" width="12.140625" style="2" bestFit="1" customWidth="1"/>
    <col min="5385" max="5627" width="9.140625" style="2"/>
    <col min="5628" max="5628" width="9.28515625" style="2" customWidth="1"/>
    <col min="5629" max="5629" width="9.140625" style="2" customWidth="1"/>
    <col min="5630" max="5630" width="23.85546875" style="2" customWidth="1"/>
    <col min="5631" max="5631" width="61" style="2" customWidth="1"/>
    <col min="5632" max="5632" width="29.42578125" style="2" customWidth="1"/>
    <col min="5633" max="5633" width="2.7109375" style="2" customWidth="1"/>
    <col min="5634" max="5634" width="9.140625" style="2"/>
    <col min="5635" max="5635" width="27.7109375" style="2" customWidth="1"/>
    <col min="5636" max="5636" width="9.140625" style="2"/>
    <col min="5637" max="5637" width="20.42578125" style="2" customWidth="1"/>
    <col min="5638" max="5638" width="11" style="2" bestFit="1" customWidth="1"/>
    <col min="5639" max="5639" width="13.140625" style="2" bestFit="1" customWidth="1"/>
    <col min="5640" max="5640" width="12.140625" style="2" bestFit="1" customWidth="1"/>
    <col min="5641" max="5883" width="9.140625" style="2"/>
    <col min="5884" max="5884" width="9.28515625" style="2" customWidth="1"/>
    <col min="5885" max="5885" width="9.140625" style="2" customWidth="1"/>
    <col min="5886" max="5886" width="23.85546875" style="2" customWidth="1"/>
    <col min="5887" max="5887" width="61" style="2" customWidth="1"/>
    <col min="5888" max="5888" width="29.42578125" style="2" customWidth="1"/>
    <col min="5889" max="5889" width="2.7109375" style="2" customWidth="1"/>
    <col min="5890" max="5890" width="9.140625" style="2"/>
    <col min="5891" max="5891" width="27.7109375" style="2" customWidth="1"/>
    <col min="5892" max="5892" width="9.140625" style="2"/>
    <col min="5893" max="5893" width="20.42578125" style="2" customWidth="1"/>
    <col min="5894" max="5894" width="11" style="2" bestFit="1" customWidth="1"/>
    <col min="5895" max="5895" width="13.140625" style="2" bestFit="1" customWidth="1"/>
    <col min="5896" max="5896" width="12.140625" style="2" bestFit="1" customWidth="1"/>
    <col min="5897" max="6139" width="9.140625" style="2"/>
    <col min="6140" max="6140" width="9.28515625" style="2" customWidth="1"/>
    <col min="6141" max="6141" width="9.140625" style="2" customWidth="1"/>
    <col min="6142" max="6142" width="23.85546875" style="2" customWidth="1"/>
    <col min="6143" max="6143" width="61" style="2" customWidth="1"/>
    <col min="6144" max="6144" width="29.42578125" style="2" customWidth="1"/>
    <col min="6145" max="6145" width="2.7109375" style="2" customWidth="1"/>
    <col min="6146" max="6146" width="9.140625" style="2"/>
    <col min="6147" max="6147" width="27.7109375" style="2" customWidth="1"/>
    <col min="6148" max="6148" width="9.140625" style="2"/>
    <col min="6149" max="6149" width="20.42578125" style="2" customWidth="1"/>
    <col min="6150" max="6150" width="11" style="2" bestFit="1" customWidth="1"/>
    <col min="6151" max="6151" width="13.140625" style="2" bestFit="1" customWidth="1"/>
    <col min="6152" max="6152" width="12.140625" style="2" bestFit="1" customWidth="1"/>
    <col min="6153" max="6395" width="9.140625" style="2"/>
    <col min="6396" max="6396" width="9.28515625" style="2" customWidth="1"/>
    <col min="6397" max="6397" width="9.140625" style="2" customWidth="1"/>
    <col min="6398" max="6398" width="23.85546875" style="2" customWidth="1"/>
    <col min="6399" max="6399" width="61" style="2" customWidth="1"/>
    <col min="6400" max="6400" width="29.42578125" style="2" customWidth="1"/>
    <col min="6401" max="6401" width="2.7109375" style="2" customWidth="1"/>
    <col min="6402" max="6402" width="9.140625" style="2"/>
    <col min="6403" max="6403" width="27.7109375" style="2" customWidth="1"/>
    <col min="6404" max="6404" width="9.140625" style="2"/>
    <col min="6405" max="6405" width="20.42578125" style="2" customWidth="1"/>
    <col min="6406" max="6406" width="11" style="2" bestFit="1" customWidth="1"/>
    <col min="6407" max="6407" width="13.140625" style="2" bestFit="1" customWidth="1"/>
    <col min="6408" max="6408" width="12.140625" style="2" bestFit="1" customWidth="1"/>
    <col min="6409" max="6651" width="9.140625" style="2"/>
    <col min="6652" max="6652" width="9.28515625" style="2" customWidth="1"/>
    <col min="6653" max="6653" width="9.140625" style="2" customWidth="1"/>
    <col min="6654" max="6654" width="23.85546875" style="2" customWidth="1"/>
    <col min="6655" max="6655" width="61" style="2" customWidth="1"/>
    <col min="6656" max="6656" width="29.42578125" style="2" customWidth="1"/>
    <col min="6657" max="6657" width="2.7109375" style="2" customWidth="1"/>
    <col min="6658" max="6658" width="9.140625" style="2"/>
    <col min="6659" max="6659" width="27.7109375" style="2" customWidth="1"/>
    <col min="6660" max="6660" width="9.140625" style="2"/>
    <col min="6661" max="6661" width="20.42578125" style="2" customWidth="1"/>
    <col min="6662" max="6662" width="11" style="2" bestFit="1" customWidth="1"/>
    <col min="6663" max="6663" width="13.140625" style="2" bestFit="1" customWidth="1"/>
    <col min="6664" max="6664" width="12.140625" style="2" bestFit="1" customWidth="1"/>
    <col min="6665" max="6907" width="9.140625" style="2"/>
    <col min="6908" max="6908" width="9.28515625" style="2" customWidth="1"/>
    <col min="6909" max="6909" width="9.140625" style="2" customWidth="1"/>
    <col min="6910" max="6910" width="23.85546875" style="2" customWidth="1"/>
    <col min="6911" max="6911" width="61" style="2" customWidth="1"/>
    <col min="6912" max="6912" width="29.42578125" style="2" customWidth="1"/>
    <col min="6913" max="6913" width="2.7109375" style="2" customWidth="1"/>
    <col min="6914" max="6914" width="9.140625" style="2"/>
    <col min="6915" max="6915" width="27.7109375" style="2" customWidth="1"/>
    <col min="6916" max="6916" width="9.140625" style="2"/>
    <col min="6917" max="6917" width="20.42578125" style="2" customWidth="1"/>
    <col min="6918" max="6918" width="11" style="2" bestFit="1" customWidth="1"/>
    <col min="6919" max="6919" width="13.140625" style="2" bestFit="1" customWidth="1"/>
    <col min="6920" max="6920" width="12.140625" style="2" bestFit="1" customWidth="1"/>
    <col min="6921" max="7163" width="9.140625" style="2"/>
    <col min="7164" max="7164" width="9.28515625" style="2" customWidth="1"/>
    <col min="7165" max="7165" width="9.140625" style="2" customWidth="1"/>
    <col min="7166" max="7166" width="23.85546875" style="2" customWidth="1"/>
    <col min="7167" max="7167" width="61" style="2" customWidth="1"/>
    <col min="7168" max="7168" width="29.42578125" style="2" customWidth="1"/>
    <col min="7169" max="7169" width="2.7109375" style="2" customWidth="1"/>
    <col min="7170" max="7170" width="9.140625" style="2"/>
    <col min="7171" max="7171" width="27.7109375" style="2" customWidth="1"/>
    <col min="7172" max="7172" width="9.140625" style="2"/>
    <col min="7173" max="7173" width="20.42578125" style="2" customWidth="1"/>
    <col min="7174" max="7174" width="11" style="2" bestFit="1" customWidth="1"/>
    <col min="7175" max="7175" width="13.140625" style="2" bestFit="1" customWidth="1"/>
    <col min="7176" max="7176" width="12.140625" style="2" bestFit="1" customWidth="1"/>
    <col min="7177" max="7419" width="9.140625" style="2"/>
    <col min="7420" max="7420" width="9.28515625" style="2" customWidth="1"/>
    <col min="7421" max="7421" width="9.140625" style="2" customWidth="1"/>
    <col min="7422" max="7422" width="23.85546875" style="2" customWidth="1"/>
    <col min="7423" max="7423" width="61" style="2" customWidth="1"/>
    <col min="7424" max="7424" width="29.42578125" style="2" customWidth="1"/>
    <col min="7425" max="7425" width="2.7109375" style="2" customWidth="1"/>
    <col min="7426" max="7426" width="9.140625" style="2"/>
    <col min="7427" max="7427" width="27.7109375" style="2" customWidth="1"/>
    <col min="7428" max="7428" width="9.140625" style="2"/>
    <col min="7429" max="7429" width="20.42578125" style="2" customWidth="1"/>
    <col min="7430" max="7430" width="11" style="2" bestFit="1" customWidth="1"/>
    <col min="7431" max="7431" width="13.140625" style="2" bestFit="1" customWidth="1"/>
    <col min="7432" max="7432" width="12.140625" style="2" bestFit="1" customWidth="1"/>
    <col min="7433" max="7675" width="9.140625" style="2"/>
    <col min="7676" max="7676" width="9.28515625" style="2" customWidth="1"/>
    <col min="7677" max="7677" width="9.140625" style="2" customWidth="1"/>
    <col min="7678" max="7678" width="23.85546875" style="2" customWidth="1"/>
    <col min="7679" max="7679" width="61" style="2" customWidth="1"/>
    <col min="7680" max="7680" width="29.42578125" style="2" customWidth="1"/>
    <col min="7681" max="7681" width="2.7109375" style="2" customWidth="1"/>
    <col min="7682" max="7682" width="9.140625" style="2"/>
    <col min="7683" max="7683" width="27.7109375" style="2" customWidth="1"/>
    <col min="7684" max="7684" width="9.140625" style="2"/>
    <col min="7685" max="7685" width="20.42578125" style="2" customWidth="1"/>
    <col min="7686" max="7686" width="11" style="2" bestFit="1" customWidth="1"/>
    <col min="7687" max="7687" width="13.140625" style="2" bestFit="1" customWidth="1"/>
    <col min="7688" max="7688" width="12.140625" style="2" bestFit="1" customWidth="1"/>
    <col min="7689" max="7931" width="9.140625" style="2"/>
    <col min="7932" max="7932" width="9.28515625" style="2" customWidth="1"/>
    <col min="7933" max="7933" width="9.140625" style="2" customWidth="1"/>
    <col min="7934" max="7934" width="23.85546875" style="2" customWidth="1"/>
    <col min="7935" max="7935" width="61" style="2" customWidth="1"/>
    <col min="7936" max="7936" width="29.42578125" style="2" customWidth="1"/>
    <col min="7937" max="7937" width="2.7109375" style="2" customWidth="1"/>
    <col min="7938" max="7938" width="9.140625" style="2"/>
    <col min="7939" max="7939" width="27.7109375" style="2" customWidth="1"/>
    <col min="7940" max="7940" width="9.140625" style="2"/>
    <col min="7941" max="7941" width="20.42578125" style="2" customWidth="1"/>
    <col min="7942" max="7942" width="11" style="2" bestFit="1" customWidth="1"/>
    <col min="7943" max="7943" width="13.140625" style="2" bestFit="1" customWidth="1"/>
    <col min="7944" max="7944" width="12.140625" style="2" bestFit="1" customWidth="1"/>
    <col min="7945" max="8187" width="9.140625" style="2"/>
    <col min="8188" max="8188" width="9.28515625" style="2" customWidth="1"/>
    <col min="8189" max="8189" width="9.140625" style="2" customWidth="1"/>
    <col min="8190" max="8190" width="23.85546875" style="2" customWidth="1"/>
    <col min="8191" max="8191" width="61" style="2" customWidth="1"/>
    <col min="8192" max="8192" width="29.42578125" style="2" customWidth="1"/>
    <col min="8193" max="8193" width="2.7109375" style="2" customWidth="1"/>
    <col min="8194" max="8194" width="9.140625" style="2"/>
    <col min="8195" max="8195" width="27.7109375" style="2" customWidth="1"/>
    <col min="8196" max="8196" width="9.140625" style="2"/>
    <col min="8197" max="8197" width="20.42578125" style="2" customWidth="1"/>
    <col min="8198" max="8198" width="11" style="2" bestFit="1" customWidth="1"/>
    <col min="8199" max="8199" width="13.140625" style="2" bestFit="1" customWidth="1"/>
    <col min="8200" max="8200" width="12.140625" style="2" bestFit="1" customWidth="1"/>
    <col min="8201" max="8443" width="9.140625" style="2"/>
    <col min="8444" max="8444" width="9.28515625" style="2" customWidth="1"/>
    <col min="8445" max="8445" width="9.140625" style="2" customWidth="1"/>
    <col min="8446" max="8446" width="23.85546875" style="2" customWidth="1"/>
    <col min="8447" max="8447" width="61" style="2" customWidth="1"/>
    <col min="8448" max="8448" width="29.42578125" style="2" customWidth="1"/>
    <col min="8449" max="8449" width="2.7109375" style="2" customWidth="1"/>
    <col min="8450" max="8450" width="9.140625" style="2"/>
    <col min="8451" max="8451" width="27.7109375" style="2" customWidth="1"/>
    <col min="8452" max="8452" width="9.140625" style="2"/>
    <col min="8453" max="8453" width="20.42578125" style="2" customWidth="1"/>
    <col min="8454" max="8454" width="11" style="2" bestFit="1" customWidth="1"/>
    <col min="8455" max="8455" width="13.140625" style="2" bestFit="1" customWidth="1"/>
    <col min="8456" max="8456" width="12.140625" style="2" bestFit="1" customWidth="1"/>
    <col min="8457" max="8699" width="9.140625" style="2"/>
    <col min="8700" max="8700" width="9.28515625" style="2" customWidth="1"/>
    <col min="8701" max="8701" width="9.140625" style="2" customWidth="1"/>
    <col min="8702" max="8702" width="23.85546875" style="2" customWidth="1"/>
    <col min="8703" max="8703" width="61" style="2" customWidth="1"/>
    <col min="8704" max="8704" width="29.42578125" style="2" customWidth="1"/>
    <col min="8705" max="8705" width="2.7109375" style="2" customWidth="1"/>
    <col min="8706" max="8706" width="9.140625" style="2"/>
    <col min="8707" max="8707" width="27.7109375" style="2" customWidth="1"/>
    <col min="8708" max="8708" width="9.140625" style="2"/>
    <col min="8709" max="8709" width="20.42578125" style="2" customWidth="1"/>
    <col min="8710" max="8710" width="11" style="2" bestFit="1" customWidth="1"/>
    <col min="8711" max="8711" width="13.140625" style="2" bestFit="1" customWidth="1"/>
    <col min="8712" max="8712" width="12.140625" style="2" bestFit="1" customWidth="1"/>
    <col min="8713" max="8955" width="9.140625" style="2"/>
    <col min="8956" max="8956" width="9.28515625" style="2" customWidth="1"/>
    <col min="8957" max="8957" width="9.140625" style="2" customWidth="1"/>
    <col min="8958" max="8958" width="23.85546875" style="2" customWidth="1"/>
    <col min="8959" max="8959" width="61" style="2" customWidth="1"/>
    <col min="8960" max="8960" width="29.42578125" style="2" customWidth="1"/>
    <col min="8961" max="8961" width="2.7109375" style="2" customWidth="1"/>
    <col min="8962" max="8962" width="9.140625" style="2"/>
    <col min="8963" max="8963" width="27.7109375" style="2" customWidth="1"/>
    <col min="8964" max="8964" width="9.140625" style="2"/>
    <col min="8965" max="8965" width="20.42578125" style="2" customWidth="1"/>
    <col min="8966" max="8966" width="11" style="2" bestFit="1" customWidth="1"/>
    <col min="8967" max="8967" width="13.140625" style="2" bestFit="1" customWidth="1"/>
    <col min="8968" max="8968" width="12.140625" style="2" bestFit="1" customWidth="1"/>
    <col min="8969" max="9211" width="9.140625" style="2"/>
    <col min="9212" max="9212" width="9.28515625" style="2" customWidth="1"/>
    <col min="9213" max="9213" width="9.140625" style="2" customWidth="1"/>
    <col min="9214" max="9214" width="23.85546875" style="2" customWidth="1"/>
    <col min="9215" max="9215" width="61" style="2" customWidth="1"/>
    <col min="9216" max="9216" width="29.42578125" style="2" customWidth="1"/>
    <col min="9217" max="9217" width="2.7109375" style="2" customWidth="1"/>
    <col min="9218" max="9218" width="9.140625" style="2"/>
    <col min="9219" max="9219" width="27.7109375" style="2" customWidth="1"/>
    <col min="9220" max="9220" width="9.140625" style="2"/>
    <col min="9221" max="9221" width="20.42578125" style="2" customWidth="1"/>
    <col min="9222" max="9222" width="11" style="2" bestFit="1" customWidth="1"/>
    <col min="9223" max="9223" width="13.140625" style="2" bestFit="1" customWidth="1"/>
    <col min="9224" max="9224" width="12.140625" style="2" bestFit="1" customWidth="1"/>
    <col min="9225" max="9467" width="9.140625" style="2"/>
    <col min="9468" max="9468" width="9.28515625" style="2" customWidth="1"/>
    <col min="9469" max="9469" width="9.140625" style="2" customWidth="1"/>
    <col min="9470" max="9470" width="23.85546875" style="2" customWidth="1"/>
    <col min="9471" max="9471" width="61" style="2" customWidth="1"/>
    <col min="9472" max="9472" width="29.42578125" style="2" customWidth="1"/>
    <col min="9473" max="9473" width="2.7109375" style="2" customWidth="1"/>
    <col min="9474" max="9474" width="9.140625" style="2"/>
    <col min="9475" max="9475" width="27.7109375" style="2" customWidth="1"/>
    <col min="9476" max="9476" width="9.140625" style="2"/>
    <col min="9477" max="9477" width="20.42578125" style="2" customWidth="1"/>
    <col min="9478" max="9478" width="11" style="2" bestFit="1" customWidth="1"/>
    <col min="9479" max="9479" width="13.140625" style="2" bestFit="1" customWidth="1"/>
    <col min="9480" max="9480" width="12.140625" style="2" bestFit="1" customWidth="1"/>
    <col min="9481" max="9723" width="9.140625" style="2"/>
    <col min="9724" max="9724" width="9.28515625" style="2" customWidth="1"/>
    <col min="9725" max="9725" width="9.140625" style="2" customWidth="1"/>
    <col min="9726" max="9726" width="23.85546875" style="2" customWidth="1"/>
    <col min="9727" max="9727" width="61" style="2" customWidth="1"/>
    <col min="9728" max="9728" width="29.42578125" style="2" customWidth="1"/>
    <col min="9729" max="9729" width="2.7109375" style="2" customWidth="1"/>
    <col min="9730" max="9730" width="9.140625" style="2"/>
    <col min="9731" max="9731" width="27.7109375" style="2" customWidth="1"/>
    <col min="9732" max="9732" width="9.140625" style="2"/>
    <col min="9733" max="9733" width="20.42578125" style="2" customWidth="1"/>
    <col min="9734" max="9734" width="11" style="2" bestFit="1" customWidth="1"/>
    <col min="9735" max="9735" width="13.140625" style="2" bestFit="1" customWidth="1"/>
    <col min="9736" max="9736" width="12.140625" style="2" bestFit="1" customWidth="1"/>
    <col min="9737" max="9979" width="9.140625" style="2"/>
    <col min="9980" max="9980" width="9.28515625" style="2" customWidth="1"/>
    <col min="9981" max="9981" width="9.140625" style="2" customWidth="1"/>
    <col min="9982" max="9982" width="23.85546875" style="2" customWidth="1"/>
    <col min="9983" max="9983" width="61" style="2" customWidth="1"/>
    <col min="9984" max="9984" width="29.42578125" style="2" customWidth="1"/>
    <col min="9985" max="9985" width="2.7109375" style="2" customWidth="1"/>
    <col min="9986" max="9986" width="9.140625" style="2"/>
    <col min="9987" max="9987" width="27.7109375" style="2" customWidth="1"/>
    <col min="9988" max="9988" width="9.140625" style="2"/>
    <col min="9989" max="9989" width="20.42578125" style="2" customWidth="1"/>
    <col min="9990" max="9990" width="11" style="2" bestFit="1" customWidth="1"/>
    <col min="9991" max="9991" width="13.140625" style="2" bestFit="1" customWidth="1"/>
    <col min="9992" max="9992" width="12.140625" style="2" bestFit="1" customWidth="1"/>
    <col min="9993" max="10235" width="9.140625" style="2"/>
    <col min="10236" max="10236" width="9.28515625" style="2" customWidth="1"/>
    <col min="10237" max="10237" width="9.140625" style="2" customWidth="1"/>
    <col min="10238" max="10238" width="23.85546875" style="2" customWidth="1"/>
    <col min="10239" max="10239" width="61" style="2" customWidth="1"/>
    <col min="10240" max="10240" width="29.42578125" style="2" customWidth="1"/>
    <col min="10241" max="10241" width="2.7109375" style="2" customWidth="1"/>
    <col min="10242" max="10242" width="9.140625" style="2"/>
    <col min="10243" max="10243" width="27.7109375" style="2" customWidth="1"/>
    <col min="10244" max="10244" width="9.140625" style="2"/>
    <col min="10245" max="10245" width="20.42578125" style="2" customWidth="1"/>
    <col min="10246" max="10246" width="11" style="2" bestFit="1" customWidth="1"/>
    <col min="10247" max="10247" width="13.140625" style="2" bestFit="1" customWidth="1"/>
    <col min="10248" max="10248" width="12.140625" style="2" bestFit="1" customWidth="1"/>
    <col min="10249" max="10491" width="9.140625" style="2"/>
    <col min="10492" max="10492" width="9.28515625" style="2" customWidth="1"/>
    <col min="10493" max="10493" width="9.140625" style="2" customWidth="1"/>
    <col min="10494" max="10494" width="23.85546875" style="2" customWidth="1"/>
    <col min="10495" max="10495" width="61" style="2" customWidth="1"/>
    <col min="10496" max="10496" width="29.42578125" style="2" customWidth="1"/>
    <col min="10497" max="10497" width="2.7109375" style="2" customWidth="1"/>
    <col min="10498" max="10498" width="9.140625" style="2"/>
    <col min="10499" max="10499" width="27.7109375" style="2" customWidth="1"/>
    <col min="10500" max="10500" width="9.140625" style="2"/>
    <col min="10501" max="10501" width="20.42578125" style="2" customWidth="1"/>
    <col min="10502" max="10502" width="11" style="2" bestFit="1" customWidth="1"/>
    <col min="10503" max="10503" width="13.140625" style="2" bestFit="1" customWidth="1"/>
    <col min="10504" max="10504" width="12.140625" style="2" bestFit="1" customWidth="1"/>
    <col min="10505" max="10747" width="9.140625" style="2"/>
    <col min="10748" max="10748" width="9.28515625" style="2" customWidth="1"/>
    <col min="10749" max="10749" width="9.140625" style="2" customWidth="1"/>
    <col min="10750" max="10750" width="23.85546875" style="2" customWidth="1"/>
    <col min="10751" max="10751" width="61" style="2" customWidth="1"/>
    <col min="10752" max="10752" width="29.42578125" style="2" customWidth="1"/>
    <col min="10753" max="10753" width="2.7109375" style="2" customWidth="1"/>
    <col min="10754" max="10754" width="9.140625" style="2"/>
    <col min="10755" max="10755" width="27.7109375" style="2" customWidth="1"/>
    <col min="10756" max="10756" width="9.140625" style="2"/>
    <col min="10757" max="10757" width="20.42578125" style="2" customWidth="1"/>
    <col min="10758" max="10758" width="11" style="2" bestFit="1" customWidth="1"/>
    <col min="10759" max="10759" width="13.140625" style="2" bestFit="1" customWidth="1"/>
    <col min="10760" max="10760" width="12.140625" style="2" bestFit="1" customWidth="1"/>
    <col min="10761" max="11003" width="9.140625" style="2"/>
    <col min="11004" max="11004" width="9.28515625" style="2" customWidth="1"/>
    <col min="11005" max="11005" width="9.140625" style="2" customWidth="1"/>
    <col min="11006" max="11006" width="23.85546875" style="2" customWidth="1"/>
    <col min="11007" max="11007" width="61" style="2" customWidth="1"/>
    <col min="11008" max="11008" width="29.42578125" style="2" customWidth="1"/>
    <col min="11009" max="11009" width="2.7109375" style="2" customWidth="1"/>
    <col min="11010" max="11010" width="9.140625" style="2"/>
    <col min="11011" max="11011" width="27.7109375" style="2" customWidth="1"/>
    <col min="11012" max="11012" width="9.140625" style="2"/>
    <col min="11013" max="11013" width="20.42578125" style="2" customWidth="1"/>
    <col min="11014" max="11014" width="11" style="2" bestFit="1" customWidth="1"/>
    <col min="11015" max="11015" width="13.140625" style="2" bestFit="1" customWidth="1"/>
    <col min="11016" max="11016" width="12.140625" style="2" bestFit="1" customWidth="1"/>
    <col min="11017" max="11259" width="9.140625" style="2"/>
    <col min="11260" max="11260" width="9.28515625" style="2" customWidth="1"/>
    <col min="11261" max="11261" width="9.140625" style="2" customWidth="1"/>
    <col min="11262" max="11262" width="23.85546875" style="2" customWidth="1"/>
    <col min="11263" max="11263" width="61" style="2" customWidth="1"/>
    <col min="11264" max="11264" width="29.42578125" style="2" customWidth="1"/>
    <col min="11265" max="11265" width="2.7109375" style="2" customWidth="1"/>
    <col min="11266" max="11266" width="9.140625" style="2"/>
    <col min="11267" max="11267" width="27.7109375" style="2" customWidth="1"/>
    <col min="11268" max="11268" width="9.140625" style="2"/>
    <col min="11269" max="11269" width="20.42578125" style="2" customWidth="1"/>
    <col min="11270" max="11270" width="11" style="2" bestFit="1" customWidth="1"/>
    <col min="11271" max="11271" width="13.140625" style="2" bestFit="1" customWidth="1"/>
    <col min="11272" max="11272" width="12.140625" style="2" bestFit="1" customWidth="1"/>
    <col min="11273" max="11515" width="9.140625" style="2"/>
    <col min="11516" max="11516" width="9.28515625" style="2" customWidth="1"/>
    <col min="11517" max="11517" width="9.140625" style="2" customWidth="1"/>
    <col min="11518" max="11518" width="23.85546875" style="2" customWidth="1"/>
    <col min="11519" max="11519" width="61" style="2" customWidth="1"/>
    <col min="11520" max="11520" width="29.42578125" style="2" customWidth="1"/>
    <col min="11521" max="11521" width="2.7109375" style="2" customWidth="1"/>
    <col min="11522" max="11522" width="9.140625" style="2"/>
    <col min="11523" max="11523" width="27.7109375" style="2" customWidth="1"/>
    <col min="11524" max="11524" width="9.140625" style="2"/>
    <col min="11525" max="11525" width="20.42578125" style="2" customWidth="1"/>
    <col min="11526" max="11526" width="11" style="2" bestFit="1" customWidth="1"/>
    <col min="11527" max="11527" width="13.140625" style="2" bestFit="1" customWidth="1"/>
    <col min="11528" max="11528" width="12.140625" style="2" bestFit="1" customWidth="1"/>
    <col min="11529" max="11771" width="9.140625" style="2"/>
    <col min="11772" max="11772" width="9.28515625" style="2" customWidth="1"/>
    <col min="11773" max="11773" width="9.140625" style="2" customWidth="1"/>
    <col min="11774" max="11774" width="23.85546875" style="2" customWidth="1"/>
    <col min="11775" max="11775" width="61" style="2" customWidth="1"/>
    <col min="11776" max="11776" width="29.42578125" style="2" customWidth="1"/>
    <col min="11777" max="11777" width="2.7109375" style="2" customWidth="1"/>
    <col min="11778" max="11778" width="9.140625" style="2"/>
    <col min="11779" max="11779" width="27.7109375" style="2" customWidth="1"/>
    <col min="11780" max="11780" width="9.140625" style="2"/>
    <col min="11781" max="11781" width="20.42578125" style="2" customWidth="1"/>
    <col min="11782" max="11782" width="11" style="2" bestFit="1" customWidth="1"/>
    <col min="11783" max="11783" width="13.140625" style="2" bestFit="1" customWidth="1"/>
    <col min="11784" max="11784" width="12.140625" style="2" bestFit="1" customWidth="1"/>
    <col min="11785" max="12027" width="9.140625" style="2"/>
    <col min="12028" max="12028" width="9.28515625" style="2" customWidth="1"/>
    <col min="12029" max="12029" width="9.140625" style="2" customWidth="1"/>
    <col min="12030" max="12030" width="23.85546875" style="2" customWidth="1"/>
    <col min="12031" max="12031" width="61" style="2" customWidth="1"/>
    <col min="12032" max="12032" width="29.42578125" style="2" customWidth="1"/>
    <col min="12033" max="12033" width="2.7109375" style="2" customWidth="1"/>
    <col min="12034" max="12034" width="9.140625" style="2"/>
    <col min="12035" max="12035" width="27.7109375" style="2" customWidth="1"/>
    <col min="12036" max="12036" width="9.140625" style="2"/>
    <col min="12037" max="12037" width="20.42578125" style="2" customWidth="1"/>
    <col min="12038" max="12038" width="11" style="2" bestFit="1" customWidth="1"/>
    <col min="12039" max="12039" width="13.140625" style="2" bestFit="1" customWidth="1"/>
    <col min="12040" max="12040" width="12.140625" style="2" bestFit="1" customWidth="1"/>
    <col min="12041" max="12283" width="9.140625" style="2"/>
    <col min="12284" max="12284" width="9.28515625" style="2" customWidth="1"/>
    <col min="12285" max="12285" width="9.140625" style="2" customWidth="1"/>
    <col min="12286" max="12286" width="23.85546875" style="2" customWidth="1"/>
    <col min="12287" max="12287" width="61" style="2" customWidth="1"/>
    <col min="12288" max="12288" width="29.42578125" style="2" customWidth="1"/>
    <col min="12289" max="12289" width="2.7109375" style="2" customWidth="1"/>
    <col min="12290" max="12290" width="9.140625" style="2"/>
    <col min="12291" max="12291" width="27.7109375" style="2" customWidth="1"/>
    <col min="12292" max="12292" width="9.140625" style="2"/>
    <col min="12293" max="12293" width="20.42578125" style="2" customWidth="1"/>
    <col min="12294" max="12294" width="11" style="2" bestFit="1" customWidth="1"/>
    <col min="12295" max="12295" width="13.140625" style="2" bestFit="1" customWidth="1"/>
    <col min="12296" max="12296" width="12.140625" style="2" bestFit="1" customWidth="1"/>
    <col min="12297" max="12539" width="9.140625" style="2"/>
    <col min="12540" max="12540" width="9.28515625" style="2" customWidth="1"/>
    <col min="12541" max="12541" width="9.140625" style="2" customWidth="1"/>
    <col min="12542" max="12542" width="23.85546875" style="2" customWidth="1"/>
    <col min="12543" max="12543" width="61" style="2" customWidth="1"/>
    <col min="12544" max="12544" width="29.42578125" style="2" customWidth="1"/>
    <col min="12545" max="12545" width="2.7109375" style="2" customWidth="1"/>
    <col min="12546" max="12546" width="9.140625" style="2"/>
    <col min="12547" max="12547" width="27.7109375" style="2" customWidth="1"/>
    <col min="12548" max="12548" width="9.140625" style="2"/>
    <col min="12549" max="12549" width="20.42578125" style="2" customWidth="1"/>
    <col min="12550" max="12550" width="11" style="2" bestFit="1" customWidth="1"/>
    <col min="12551" max="12551" width="13.140625" style="2" bestFit="1" customWidth="1"/>
    <col min="12552" max="12552" width="12.140625" style="2" bestFit="1" customWidth="1"/>
    <col min="12553" max="12795" width="9.140625" style="2"/>
    <col min="12796" max="12796" width="9.28515625" style="2" customWidth="1"/>
    <col min="12797" max="12797" width="9.140625" style="2" customWidth="1"/>
    <col min="12798" max="12798" width="23.85546875" style="2" customWidth="1"/>
    <col min="12799" max="12799" width="61" style="2" customWidth="1"/>
    <col min="12800" max="12800" width="29.42578125" style="2" customWidth="1"/>
    <col min="12801" max="12801" width="2.7109375" style="2" customWidth="1"/>
    <col min="12802" max="12802" width="9.140625" style="2"/>
    <col min="12803" max="12803" width="27.7109375" style="2" customWidth="1"/>
    <col min="12804" max="12804" width="9.140625" style="2"/>
    <col min="12805" max="12805" width="20.42578125" style="2" customWidth="1"/>
    <col min="12806" max="12806" width="11" style="2" bestFit="1" customWidth="1"/>
    <col min="12807" max="12807" width="13.140625" style="2" bestFit="1" customWidth="1"/>
    <col min="12808" max="12808" width="12.140625" style="2" bestFit="1" customWidth="1"/>
    <col min="12809" max="13051" width="9.140625" style="2"/>
    <col min="13052" max="13052" width="9.28515625" style="2" customWidth="1"/>
    <col min="13053" max="13053" width="9.140625" style="2" customWidth="1"/>
    <col min="13054" max="13054" width="23.85546875" style="2" customWidth="1"/>
    <col min="13055" max="13055" width="61" style="2" customWidth="1"/>
    <col min="13056" max="13056" width="29.42578125" style="2" customWidth="1"/>
    <col min="13057" max="13057" width="2.7109375" style="2" customWidth="1"/>
    <col min="13058" max="13058" width="9.140625" style="2"/>
    <col min="13059" max="13059" width="27.7109375" style="2" customWidth="1"/>
    <col min="13060" max="13060" width="9.140625" style="2"/>
    <col min="13061" max="13061" width="20.42578125" style="2" customWidth="1"/>
    <col min="13062" max="13062" width="11" style="2" bestFit="1" customWidth="1"/>
    <col min="13063" max="13063" width="13.140625" style="2" bestFit="1" customWidth="1"/>
    <col min="13064" max="13064" width="12.140625" style="2" bestFit="1" customWidth="1"/>
    <col min="13065" max="13307" width="9.140625" style="2"/>
    <col min="13308" max="13308" width="9.28515625" style="2" customWidth="1"/>
    <col min="13309" max="13309" width="9.140625" style="2" customWidth="1"/>
    <col min="13310" max="13310" width="23.85546875" style="2" customWidth="1"/>
    <col min="13311" max="13311" width="61" style="2" customWidth="1"/>
    <col min="13312" max="13312" width="29.42578125" style="2" customWidth="1"/>
    <col min="13313" max="13313" width="2.7109375" style="2" customWidth="1"/>
    <col min="13314" max="13314" width="9.140625" style="2"/>
    <col min="13315" max="13315" width="27.7109375" style="2" customWidth="1"/>
    <col min="13316" max="13316" width="9.140625" style="2"/>
    <col min="13317" max="13317" width="20.42578125" style="2" customWidth="1"/>
    <col min="13318" max="13318" width="11" style="2" bestFit="1" customWidth="1"/>
    <col min="13319" max="13319" width="13.140625" style="2" bestFit="1" customWidth="1"/>
    <col min="13320" max="13320" width="12.140625" style="2" bestFit="1" customWidth="1"/>
    <col min="13321" max="13563" width="9.140625" style="2"/>
    <col min="13564" max="13564" width="9.28515625" style="2" customWidth="1"/>
    <col min="13565" max="13565" width="9.140625" style="2" customWidth="1"/>
    <col min="13566" max="13566" width="23.85546875" style="2" customWidth="1"/>
    <col min="13567" max="13567" width="61" style="2" customWidth="1"/>
    <col min="13568" max="13568" width="29.42578125" style="2" customWidth="1"/>
    <col min="13569" max="13569" width="2.7109375" style="2" customWidth="1"/>
    <col min="13570" max="13570" width="9.140625" style="2"/>
    <col min="13571" max="13571" width="27.7109375" style="2" customWidth="1"/>
    <col min="13572" max="13572" width="9.140625" style="2"/>
    <col min="13573" max="13573" width="20.42578125" style="2" customWidth="1"/>
    <col min="13574" max="13574" width="11" style="2" bestFit="1" customWidth="1"/>
    <col min="13575" max="13575" width="13.140625" style="2" bestFit="1" customWidth="1"/>
    <col min="13576" max="13576" width="12.140625" style="2" bestFit="1" customWidth="1"/>
    <col min="13577" max="13819" width="9.140625" style="2"/>
    <col min="13820" max="13820" width="9.28515625" style="2" customWidth="1"/>
    <col min="13821" max="13821" width="9.140625" style="2" customWidth="1"/>
    <col min="13822" max="13822" width="23.85546875" style="2" customWidth="1"/>
    <col min="13823" max="13823" width="61" style="2" customWidth="1"/>
    <col min="13824" max="13824" width="29.42578125" style="2" customWidth="1"/>
    <col min="13825" max="13825" width="2.7109375" style="2" customWidth="1"/>
    <col min="13826" max="13826" width="9.140625" style="2"/>
    <col min="13827" max="13827" width="27.7109375" style="2" customWidth="1"/>
    <col min="13828" max="13828" width="9.140625" style="2"/>
    <col min="13829" max="13829" width="20.42578125" style="2" customWidth="1"/>
    <col min="13830" max="13830" width="11" style="2" bestFit="1" customWidth="1"/>
    <col min="13831" max="13831" width="13.140625" style="2" bestFit="1" customWidth="1"/>
    <col min="13832" max="13832" width="12.140625" style="2" bestFit="1" customWidth="1"/>
    <col min="13833" max="14075" width="9.140625" style="2"/>
    <col min="14076" max="14076" width="9.28515625" style="2" customWidth="1"/>
    <col min="14077" max="14077" width="9.140625" style="2" customWidth="1"/>
    <col min="14078" max="14078" width="23.85546875" style="2" customWidth="1"/>
    <col min="14079" max="14079" width="61" style="2" customWidth="1"/>
    <col min="14080" max="14080" width="29.42578125" style="2" customWidth="1"/>
    <col min="14081" max="14081" width="2.7109375" style="2" customWidth="1"/>
    <col min="14082" max="14082" width="9.140625" style="2"/>
    <col min="14083" max="14083" width="27.7109375" style="2" customWidth="1"/>
    <col min="14084" max="14084" width="9.140625" style="2"/>
    <col min="14085" max="14085" width="20.42578125" style="2" customWidth="1"/>
    <col min="14086" max="14086" width="11" style="2" bestFit="1" customWidth="1"/>
    <col min="14087" max="14087" width="13.140625" style="2" bestFit="1" customWidth="1"/>
    <col min="14088" max="14088" width="12.140625" style="2" bestFit="1" customWidth="1"/>
    <col min="14089" max="14331" width="9.140625" style="2"/>
    <col min="14332" max="14332" width="9.28515625" style="2" customWidth="1"/>
    <col min="14333" max="14333" width="9.140625" style="2" customWidth="1"/>
    <col min="14334" max="14334" width="23.85546875" style="2" customWidth="1"/>
    <col min="14335" max="14335" width="61" style="2" customWidth="1"/>
    <col min="14336" max="14336" width="29.42578125" style="2" customWidth="1"/>
    <col min="14337" max="14337" width="2.7109375" style="2" customWidth="1"/>
    <col min="14338" max="14338" width="9.140625" style="2"/>
    <col min="14339" max="14339" width="27.7109375" style="2" customWidth="1"/>
    <col min="14340" max="14340" width="9.140625" style="2"/>
    <col min="14341" max="14341" width="20.42578125" style="2" customWidth="1"/>
    <col min="14342" max="14342" width="11" style="2" bestFit="1" customWidth="1"/>
    <col min="14343" max="14343" width="13.140625" style="2" bestFit="1" customWidth="1"/>
    <col min="14344" max="14344" width="12.140625" style="2" bestFit="1" customWidth="1"/>
    <col min="14345" max="14587" width="9.140625" style="2"/>
    <col min="14588" max="14588" width="9.28515625" style="2" customWidth="1"/>
    <col min="14589" max="14589" width="9.140625" style="2" customWidth="1"/>
    <col min="14590" max="14590" width="23.85546875" style="2" customWidth="1"/>
    <col min="14591" max="14591" width="61" style="2" customWidth="1"/>
    <col min="14592" max="14592" width="29.42578125" style="2" customWidth="1"/>
    <col min="14593" max="14593" width="2.7109375" style="2" customWidth="1"/>
    <col min="14594" max="14594" width="9.140625" style="2"/>
    <col min="14595" max="14595" width="27.7109375" style="2" customWidth="1"/>
    <col min="14596" max="14596" width="9.140625" style="2"/>
    <col min="14597" max="14597" width="20.42578125" style="2" customWidth="1"/>
    <col min="14598" max="14598" width="11" style="2" bestFit="1" customWidth="1"/>
    <col min="14599" max="14599" width="13.140625" style="2" bestFit="1" customWidth="1"/>
    <col min="14600" max="14600" width="12.140625" style="2" bestFit="1" customWidth="1"/>
    <col min="14601" max="14843" width="9.140625" style="2"/>
    <col min="14844" max="14844" width="9.28515625" style="2" customWidth="1"/>
    <col min="14845" max="14845" width="9.140625" style="2" customWidth="1"/>
    <col min="14846" max="14846" width="23.85546875" style="2" customWidth="1"/>
    <col min="14847" max="14847" width="61" style="2" customWidth="1"/>
    <col min="14848" max="14848" width="29.42578125" style="2" customWidth="1"/>
    <col min="14849" max="14849" width="2.7109375" style="2" customWidth="1"/>
    <col min="14850" max="14850" width="9.140625" style="2"/>
    <col min="14851" max="14851" width="27.7109375" style="2" customWidth="1"/>
    <col min="14852" max="14852" width="9.140625" style="2"/>
    <col min="14853" max="14853" width="20.42578125" style="2" customWidth="1"/>
    <col min="14854" max="14854" width="11" style="2" bestFit="1" customWidth="1"/>
    <col min="14855" max="14855" width="13.140625" style="2" bestFit="1" customWidth="1"/>
    <col min="14856" max="14856" width="12.140625" style="2" bestFit="1" customWidth="1"/>
    <col min="14857" max="15099" width="9.140625" style="2"/>
    <col min="15100" max="15100" width="9.28515625" style="2" customWidth="1"/>
    <col min="15101" max="15101" width="9.140625" style="2" customWidth="1"/>
    <col min="15102" max="15102" width="23.85546875" style="2" customWidth="1"/>
    <col min="15103" max="15103" width="61" style="2" customWidth="1"/>
    <col min="15104" max="15104" width="29.42578125" style="2" customWidth="1"/>
    <col min="15105" max="15105" width="2.7109375" style="2" customWidth="1"/>
    <col min="15106" max="15106" width="9.140625" style="2"/>
    <col min="15107" max="15107" width="27.7109375" style="2" customWidth="1"/>
    <col min="15108" max="15108" width="9.140625" style="2"/>
    <col min="15109" max="15109" width="20.42578125" style="2" customWidth="1"/>
    <col min="15110" max="15110" width="11" style="2" bestFit="1" customWidth="1"/>
    <col min="15111" max="15111" width="13.140625" style="2" bestFit="1" customWidth="1"/>
    <col min="15112" max="15112" width="12.140625" style="2" bestFit="1" customWidth="1"/>
    <col min="15113" max="15355" width="9.140625" style="2"/>
    <col min="15356" max="15356" width="9.28515625" style="2" customWidth="1"/>
    <col min="15357" max="15357" width="9.140625" style="2" customWidth="1"/>
    <col min="15358" max="15358" width="23.85546875" style="2" customWidth="1"/>
    <col min="15359" max="15359" width="61" style="2" customWidth="1"/>
    <col min="15360" max="15360" width="29.42578125" style="2" customWidth="1"/>
    <col min="15361" max="15361" width="2.7109375" style="2" customWidth="1"/>
    <col min="15362" max="15362" width="9.140625" style="2"/>
    <col min="15363" max="15363" width="27.7109375" style="2" customWidth="1"/>
    <col min="15364" max="15364" width="9.140625" style="2"/>
    <col min="15365" max="15365" width="20.42578125" style="2" customWidth="1"/>
    <col min="15366" max="15366" width="11" style="2" bestFit="1" customWidth="1"/>
    <col min="15367" max="15367" width="13.140625" style="2" bestFit="1" customWidth="1"/>
    <col min="15368" max="15368" width="12.140625" style="2" bestFit="1" customWidth="1"/>
    <col min="15369" max="15611" width="9.140625" style="2"/>
    <col min="15612" max="15612" width="9.28515625" style="2" customWidth="1"/>
    <col min="15613" max="15613" width="9.140625" style="2" customWidth="1"/>
    <col min="15614" max="15614" width="23.85546875" style="2" customWidth="1"/>
    <col min="15615" max="15615" width="61" style="2" customWidth="1"/>
    <col min="15616" max="15616" width="29.42578125" style="2" customWidth="1"/>
    <col min="15617" max="15617" width="2.7109375" style="2" customWidth="1"/>
    <col min="15618" max="15618" width="9.140625" style="2"/>
    <col min="15619" max="15619" width="27.7109375" style="2" customWidth="1"/>
    <col min="15620" max="15620" width="9.140625" style="2"/>
    <col min="15621" max="15621" width="20.42578125" style="2" customWidth="1"/>
    <col min="15622" max="15622" width="11" style="2" bestFit="1" customWidth="1"/>
    <col min="15623" max="15623" width="13.140625" style="2" bestFit="1" customWidth="1"/>
    <col min="15624" max="15624" width="12.140625" style="2" bestFit="1" customWidth="1"/>
    <col min="15625" max="15867" width="9.140625" style="2"/>
    <col min="15868" max="15868" width="9.28515625" style="2" customWidth="1"/>
    <col min="15869" max="15869" width="9.140625" style="2" customWidth="1"/>
    <col min="15870" max="15870" width="23.85546875" style="2" customWidth="1"/>
    <col min="15871" max="15871" width="61" style="2" customWidth="1"/>
    <col min="15872" max="15872" width="29.42578125" style="2" customWidth="1"/>
    <col min="15873" max="15873" width="2.7109375" style="2" customWidth="1"/>
    <col min="15874" max="15874" width="9.140625" style="2"/>
    <col min="15875" max="15875" width="27.7109375" style="2" customWidth="1"/>
    <col min="15876" max="15876" width="9.140625" style="2"/>
    <col min="15877" max="15877" width="20.42578125" style="2" customWidth="1"/>
    <col min="15878" max="15878" width="11" style="2" bestFit="1" customWidth="1"/>
    <col min="15879" max="15879" width="13.140625" style="2" bestFit="1" customWidth="1"/>
    <col min="15880" max="15880" width="12.140625" style="2" bestFit="1" customWidth="1"/>
    <col min="15881" max="16123" width="9.140625" style="2"/>
    <col min="16124" max="16124" width="9.28515625" style="2" customWidth="1"/>
    <col min="16125" max="16125" width="9.140625" style="2" customWidth="1"/>
    <col min="16126" max="16126" width="23.85546875" style="2" customWidth="1"/>
    <col min="16127" max="16127" width="61" style="2" customWidth="1"/>
    <col min="16128" max="16128" width="29.42578125" style="2" customWidth="1"/>
    <col min="16129" max="16129" width="2.7109375" style="2" customWidth="1"/>
    <col min="16130" max="16130" width="9.140625" style="2"/>
    <col min="16131" max="16131" width="27.7109375" style="2" customWidth="1"/>
    <col min="16132" max="16132" width="9.140625" style="2"/>
    <col min="16133" max="16133" width="20.42578125" style="2" customWidth="1"/>
    <col min="16134" max="16134" width="11" style="2" bestFit="1" customWidth="1"/>
    <col min="16135" max="16135" width="13.140625" style="2" bestFit="1" customWidth="1"/>
    <col min="16136" max="16136" width="12.140625" style="2" bestFit="1" customWidth="1"/>
    <col min="16137" max="16384" width="9.140625" style="2"/>
  </cols>
  <sheetData>
    <row r="1" spans="1:34" s="1" customFormat="1" ht="23.25" customHeight="1" x14ac:dyDescent="0.25">
      <c r="A1" s="136" t="s">
        <v>0</v>
      </c>
      <c r="B1" s="137"/>
      <c r="C1" s="137"/>
      <c r="D1" s="137"/>
      <c r="E1" s="137"/>
      <c r="F1" s="138"/>
      <c r="G1" s="71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4" s="1" customFormat="1" ht="23.25" customHeight="1" thickBot="1" x14ac:dyDescent="0.3">
      <c r="A2" s="139" t="s">
        <v>1</v>
      </c>
      <c r="B2" s="140"/>
      <c r="C2" s="140"/>
      <c r="D2" s="140"/>
      <c r="E2" s="140"/>
      <c r="F2" s="141"/>
      <c r="G2" s="72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27" customHeight="1" thickBot="1" x14ac:dyDescent="0.3">
      <c r="A3" s="128" t="s">
        <v>34</v>
      </c>
      <c r="B3" s="129"/>
      <c r="C3" s="129"/>
      <c r="D3" s="129"/>
      <c r="E3" s="129"/>
      <c r="F3" s="130"/>
    </row>
    <row r="4" spans="1:34" s="3" customFormat="1" ht="60.6" customHeight="1" thickBot="1" x14ac:dyDescent="0.35">
      <c r="A4" s="142" t="s">
        <v>44</v>
      </c>
      <c r="B4" s="143"/>
      <c r="C4" s="143"/>
      <c r="D4" s="143"/>
      <c r="E4" s="143"/>
      <c r="F4" s="144"/>
      <c r="G4" s="74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</row>
    <row r="5" spans="1:34" ht="15.75" thickBot="1" x14ac:dyDescent="0.3">
      <c r="A5" s="4"/>
      <c r="B5" s="5"/>
      <c r="C5" s="5"/>
      <c r="D5" s="5"/>
      <c r="E5" s="5"/>
      <c r="F5" s="6"/>
    </row>
    <row r="6" spans="1:34" ht="18.75" thickBot="1" x14ac:dyDescent="0.3">
      <c r="A6" s="128" t="s">
        <v>2</v>
      </c>
      <c r="B6" s="129"/>
      <c r="C6" s="129"/>
      <c r="D6" s="129"/>
      <c r="E6" s="129"/>
      <c r="F6" s="130"/>
    </row>
    <row r="7" spans="1:34" ht="9.75" customHeight="1" x14ac:dyDescent="0.25">
      <c r="A7" s="7"/>
      <c r="B7" s="8"/>
      <c r="C7" s="8"/>
      <c r="D7" s="8"/>
      <c r="E7" s="8"/>
      <c r="F7" s="9"/>
    </row>
    <row r="8" spans="1:34" ht="20.25" x14ac:dyDescent="0.3">
      <c r="A8" s="10"/>
      <c r="B8" s="146" t="s">
        <v>3</v>
      </c>
      <c r="C8" s="146"/>
      <c r="D8" s="146"/>
      <c r="E8" s="146"/>
      <c r="F8" s="11"/>
    </row>
    <row r="9" spans="1:34" ht="18" x14ac:dyDescent="0.25">
      <c r="A9" s="12"/>
      <c r="B9" s="13"/>
      <c r="C9" s="14" t="s">
        <v>35</v>
      </c>
      <c r="D9" s="14"/>
      <c r="E9" s="15">
        <v>110347597.37759998</v>
      </c>
      <c r="F9" s="16"/>
      <c r="G9" s="75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8" x14ac:dyDescent="0.25">
      <c r="A10" s="12"/>
      <c r="B10" s="14"/>
      <c r="C10" s="17" t="s">
        <v>36</v>
      </c>
      <c r="D10" s="14"/>
      <c r="E10" s="18">
        <v>-551737.98688800004</v>
      </c>
      <c r="F10" s="16"/>
      <c r="G10" s="75"/>
    </row>
    <row r="11" spans="1:34" ht="18" x14ac:dyDescent="0.25">
      <c r="A11" s="12"/>
      <c r="B11" s="13"/>
      <c r="C11" s="14" t="s">
        <v>4</v>
      </c>
      <c r="D11" s="14"/>
      <c r="E11" s="52">
        <f>SUM(E9:E10)</f>
        <v>109795859.39071198</v>
      </c>
      <c r="F11" s="16"/>
      <c r="G11" s="75"/>
    </row>
    <row r="12" spans="1:34" ht="20.100000000000001" customHeight="1" x14ac:dyDescent="0.25">
      <c r="A12" s="12"/>
      <c r="B12" s="14"/>
      <c r="C12" s="17"/>
      <c r="D12" s="14"/>
      <c r="E12" s="15"/>
      <c r="F12" s="19"/>
    </row>
    <row r="13" spans="1:34" ht="18" x14ac:dyDescent="0.25">
      <c r="A13" s="12"/>
      <c r="B13" s="146" t="s">
        <v>5</v>
      </c>
      <c r="C13" s="146"/>
      <c r="D13" s="146"/>
      <c r="E13" s="146"/>
      <c r="F13" s="16"/>
    </row>
    <row r="14" spans="1:34" ht="18" x14ac:dyDescent="0.25">
      <c r="A14" s="12"/>
      <c r="B14" s="13"/>
      <c r="C14" s="14" t="s">
        <v>35</v>
      </c>
      <c r="D14" s="14"/>
      <c r="E14" s="15">
        <v>23051335.622400001</v>
      </c>
      <c r="F14" s="16"/>
      <c r="G14" s="75"/>
    </row>
    <row r="15" spans="1:34" ht="18" x14ac:dyDescent="0.25">
      <c r="A15" s="12"/>
      <c r="B15" s="14"/>
      <c r="C15" s="17" t="s">
        <v>36</v>
      </c>
      <c r="D15" s="14"/>
      <c r="E15" s="15">
        <v>-115257</v>
      </c>
      <c r="F15" s="16"/>
      <c r="G15" s="75"/>
    </row>
    <row r="16" spans="1:34" ht="18" x14ac:dyDescent="0.25">
      <c r="A16" s="12"/>
      <c r="B16" s="13"/>
      <c r="C16" s="14" t="s">
        <v>6</v>
      </c>
      <c r="D16" s="14"/>
      <c r="E16" s="20">
        <f>SUM(E14:E15)</f>
        <v>22936078.622400001</v>
      </c>
      <c r="F16" s="19"/>
      <c r="G16" s="75"/>
    </row>
    <row r="17" spans="1:34" ht="20.100000000000001" customHeight="1" x14ac:dyDescent="0.25">
      <c r="A17" s="12"/>
      <c r="B17" s="14"/>
      <c r="C17" s="17"/>
      <c r="D17" s="14"/>
      <c r="E17" s="15"/>
      <c r="F17" s="19"/>
    </row>
    <row r="18" spans="1:34" ht="18" x14ac:dyDescent="0.25">
      <c r="A18" s="12"/>
      <c r="B18" s="21" t="s">
        <v>7</v>
      </c>
      <c r="C18" s="14"/>
      <c r="D18" s="14"/>
      <c r="E18" s="15"/>
      <c r="F18" s="11"/>
    </row>
    <row r="19" spans="1:34" ht="18" x14ac:dyDescent="0.25">
      <c r="A19" s="12"/>
      <c r="B19" s="5"/>
      <c r="C19" s="14" t="s">
        <v>35</v>
      </c>
      <c r="D19" s="14"/>
      <c r="E19" s="22">
        <v>10000000</v>
      </c>
      <c r="F19" s="11"/>
      <c r="G19" s="76"/>
    </row>
    <row r="20" spans="1:34" ht="18" x14ac:dyDescent="0.25">
      <c r="A20" s="12"/>
      <c r="B20" s="5"/>
      <c r="C20" s="14" t="s">
        <v>8</v>
      </c>
      <c r="D20" s="14"/>
      <c r="E20" s="15">
        <f>E19</f>
        <v>10000000</v>
      </c>
      <c r="F20" s="11"/>
      <c r="G20" s="76"/>
    </row>
    <row r="21" spans="1:34" ht="20.100000000000001" customHeight="1" x14ac:dyDescent="0.25">
      <c r="A21" s="12"/>
      <c r="B21" s="14"/>
      <c r="C21" s="17"/>
      <c r="D21" s="14"/>
      <c r="E21" s="15"/>
      <c r="F21" s="19"/>
    </row>
    <row r="22" spans="1:34" ht="18" x14ac:dyDescent="0.25">
      <c r="A22" s="12"/>
      <c r="B22" s="23" t="s">
        <v>9</v>
      </c>
      <c r="C22" s="17"/>
      <c r="D22" s="14"/>
      <c r="E22" s="14"/>
      <c r="F22" s="16"/>
    </row>
    <row r="23" spans="1:34" ht="18" x14ac:dyDescent="0.25">
      <c r="A23" s="12"/>
      <c r="B23" s="13"/>
      <c r="C23" s="14" t="s">
        <v>35</v>
      </c>
      <c r="D23" s="14"/>
      <c r="E23" s="15">
        <v>4629683814</v>
      </c>
      <c r="F23" s="16"/>
      <c r="G23" s="75"/>
    </row>
    <row r="24" spans="1:34" ht="18" x14ac:dyDescent="0.25">
      <c r="A24" s="12"/>
      <c r="B24" s="14"/>
      <c r="C24" s="147" t="s">
        <v>37</v>
      </c>
      <c r="D24" s="148"/>
      <c r="E24" s="15">
        <v>-34722628.604999997</v>
      </c>
      <c r="F24" s="16"/>
      <c r="G24" s="75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</row>
    <row r="25" spans="1:34" ht="18" x14ac:dyDescent="0.25">
      <c r="A25" s="12"/>
      <c r="B25" s="14"/>
      <c r="C25" s="17" t="s">
        <v>38</v>
      </c>
      <c r="D25" s="14"/>
      <c r="E25" s="15">
        <v>-23148419</v>
      </c>
      <c r="F25" s="16"/>
      <c r="G25" s="75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</row>
    <row r="26" spans="1:34" ht="18" x14ac:dyDescent="0.25">
      <c r="A26" s="12"/>
      <c r="B26" s="14"/>
      <c r="C26" s="17" t="s">
        <v>39</v>
      </c>
      <c r="D26" s="14"/>
      <c r="E26" s="15">
        <v>-30000000</v>
      </c>
      <c r="F26" s="16"/>
      <c r="G26" s="75"/>
    </row>
    <row r="27" spans="1:34" ht="17.45" customHeight="1" x14ac:dyDescent="0.25">
      <c r="A27" s="12"/>
      <c r="B27" s="14"/>
      <c r="C27" s="17" t="s">
        <v>10</v>
      </c>
      <c r="D27" s="14"/>
      <c r="E27" s="15">
        <v>279129509</v>
      </c>
      <c r="F27" s="16"/>
      <c r="G27" s="75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</row>
    <row r="28" spans="1:34" ht="18" x14ac:dyDescent="0.25">
      <c r="A28" s="12"/>
      <c r="B28" s="14"/>
      <c r="C28" s="17" t="s">
        <v>11</v>
      </c>
      <c r="D28" s="14"/>
      <c r="E28" s="51">
        <v>189865514.22555709</v>
      </c>
      <c r="F28" s="16"/>
      <c r="G28" s="77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</row>
    <row r="29" spans="1:34" ht="18" x14ac:dyDescent="0.25">
      <c r="A29" s="12"/>
      <c r="B29" s="24"/>
      <c r="C29" s="14" t="s">
        <v>12</v>
      </c>
      <c r="D29" s="14"/>
      <c r="E29" s="15">
        <f>SUM(E23:E28)</f>
        <v>5010807789.6205578</v>
      </c>
      <c r="F29" s="16"/>
    </row>
    <row r="30" spans="1:34" ht="20.100000000000001" customHeight="1" x14ac:dyDescent="0.25">
      <c r="A30" s="12"/>
      <c r="B30" s="14"/>
      <c r="C30" s="17"/>
      <c r="D30" s="14"/>
      <c r="E30" s="15"/>
      <c r="F30" s="19"/>
    </row>
    <row r="31" spans="1:34" ht="18" x14ac:dyDescent="0.25">
      <c r="A31" s="12"/>
      <c r="B31" s="131" t="s">
        <v>13</v>
      </c>
      <c r="C31" s="132"/>
      <c r="D31" s="132"/>
      <c r="E31" s="25"/>
      <c r="F31" s="16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</row>
    <row r="32" spans="1:34" ht="20.100000000000001" customHeight="1" x14ac:dyDescent="0.25">
      <c r="A32" s="12"/>
      <c r="B32" s="24"/>
      <c r="C32" s="14" t="s">
        <v>35</v>
      </c>
      <c r="D32" s="14"/>
      <c r="E32" s="15">
        <v>268208388</v>
      </c>
      <c r="F32" s="16"/>
      <c r="G32" s="76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</row>
    <row r="33" spans="1:34" ht="20.100000000000001" customHeight="1" x14ac:dyDescent="0.25">
      <c r="A33" s="12"/>
      <c r="B33" s="14"/>
      <c r="C33" s="17" t="s">
        <v>40</v>
      </c>
      <c r="D33" s="14"/>
      <c r="E33" s="22">
        <v>-1341042</v>
      </c>
      <c r="F33" s="16"/>
      <c r="G33" s="75"/>
    </row>
    <row r="34" spans="1:34" ht="20.100000000000001" customHeight="1" x14ac:dyDescent="0.25">
      <c r="A34" s="12"/>
      <c r="B34" s="24"/>
      <c r="C34" s="14" t="s">
        <v>12</v>
      </c>
      <c r="D34" s="14"/>
      <c r="E34" s="15">
        <f>SUM(E32:E33)</f>
        <v>266867346</v>
      </c>
      <c r="F34" s="16"/>
      <c r="G34" s="83"/>
    </row>
    <row r="35" spans="1:34" s="88" customFormat="1" ht="20.100000000000001" customHeight="1" x14ac:dyDescent="0.25">
      <c r="A35" s="84"/>
      <c r="B35" s="85"/>
      <c r="C35" s="57"/>
      <c r="D35" s="57"/>
      <c r="E35" s="86"/>
      <c r="F35" s="91"/>
      <c r="G35" s="94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</row>
    <row r="36" spans="1:34" s="87" customFormat="1" ht="18" x14ac:dyDescent="0.25">
      <c r="A36" s="89"/>
      <c r="B36" s="124" t="s">
        <v>30</v>
      </c>
      <c r="C36" s="145"/>
      <c r="D36" s="145"/>
      <c r="E36" s="55"/>
      <c r="F36" s="92"/>
      <c r="G36" s="94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</row>
    <row r="37" spans="1:34" s="87" customFormat="1" ht="20.100000000000001" customHeight="1" x14ac:dyDescent="0.25">
      <c r="A37" s="89"/>
      <c r="B37" s="54"/>
      <c r="C37" s="53" t="s">
        <v>35</v>
      </c>
      <c r="D37" s="53"/>
      <c r="E37" s="64">
        <v>3000000</v>
      </c>
      <c r="F37" s="92"/>
      <c r="G37" s="95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4" s="87" customFormat="1" ht="20.100000000000001" customHeight="1" x14ac:dyDescent="0.25">
      <c r="A38" s="89"/>
      <c r="B38" s="54"/>
      <c r="C38" s="53" t="s">
        <v>8</v>
      </c>
      <c r="D38" s="53"/>
      <c r="E38" s="63">
        <f>E37</f>
        <v>3000000</v>
      </c>
      <c r="F38" s="92"/>
      <c r="G38" s="95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</row>
    <row r="39" spans="1:34" s="87" customFormat="1" ht="20.100000000000001" customHeight="1" x14ac:dyDescent="0.25">
      <c r="A39" s="89"/>
      <c r="B39" s="53"/>
      <c r="C39" s="90"/>
      <c r="D39" s="53"/>
      <c r="E39" s="55"/>
      <c r="F39" s="93"/>
      <c r="G39" s="94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</row>
    <row r="40" spans="1:34" s="88" customFormat="1" ht="18" x14ac:dyDescent="0.25">
      <c r="A40" s="84"/>
      <c r="B40" s="58" t="s">
        <v>14</v>
      </c>
      <c r="C40" s="61"/>
      <c r="D40" s="57"/>
      <c r="E40" s="86"/>
      <c r="F40" s="91"/>
      <c r="G40" s="9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</row>
    <row r="41" spans="1:34" ht="18" x14ac:dyDescent="0.25">
      <c r="A41" s="12"/>
      <c r="B41" s="24"/>
      <c r="C41" s="14" t="s">
        <v>35</v>
      </c>
      <c r="D41" s="14"/>
      <c r="E41" s="15">
        <v>564708018</v>
      </c>
      <c r="F41" s="16"/>
      <c r="G41" s="111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</row>
    <row r="42" spans="1:34" ht="18" x14ac:dyDescent="0.25">
      <c r="A42" s="12"/>
      <c r="B42" s="14"/>
      <c r="C42" s="17" t="s">
        <v>40</v>
      </c>
      <c r="D42" s="14"/>
      <c r="E42" s="15">
        <v>-3161775.6</v>
      </c>
      <c r="F42" s="16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</row>
    <row r="43" spans="1:34" ht="18" x14ac:dyDescent="0.25">
      <c r="A43" s="12"/>
      <c r="B43" s="14"/>
      <c r="C43" s="17" t="s">
        <v>11</v>
      </c>
      <c r="D43" s="14"/>
      <c r="E43" s="51">
        <v>75438764.774442911</v>
      </c>
      <c r="F43" s="16"/>
      <c r="G43" s="78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4" ht="18.75" thickBot="1" x14ac:dyDescent="0.3">
      <c r="A44" s="26"/>
      <c r="B44" s="27"/>
      <c r="C44" s="28" t="s">
        <v>12</v>
      </c>
      <c r="D44" s="28"/>
      <c r="E44" s="29">
        <f>SUM(E41:E43)</f>
        <v>636985007.17444289</v>
      </c>
      <c r="F44" s="3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</row>
    <row r="45" spans="1:34" ht="14.25" customHeight="1" x14ac:dyDescent="0.25">
      <c r="A45" s="12"/>
      <c r="B45" s="14"/>
      <c r="C45" s="17"/>
      <c r="D45" s="14"/>
      <c r="E45" s="15"/>
      <c r="F45" s="19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</row>
    <row r="46" spans="1:34" ht="18" x14ac:dyDescent="0.25">
      <c r="A46" s="12"/>
      <c r="B46" s="23" t="s">
        <v>15</v>
      </c>
      <c r="C46" s="17"/>
      <c r="D46" s="14"/>
      <c r="E46" s="17"/>
      <c r="F46" s="16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</row>
    <row r="47" spans="1:34" ht="18" x14ac:dyDescent="0.25">
      <c r="A47" s="12"/>
      <c r="B47" s="24"/>
      <c r="C47" s="14" t="s">
        <v>35</v>
      </c>
      <c r="D47" s="14"/>
      <c r="E47" s="15">
        <v>12647102.4</v>
      </c>
      <c r="F47" s="16"/>
      <c r="G47" s="75"/>
    </row>
    <row r="48" spans="1:34" ht="18" x14ac:dyDescent="0.25">
      <c r="A48" s="12"/>
      <c r="B48" s="24"/>
      <c r="C48" s="14" t="s">
        <v>16</v>
      </c>
      <c r="D48" s="14"/>
      <c r="E48" s="46">
        <v>-1897065</v>
      </c>
      <c r="F48" s="16"/>
      <c r="G48" s="75"/>
    </row>
    <row r="49" spans="1:34" ht="18" x14ac:dyDescent="0.25">
      <c r="A49" s="12"/>
      <c r="B49" s="24"/>
      <c r="C49" s="14" t="s">
        <v>12</v>
      </c>
      <c r="D49" s="14"/>
      <c r="E49" s="20">
        <f>SUM(E47:E48)</f>
        <v>10750037.4</v>
      </c>
      <c r="F49" s="16"/>
      <c r="G49" s="75"/>
    </row>
    <row r="50" spans="1:34" ht="15.75" customHeight="1" x14ac:dyDescent="0.25">
      <c r="A50" s="12"/>
      <c r="B50" s="14"/>
      <c r="C50" s="17"/>
      <c r="D50" s="14"/>
      <c r="E50" s="15"/>
      <c r="F50" s="19"/>
    </row>
    <row r="51" spans="1:34" ht="36" customHeight="1" x14ac:dyDescent="0.25">
      <c r="A51" s="12"/>
      <c r="B51" s="131" t="s">
        <v>17</v>
      </c>
      <c r="C51" s="132"/>
      <c r="D51" s="132"/>
      <c r="E51" s="24"/>
      <c r="F51" s="16"/>
    </row>
    <row r="52" spans="1:34" ht="18" x14ac:dyDescent="0.25">
      <c r="A52" s="12"/>
      <c r="B52" s="24"/>
      <c r="C52" s="14" t="s">
        <v>35</v>
      </c>
      <c r="D52" s="14"/>
      <c r="E52" s="22">
        <v>30000000</v>
      </c>
      <c r="F52" s="16"/>
      <c r="G52" s="79"/>
    </row>
    <row r="53" spans="1:34" ht="18" x14ac:dyDescent="0.25">
      <c r="A53" s="12"/>
      <c r="B53" s="24"/>
      <c r="C53" s="14" t="s">
        <v>12</v>
      </c>
      <c r="D53" s="14"/>
      <c r="E53" s="15">
        <f>E52</f>
        <v>30000000</v>
      </c>
      <c r="F53" s="16"/>
      <c r="G53" s="80"/>
    </row>
    <row r="54" spans="1:34" ht="18" x14ac:dyDescent="0.25">
      <c r="A54" s="12"/>
      <c r="B54" s="24"/>
      <c r="C54" s="14"/>
      <c r="D54" s="14"/>
      <c r="E54" s="15"/>
      <c r="F54" s="16"/>
    </row>
    <row r="55" spans="1:34" ht="33" customHeight="1" x14ac:dyDescent="0.25">
      <c r="A55" s="12"/>
      <c r="B55" s="131" t="s">
        <v>18</v>
      </c>
      <c r="C55" s="127"/>
      <c r="D55" s="127"/>
      <c r="E55" s="15"/>
      <c r="F55" s="16"/>
    </row>
    <row r="56" spans="1:34" ht="18" x14ac:dyDescent="0.25">
      <c r="A56" s="12"/>
      <c r="B56" s="24"/>
      <c r="C56" s="14" t="s">
        <v>35</v>
      </c>
      <c r="D56" s="14"/>
      <c r="E56" s="22">
        <v>5000000</v>
      </c>
      <c r="F56" s="16"/>
    </row>
    <row r="57" spans="1:34" ht="18.75" x14ac:dyDescent="0.3">
      <c r="A57" s="12"/>
      <c r="B57" s="24"/>
      <c r="C57" s="17" t="s">
        <v>8</v>
      </c>
      <c r="D57" s="49"/>
      <c r="E57" s="47">
        <v>5000000</v>
      </c>
      <c r="F57" s="16"/>
    </row>
    <row r="58" spans="1:34" ht="20.100000000000001" customHeight="1" x14ac:dyDescent="0.25">
      <c r="A58" s="12"/>
      <c r="B58" s="24"/>
      <c r="C58" s="14"/>
      <c r="D58" s="14"/>
      <c r="E58" s="15"/>
      <c r="F58" s="16"/>
    </row>
    <row r="59" spans="1:34" ht="38.25" customHeight="1" x14ac:dyDescent="0.25">
      <c r="A59" s="12"/>
      <c r="B59" s="131" t="s">
        <v>19</v>
      </c>
      <c r="C59" s="132"/>
      <c r="D59" s="132"/>
      <c r="E59" s="15"/>
      <c r="F59" s="16"/>
    </row>
    <row r="60" spans="1:34" ht="20.100000000000001" customHeight="1" x14ac:dyDescent="0.25">
      <c r="A60" s="12"/>
      <c r="B60" s="24"/>
      <c r="C60" s="14" t="s">
        <v>35</v>
      </c>
      <c r="D60" s="14"/>
      <c r="E60" s="22">
        <v>20000000</v>
      </c>
      <c r="F60" s="16"/>
      <c r="G60" s="81"/>
    </row>
    <row r="61" spans="1:34" ht="20.100000000000001" customHeight="1" x14ac:dyDescent="0.25">
      <c r="A61" s="12"/>
      <c r="B61" s="24"/>
      <c r="C61" s="14" t="s">
        <v>20</v>
      </c>
      <c r="D61" s="14"/>
      <c r="E61" s="15">
        <f>SUM(E60:E60)</f>
        <v>20000000</v>
      </c>
      <c r="F61" s="16"/>
    </row>
    <row r="62" spans="1:34" s="50" customFormat="1" ht="20.100000000000001" customHeight="1" x14ac:dyDescent="0.25">
      <c r="A62" s="53"/>
      <c r="B62" s="54"/>
      <c r="C62" s="53"/>
      <c r="D62" s="53"/>
      <c r="E62" s="55"/>
      <c r="F62" s="56"/>
      <c r="G62" s="73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</row>
    <row r="63" spans="1:34" s="50" customFormat="1" ht="20.100000000000001" customHeight="1" x14ac:dyDescent="0.25">
      <c r="A63" s="53"/>
      <c r="B63" s="124" t="s">
        <v>31</v>
      </c>
      <c r="C63" s="145"/>
      <c r="D63" s="145"/>
      <c r="E63" s="55"/>
      <c r="F63" s="56"/>
      <c r="G63" s="73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</row>
    <row r="64" spans="1:34" s="50" customFormat="1" ht="20.100000000000001" customHeight="1" x14ac:dyDescent="0.25">
      <c r="A64" s="53"/>
      <c r="B64" s="54"/>
      <c r="C64" s="53" t="s">
        <v>35</v>
      </c>
      <c r="D64" s="53"/>
      <c r="E64" s="64">
        <v>28000000</v>
      </c>
      <c r="F64" s="56"/>
      <c r="G64" s="73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</row>
    <row r="65" spans="1:34" s="50" customFormat="1" ht="20.100000000000001" customHeight="1" x14ac:dyDescent="0.25">
      <c r="A65" s="53"/>
      <c r="B65" s="54"/>
      <c r="C65" s="53" t="s">
        <v>20</v>
      </c>
      <c r="D65" s="53"/>
      <c r="E65" s="63">
        <f>SUM(E64:E64)</f>
        <v>28000000</v>
      </c>
      <c r="F65" s="56"/>
      <c r="G65" s="73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</row>
    <row r="66" spans="1:34" s="50" customFormat="1" ht="20.100000000000001" customHeight="1" x14ac:dyDescent="0.25">
      <c r="A66" s="53"/>
      <c r="B66" s="54"/>
      <c r="C66" s="53"/>
      <c r="D66" s="53"/>
      <c r="E66" s="55"/>
      <c r="F66" s="56"/>
      <c r="G66" s="73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</row>
    <row r="67" spans="1:34" s="50" customFormat="1" ht="20.100000000000001" customHeight="1" x14ac:dyDescent="0.25">
      <c r="A67" s="53"/>
      <c r="B67" s="124" t="s">
        <v>32</v>
      </c>
      <c r="C67" s="145"/>
      <c r="D67" s="145"/>
      <c r="E67" s="55"/>
      <c r="F67" s="56"/>
      <c r="G67" s="73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</row>
    <row r="68" spans="1:34" s="50" customFormat="1" ht="20.100000000000001" customHeight="1" x14ac:dyDescent="0.25">
      <c r="A68" s="53"/>
      <c r="B68" s="54"/>
      <c r="C68" s="53" t="s">
        <v>35</v>
      </c>
      <c r="D68" s="53"/>
      <c r="E68" s="64">
        <v>9000000</v>
      </c>
      <c r="F68" s="56"/>
      <c r="G68" s="73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</row>
    <row r="69" spans="1:34" s="50" customFormat="1" ht="20.100000000000001" customHeight="1" x14ac:dyDescent="0.25">
      <c r="A69" s="53"/>
      <c r="B69" s="54"/>
      <c r="C69" s="53" t="s">
        <v>20</v>
      </c>
      <c r="D69" s="53"/>
      <c r="E69" s="63">
        <f>SUM(E68:E68)</f>
        <v>9000000</v>
      </c>
      <c r="F69" s="56"/>
      <c r="G69" s="73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</row>
    <row r="70" spans="1:34" s="50" customFormat="1" ht="20.100000000000001" customHeight="1" x14ac:dyDescent="0.25">
      <c r="A70" s="53"/>
      <c r="B70" s="54"/>
      <c r="C70" s="53"/>
      <c r="D70" s="53"/>
      <c r="E70" s="55"/>
      <c r="F70" s="56"/>
      <c r="G70" s="73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</row>
    <row r="71" spans="1:34" ht="21.75" customHeight="1" x14ac:dyDescent="0.25">
      <c r="A71" s="57"/>
      <c r="B71" s="58" t="s">
        <v>21</v>
      </c>
      <c r="C71" s="59"/>
      <c r="D71" s="60"/>
      <c r="E71" s="61"/>
      <c r="F71" s="62"/>
    </row>
    <row r="72" spans="1:34" ht="21.75" customHeight="1" x14ac:dyDescent="0.25">
      <c r="A72" s="12"/>
      <c r="B72" s="23"/>
      <c r="C72" s="17" t="s">
        <v>35</v>
      </c>
      <c r="D72" s="31"/>
      <c r="E72" s="15">
        <v>2549670000</v>
      </c>
      <c r="F72" s="16"/>
      <c r="G72" s="75"/>
    </row>
    <row r="73" spans="1:34" ht="18" x14ac:dyDescent="0.25">
      <c r="A73" s="12"/>
      <c r="B73" s="24"/>
      <c r="C73" s="17" t="s">
        <v>41</v>
      </c>
      <c r="D73" s="14"/>
      <c r="E73" s="15">
        <v>-25496700</v>
      </c>
      <c r="F73" s="16"/>
      <c r="G73" s="82"/>
    </row>
    <row r="74" spans="1:34" ht="18" x14ac:dyDescent="0.25">
      <c r="A74" s="12"/>
      <c r="B74" s="24"/>
      <c r="C74" s="14" t="s">
        <v>42</v>
      </c>
      <c r="D74" s="14"/>
      <c r="E74" s="106">
        <v>2452234360.9500003</v>
      </c>
      <c r="F74" s="16"/>
    </row>
    <row r="75" spans="1:34" ht="20.25" customHeight="1" x14ac:dyDescent="0.25">
      <c r="A75" s="12"/>
      <c r="B75" s="24"/>
      <c r="C75" s="126" t="s">
        <v>43</v>
      </c>
      <c r="D75" s="127"/>
      <c r="E75" s="107">
        <v>71938939.049999997</v>
      </c>
      <c r="F75" s="16"/>
    </row>
    <row r="76" spans="1:34" ht="18" x14ac:dyDescent="0.25">
      <c r="A76" s="12"/>
      <c r="B76" s="24"/>
      <c r="C76" s="14" t="s">
        <v>12</v>
      </c>
      <c r="D76" s="14"/>
      <c r="E76" s="15">
        <f>SUM(E74:E75)</f>
        <v>2524173300.0000005</v>
      </c>
      <c r="F76" s="16"/>
    </row>
    <row r="77" spans="1:34" ht="15.75" customHeight="1" x14ac:dyDescent="0.25">
      <c r="A77" s="12"/>
      <c r="B77" s="14"/>
      <c r="C77" s="17"/>
      <c r="D77" s="14"/>
      <c r="E77" s="15"/>
      <c r="F77" s="19"/>
    </row>
    <row r="78" spans="1:34" ht="19.5" customHeight="1" x14ac:dyDescent="0.25">
      <c r="A78" s="4"/>
      <c r="B78" s="23" t="s">
        <v>22</v>
      </c>
      <c r="C78" s="17"/>
      <c r="D78" s="14"/>
      <c r="E78" s="14"/>
      <c r="F78" s="6"/>
    </row>
    <row r="79" spans="1:34" ht="18" x14ac:dyDescent="0.25">
      <c r="A79" s="4"/>
      <c r="B79" s="24"/>
      <c r="C79" s="14" t="s">
        <v>35</v>
      </c>
      <c r="D79" s="14"/>
      <c r="E79" s="48">
        <v>436356000</v>
      </c>
      <c r="F79" s="6"/>
      <c r="G79" s="76"/>
    </row>
    <row r="80" spans="1:34" ht="18" x14ac:dyDescent="0.25">
      <c r="A80" s="4"/>
      <c r="B80" s="24"/>
      <c r="C80" s="14" t="s">
        <v>37</v>
      </c>
      <c r="D80" s="14"/>
      <c r="E80" s="22">
        <v>-3272670</v>
      </c>
      <c r="F80" s="6"/>
      <c r="G80" s="75"/>
    </row>
    <row r="81" spans="1:34" ht="18" x14ac:dyDescent="0.25">
      <c r="A81" s="4"/>
      <c r="B81" s="24"/>
      <c r="C81" s="14" t="s">
        <v>8</v>
      </c>
      <c r="D81" s="14"/>
      <c r="E81" s="15">
        <f>SUM(E79:E80)</f>
        <v>433083330</v>
      </c>
      <c r="F81" s="6"/>
      <c r="G81" s="75"/>
    </row>
    <row r="82" spans="1:34" s="50" customFormat="1" ht="18" x14ac:dyDescent="0.25">
      <c r="A82" s="65"/>
      <c r="B82" s="54"/>
      <c r="C82" s="53"/>
      <c r="D82" s="53"/>
      <c r="E82" s="55"/>
      <c r="F82" s="66"/>
      <c r="G82" s="73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</row>
    <row r="83" spans="1:34" s="50" customFormat="1" ht="18" x14ac:dyDescent="0.25">
      <c r="A83" s="65"/>
      <c r="B83" s="124" t="s">
        <v>33</v>
      </c>
      <c r="C83" s="125"/>
      <c r="D83" s="125"/>
      <c r="E83" s="55"/>
      <c r="F83" s="66"/>
      <c r="G83" s="73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</row>
    <row r="84" spans="1:34" s="50" customFormat="1" ht="18" x14ac:dyDescent="0.25">
      <c r="A84" s="65"/>
      <c r="B84" s="54"/>
      <c r="C84" s="53" t="s">
        <v>35</v>
      </c>
      <c r="D84" s="53"/>
      <c r="E84" s="67">
        <v>283600000</v>
      </c>
      <c r="F84" s="66"/>
      <c r="G84" s="7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</row>
    <row r="85" spans="1:34" s="50" customFormat="1" ht="18" x14ac:dyDescent="0.25">
      <c r="A85" s="65"/>
      <c r="B85" s="54"/>
      <c r="C85" s="53" t="s">
        <v>37</v>
      </c>
      <c r="D85" s="53"/>
      <c r="E85" s="64">
        <v>-2127000</v>
      </c>
      <c r="F85" s="66"/>
      <c r="G85" s="7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</row>
    <row r="86" spans="1:34" s="50" customFormat="1" ht="18" x14ac:dyDescent="0.25">
      <c r="A86" s="65"/>
      <c r="B86" s="54"/>
      <c r="C86" s="53" t="s">
        <v>23</v>
      </c>
      <c r="D86" s="53"/>
      <c r="E86" s="63">
        <f>SUM(E84:E85)</f>
        <v>281473000</v>
      </c>
      <c r="F86" s="66"/>
      <c r="G86" s="7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</row>
    <row r="87" spans="1:34" s="50" customFormat="1" ht="18" x14ac:dyDescent="0.25">
      <c r="A87" s="113"/>
      <c r="B87" s="114"/>
      <c r="C87" s="115"/>
      <c r="D87" s="115"/>
      <c r="E87" s="105"/>
      <c r="F87" s="116"/>
      <c r="G87" s="7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</row>
    <row r="88" spans="1:34" s="50" customFormat="1" ht="18" x14ac:dyDescent="0.25">
      <c r="A88" s="113"/>
      <c r="B88" s="133" t="s">
        <v>45</v>
      </c>
      <c r="C88" s="134"/>
      <c r="D88" s="135"/>
      <c r="E88" s="105"/>
      <c r="F88" s="116"/>
      <c r="G88" s="7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</row>
    <row r="89" spans="1:34" s="50" customFormat="1" ht="18" x14ac:dyDescent="0.25">
      <c r="A89" s="113"/>
      <c r="B89" s="114"/>
      <c r="C89" s="115" t="s">
        <v>35</v>
      </c>
      <c r="D89" s="115"/>
      <c r="E89" s="118">
        <v>199000000</v>
      </c>
      <c r="F89" s="116"/>
      <c r="G89" s="7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</row>
    <row r="90" spans="1:34" s="50" customFormat="1" ht="18" x14ac:dyDescent="0.25">
      <c r="A90" s="113"/>
      <c r="B90" s="114"/>
      <c r="C90" s="115" t="s">
        <v>41</v>
      </c>
      <c r="D90" s="115"/>
      <c r="E90" s="121">
        <v>1990000</v>
      </c>
      <c r="F90" s="116"/>
      <c r="G90" s="75"/>
      <c r="H90" s="117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</row>
    <row r="91" spans="1:34" s="50" customFormat="1" ht="18" x14ac:dyDescent="0.25">
      <c r="A91" s="113"/>
      <c r="B91" s="114"/>
      <c r="C91" s="115" t="s">
        <v>23</v>
      </c>
      <c r="D91" s="115"/>
      <c r="E91" s="120">
        <f>E89-E90</f>
        <v>197010000</v>
      </c>
      <c r="F91" s="116"/>
      <c r="G91" s="75"/>
      <c r="H91" s="117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</row>
    <row r="92" spans="1:34" ht="15.75" thickBot="1" x14ac:dyDescent="0.3">
      <c r="A92" s="68"/>
      <c r="B92" s="69"/>
      <c r="C92" s="69"/>
      <c r="D92" s="69"/>
      <c r="E92" s="105"/>
      <c r="F92" s="70"/>
    </row>
    <row r="93" spans="1:34" ht="22.5" customHeight="1" thickBot="1" x14ac:dyDescent="0.3">
      <c r="A93" s="128" t="s">
        <v>24</v>
      </c>
      <c r="B93" s="129"/>
      <c r="C93" s="129"/>
      <c r="D93" s="129"/>
      <c r="E93" s="129"/>
      <c r="F93" s="130"/>
    </row>
    <row r="94" spans="1:34" ht="14.25" customHeight="1" x14ac:dyDescent="0.25">
      <c r="A94" s="12"/>
      <c r="B94" s="14"/>
      <c r="C94" s="17"/>
      <c r="D94" s="14"/>
      <c r="E94" s="15"/>
      <c r="F94" s="19"/>
      <c r="H94" s="122"/>
    </row>
    <row r="95" spans="1:34" ht="18" x14ac:dyDescent="0.25">
      <c r="A95" s="12"/>
      <c r="B95" s="23" t="s">
        <v>25</v>
      </c>
      <c r="C95" s="17"/>
      <c r="D95" s="14"/>
      <c r="E95" s="15"/>
      <c r="F95" s="16"/>
    </row>
    <row r="96" spans="1:34" ht="18" x14ac:dyDescent="0.25">
      <c r="A96" s="12"/>
      <c r="B96" s="24"/>
      <c r="C96" s="14" t="s">
        <v>35</v>
      </c>
      <c r="D96" s="14"/>
      <c r="E96" s="32">
        <v>2529596310</v>
      </c>
      <c r="F96" s="16"/>
      <c r="G96" s="75"/>
    </row>
    <row r="97" spans="1:34" ht="18" x14ac:dyDescent="0.25">
      <c r="A97" s="12"/>
      <c r="B97" s="14"/>
      <c r="C97" s="17" t="s">
        <v>41</v>
      </c>
      <c r="D97" s="14"/>
      <c r="E97" s="15">
        <v>-24126310</v>
      </c>
      <c r="F97" s="16"/>
      <c r="G97" s="75"/>
    </row>
    <row r="98" spans="1:34" ht="18" x14ac:dyDescent="0.25">
      <c r="A98" s="12"/>
      <c r="B98" s="24"/>
      <c r="C98" s="14" t="s">
        <v>8</v>
      </c>
      <c r="D98" s="14"/>
      <c r="E98" s="20">
        <f>SUM(E96:E97)</f>
        <v>2505470000</v>
      </c>
      <c r="F98" s="16"/>
      <c r="G98" s="75"/>
    </row>
    <row r="99" spans="1:34" ht="18.75" thickBot="1" x14ac:dyDescent="0.3">
      <c r="A99" s="12"/>
      <c r="B99" s="14"/>
      <c r="C99" s="17"/>
      <c r="D99" s="14"/>
      <c r="E99" s="15"/>
      <c r="F99" s="19"/>
    </row>
    <row r="100" spans="1:34" ht="22.5" customHeight="1" thickBot="1" x14ac:dyDescent="0.3">
      <c r="A100" s="128" t="s">
        <v>26</v>
      </c>
      <c r="B100" s="129"/>
      <c r="C100" s="129"/>
      <c r="D100" s="129"/>
      <c r="E100" s="129"/>
      <c r="F100" s="130"/>
    </row>
    <row r="101" spans="1:34" ht="10.5" customHeight="1" x14ac:dyDescent="0.25">
      <c r="A101" s="12"/>
      <c r="B101" s="14"/>
      <c r="C101" s="17"/>
      <c r="D101" s="14"/>
      <c r="E101" s="15"/>
      <c r="F101" s="19"/>
    </row>
    <row r="102" spans="1:34" ht="18" x14ac:dyDescent="0.25">
      <c r="A102" s="12"/>
      <c r="B102" s="21" t="s">
        <v>27</v>
      </c>
      <c r="C102" s="14"/>
      <c r="D102" s="14"/>
      <c r="E102" s="15"/>
      <c r="F102" s="11"/>
    </row>
    <row r="103" spans="1:34" ht="17.25" customHeight="1" x14ac:dyDescent="0.25">
      <c r="A103" s="12"/>
      <c r="B103" s="5"/>
      <c r="C103" s="14" t="s">
        <v>35</v>
      </c>
      <c r="D103" s="14"/>
      <c r="E103" s="15">
        <v>150000000</v>
      </c>
      <c r="F103" s="11"/>
      <c r="G103" s="75"/>
    </row>
    <row r="104" spans="1:34" ht="18" x14ac:dyDescent="0.25">
      <c r="A104" s="12"/>
      <c r="B104" s="5"/>
      <c r="C104" s="17" t="s">
        <v>41</v>
      </c>
      <c r="D104" s="14"/>
      <c r="E104" s="22">
        <v>-1500000</v>
      </c>
      <c r="F104" s="11"/>
      <c r="G104" s="75"/>
    </row>
    <row r="105" spans="1:34" ht="18" x14ac:dyDescent="0.25">
      <c r="A105" s="12"/>
      <c r="B105" s="5"/>
      <c r="C105" s="14" t="s">
        <v>8</v>
      </c>
      <c r="D105" s="14"/>
      <c r="E105" s="15">
        <f>SUM(E103:E104)</f>
        <v>148500000</v>
      </c>
      <c r="F105" s="11"/>
      <c r="G105" s="75"/>
    </row>
    <row r="106" spans="1:34" ht="18" x14ac:dyDescent="0.25">
      <c r="A106" s="12"/>
      <c r="B106" s="5"/>
      <c r="C106" s="14"/>
      <c r="D106" s="14"/>
      <c r="E106" s="15"/>
      <c r="F106" s="11"/>
    </row>
    <row r="107" spans="1:34" ht="19.5" thickBot="1" x14ac:dyDescent="0.35">
      <c r="A107" s="12"/>
      <c r="B107" s="14"/>
      <c r="C107" s="33"/>
      <c r="D107" s="33"/>
      <c r="E107" s="33"/>
      <c r="F107" s="34"/>
    </row>
    <row r="108" spans="1:34" ht="25.5" customHeight="1" x14ac:dyDescent="0.25">
      <c r="A108" s="35"/>
      <c r="B108" s="36" t="s">
        <v>28</v>
      </c>
      <c r="C108" s="36"/>
      <c r="D108" s="36"/>
      <c r="E108" s="37">
        <f>+E9+E14+E19+E23+E27+E28+E32+E37+E41+E43+E47+E52+E56+E60+E64+E68+E96+E103+E79+E84+E72+E89</f>
        <v>12406302353.4</v>
      </c>
      <c r="F108" s="38"/>
      <c r="G108" s="78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</row>
    <row r="109" spans="1:34" ht="24.75" customHeight="1" thickBot="1" x14ac:dyDescent="0.3">
      <c r="A109" s="39"/>
      <c r="B109" s="40" t="s">
        <v>29</v>
      </c>
      <c r="C109" s="40"/>
      <c r="D109" s="40"/>
      <c r="E109" s="41">
        <f>+E11+E16+E29+E76+E34+E44+E49+E53+E57+E61+E81+E98+E105+E20+E65+E69+E86+E38+E91</f>
        <v>12252851748.208115</v>
      </c>
      <c r="F109" s="42"/>
      <c r="G109" s="78"/>
    </row>
    <row r="110" spans="1:34" ht="15.75" thickBot="1" x14ac:dyDescent="0.3">
      <c r="A110" s="43"/>
      <c r="B110" s="44"/>
      <c r="C110" s="45"/>
      <c r="D110" s="45"/>
      <c r="E110" s="45"/>
      <c r="F110" s="34"/>
    </row>
    <row r="112" spans="1:34" x14ac:dyDescent="0.25">
      <c r="A112" s="123" t="s">
        <v>46</v>
      </c>
    </row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</sheetData>
  <mergeCells count="20">
    <mergeCell ref="B55:D55"/>
    <mergeCell ref="B36:D36"/>
    <mergeCell ref="B63:D63"/>
    <mergeCell ref="B67:D67"/>
    <mergeCell ref="B8:E8"/>
    <mergeCell ref="B13:E13"/>
    <mergeCell ref="C24:D24"/>
    <mergeCell ref="B31:D31"/>
    <mergeCell ref="B51:D51"/>
    <mergeCell ref="A1:F1"/>
    <mergeCell ref="A2:F2"/>
    <mergeCell ref="A3:F3"/>
    <mergeCell ref="A4:F4"/>
    <mergeCell ref="A6:F6"/>
    <mergeCell ref="B83:D83"/>
    <mergeCell ref="C75:D75"/>
    <mergeCell ref="A93:F93"/>
    <mergeCell ref="A100:F100"/>
    <mergeCell ref="B59:D59"/>
    <mergeCell ref="B88:D88"/>
  </mergeCells>
  <pageMargins left="0.7" right="0.7" top="0.75" bottom="0.75" header="0.3" footer="0.3"/>
  <pageSetup scale="48" fitToHeight="0" orientation="portrait" horizontalDpi="1200" verticalDpi="1200" r:id="rId1"/>
  <ignoredErrors>
    <ignoredError sqref="E76" formulaRange="1"/>
    <ignoredError sqref="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17 Full Year Apportionment Table 1 FTA Appropriations and Apportionments for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cp:lastPrinted>2015-12-30T20:57:46Z</cp:lastPrinted>
  <dcterms:created xsi:type="dcterms:W3CDTF">2015-06-01T12:27:19Z</dcterms:created>
  <dcterms:modified xsi:type="dcterms:W3CDTF">2018-01-25T20:02:15Z</dcterms:modified>
</cp:coreProperties>
</file>