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Y18 Apportionments\"/>
    </mc:Choice>
  </mc:AlternateContent>
  <bookViews>
    <workbookView xWindow="75" yWindow="6675" windowWidth="15570" windowHeight="6735"/>
  </bookViews>
  <sheets>
    <sheet name="Data" sheetId="1" r:id="rId1"/>
  </sheets>
  <definedNames>
    <definedName name="_xlnm.Print_Area" localSheetId="0">Data!$A$1:$F$125</definedName>
  </definedNames>
  <calcPr calcId="171027"/>
</workbook>
</file>

<file path=xl/calcChain.xml><?xml version="1.0" encoding="utf-8"?>
<calcChain xmlns="http://schemas.openxmlformats.org/spreadsheetml/2006/main">
  <c r="E124" i="1" l="1"/>
  <c r="E123" i="1" l="1"/>
  <c r="E107" i="1" l="1"/>
  <c r="E103" i="1"/>
  <c r="E33" i="1" l="1"/>
  <c r="E37" i="1"/>
  <c r="E81" i="1" l="1"/>
  <c r="E77" i="1"/>
  <c r="E65" i="1" l="1"/>
  <c r="E11" i="1" l="1"/>
  <c r="E121" i="1" l="1"/>
  <c r="E97" i="1" l="1"/>
  <c r="E46" i="1" l="1"/>
  <c r="E92" i="1" l="1"/>
  <c r="E85" i="1" l="1"/>
  <c r="E73" i="1"/>
  <c r="E114" i="1" l="1"/>
  <c r="E69" i="1" l="1"/>
  <c r="E61" i="1"/>
  <c r="E57" i="1"/>
  <c r="E52" i="1"/>
  <c r="E42" i="1"/>
  <c r="E29" i="1"/>
  <c r="E20" i="1"/>
  <c r="E16" i="1"/>
</calcChain>
</file>

<file path=xl/sharedStrings.xml><?xml version="1.0" encoding="utf-8"?>
<sst xmlns="http://schemas.openxmlformats.org/spreadsheetml/2006/main" count="97" uniqueCount="48">
  <si>
    <t>FEDERAL TRANSIT ADMINISTRATION</t>
  </si>
  <si>
    <t>TABLE 1</t>
  </si>
  <si>
    <t xml:space="preserve">FORMULA </t>
  </si>
  <si>
    <t>Section 5303 Metropolitan Transportation Planning Program</t>
  </si>
  <si>
    <t xml:space="preserve">Section 5304 Statewide Transportation Planning Program </t>
  </si>
  <si>
    <t>Total Available for Allocation</t>
  </si>
  <si>
    <t xml:space="preserve">Section 5307 Urbanized Area Formula Program </t>
  </si>
  <si>
    <t>Section 5340 High Density States</t>
  </si>
  <si>
    <t>Section 5340 Growing States</t>
  </si>
  <si>
    <t>Section 5310 Enhanced Mobility of Seniors and Individuals with Disabilities</t>
  </si>
  <si>
    <t>Section 5311(b)(3) Rural Transit Assistance Program (RTAP)</t>
  </si>
  <si>
    <t>Less Amount Reserved for National RTAP (15 percent)</t>
  </si>
  <si>
    <t>Section 5311(c)(1) Public Transportation on Indian Reservations Formula</t>
  </si>
  <si>
    <t>Section 5311(c)(2) Appalachian Development Public Transportation Assistance Program</t>
  </si>
  <si>
    <t xml:space="preserve">Total Available for Allocation  </t>
  </si>
  <si>
    <t xml:space="preserve">Section 5337 State of Good Repair </t>
  </si>
  <si>
    <t>Section 5339 Bus and Bus Facilities Formula</t>
  </si>
  <si>
    <t>CAPITAL INVESTMENT GRANTS</t>
  </si>
  <si>
    <t>Section 5309 New Starts</t>
  </si>
  <si>
    <t>OTHER</t>
  </si>
  <si>
    <t>Washington Metropolitan Area Transit Authority (WMATA)</t>
  </si>
  <si>
    <t xml:space="preserve">TOTAL APPROPRIATION (Above Grant Programs) </t>
  </si>
  <si>
    <t xml:space="preserve">TOTAL APPORTIONMENT/ALLOCATION (Above Grant Programs) </t>
  </si>
  <si>
    <t>Pilot Program for Enhanced Mobility</t>
  </si>
  <si>
    <t>Technical Assistance and Workforce Development</t>
  </si>
  <si>
    <t>Section 5312 Public Transportation Innovation--Transit Research</t>
  </si>
  <si>
    <t>Section 5312 Public Transportation Innovation--Component Testing</t>
  </si>
  <si>
    <t>Section 5312 Public Transportation Innovation--Transit Cooperative Research</t>
  </si>
  <si>
    <t>Total FY 2018 Available</t>
  </si>
  <si>
    <t>Total FY 2018 CR Available</t>
  </si>
  <si>
    <t>Less FY 2018 CR Oversight (one half percent)</t>
  </si>
  <si>
    <t>Less FY 2018 CR Oversight (three-fourths percent)</t>
  </si>
  <si>
    <t>Less FY 2018 CR Oversight (one-half percent)</t>
  </si>
  <si>
    <t>Less FY 2018 CR Oversight (one percent)</t>
  </si>
  <si>
    <t>Total FY 2018 CR Available High Intensity Fixed Guideway Formula</t>
  </si>
  <si>
    <t>Total FY 2018 CR Available High Intensity Motorbus Formula</t>
  </si>
  <si>
    <t>FY 2018 CONTINUING RESOLUTION APPROPRIATIONS AND APPORTIONMENTS FOR GRANT PROGRAMS</t>
  </si>
  <si>
    <t>Section 5329 State Safety Oversight Program</t>
  </si>
  <si>
    <t>Section 5307 Passenger Ferry Grant Program</t>
  </si>
  <si>
    <t>Transit Oriented Development (Competitive pilot)</t>
  </si>
  <si>
    <t>Section 5311(c)(1) Public Transportation on Indian Reservations Competitive</t>
  </si>
  <si>
    <t xml:space="preserve">Section 5339 Bus and Bus Facilities Competitive </t>
  </si>
  <si>
    <t>Less Section 5339(c) Low or No Emission Grants (Competitive)</t>
  </si>
  <si>
    <t>Section 5339(c) Low or No Emission Grants (Competitive)</t>
  </si>
  <si>
    <t>Section 5311 Rural Area Formula Program</t>
  </si>
  <si>
    <t>Less FY 2018 CR State Safety Oversight Program (one half percent)</t>
  </si>
  <si>
    <t>Less FY 2018 CR Ferry Competitive Program</t>
  </si>
  <si>
    <t>The total available amount for a program is based on funding authorized under The Fixing America's Surface Transportation Act (FAST) and The Further Extension of Continuing Appropriations Act, 2018 (Public Law 115-123).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</si>
</sst>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6"/>
      <name val="Helvetica"/>
      <family val="2"/>
    </font>
    <font>
      <sz val="16"/>
      <name val="Arial"/>
      <family val="2"/>
    </font>
    <font>
      <b/>
      <u/>
      <sz val="14"/>
      <name val="Arial"/>
      <family val="2"/>
    </font>
    <font>
      <sz val="11"/>
      <name val="Helvetica"/>
      <family val="2"/>
    </font>
    <font>
      <sz val="14"/>
      <name val="Arial"/>
      <family val="2"/>
    </font>
    <font>
      <sz val="14"/>
      <color theme="1"/>
      <name val="Arial"/>
      <family val="2"/>
    </font>
    <font>
      <u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auto="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5" fillId="0" borderId="0" xfId="0" applyFont="1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6" fillId="0" borderId="2" xfId="0" applyFont="1" applyFill="1" applyBorder="1" applyProtection="1"/>
    <xf numFmtId="0" fontId="8" fillId="0" borderId="3" xfId="0" applyFont="1" applyFill="1" applyBorder="1" applyAlignment="1">
      <alignment horizontal="center"/>
    </xf>
    <xf numFmtId="0" fontId="9" fillId="0" borderId="2" xfId="0" applyFont="1" applyFill="1" applyBorder="1" applyProtection="1"/>
    <xf numFmtId="0" fontId="9" fillId="0" borderId="0" xfId="0" applyFont="1" applyFill="1" applyBorder="1" applyProtection="1"/>
    <xf numFmtId="0" fontId="9" fillId="0" borderId="3" xfId="0" applyFont="1" applyFill="1" applyBorder="1" applyAlignment="1">
      <alignment horizontal="center"/>
    </xf>
    <xf numFmtId="0" fontId="9" fillId="0" borderId="0" xfId="0" applyFont="1" applyFill="1" applyBorder="1"/>
    <xf numFmtId="5" fontId="9" fillId="0" borderId="3" xfId="0" applyNumberFormat="1" applyFont="1" applyFill="1" applyBorder="1" applyAlignment="1">
      <alignment horizontal="center"/>
    </xf>
    <xf numFmtId="37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0" fillId="0" borderId="0" xfId="0" applyFont="1" applyFill="1" applyBorder="1"/>
    <xf numFmtId="0" fontId="9" fillId="0" borderId="8" xfId="0" applyFont="1" applyFill="1" applyBorder="1" applyProtection="1"/>
    <xf numFmtId="0" fontId="10" fillId="0" borderId="9" xfId="0" applyFont="1" applyFill="1" applyBorder="1"/>
    <xf numFmtId="0" fontId="9" fillId="0" borderId="9" xfId="0" applyFont="1" applyFill="1" applyBorder="1" applyProtection="1"/>
    <xf numFmtId="0" fontId="9" fillId="0" borderId="10" xfId="0" applyFont="1" applyFill="1" applyBorder="1" applyAlignment="1">
      <alignment horizontal="center"/>
    </xf>
    <xf numFmtId="0" fontId="11" fillId="0" borderId="0" xfId="0" applyFont="1" applyFill="1" applyBorder="1" applyProtection="1"/>
    <xf numFmtId="0" fontId="12" fillId="0" borderId="10" xfId="0" applyFont="1" applyFill="1" applyBorder="1" applyAlignment="1">
      <alignment horizontal="center"/>
    </xf>
    <xf numFmtId="0" fontId="9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3" fillId="0" borderId="8" xfId="0" applyFont="1" applyFill="1" applyBorder="1" applyProtection="1"/>
    <xf numFmtId="0" fontId="13" fillId="0" borderId="9" xfId="0" applyFont="1" applyFill="1" applyBorder="1" applyProtection="1"/>
    <xf numFmtId="0" fontId="14" fillId="0" borderId="9" xfId="0" applyFont="1" applyFill="1" applyBorder="1" applyProtection="1"/>
    <xf numFmtId="0" fontId="18" fillId="0" borderId="0" xfId="0" applyFont="1" applyFill="1" applyBorder="1" applyProtection="1"/>
    <xf numFmtId="0" fontId="0" fillId="2" borderId="0" xfId="0" applyFill="1"/>
    <xf numFmtId="0" fontId="9" fillId="2" borderId="15" xfId="0" applyFont="1" applyFill="1" applyBorder="1" applyProtection="1"/>
    <xf numFmtId="0" fontId="10" fillId="2" borderId="15" xfId="0" applyFont="1" applyFill="1" applyBorder="1"/>
    <xf numFmtId="0" fontId="9" fillId="2" borderId="14" xfId="0" applyFont="1" applyFill="1" applyBorder="1" applyAlignment="1">
      <alignment horizontal="center"/>
    </xf>
    <xf numFmtId="0" fontId="9" fillId="0" borderId="15" xfId="0" applyFont="1" applyFill="1" applyBorder="1" applyProtection="1"/>
    <xf numFmtId="0" fontId="7" fillId="0" borderId="15" xfId="0" applyFont="1" applyFill="1" applyBorder="1" applyProtection="1"/>
    <xf numFmtId="0" fontId="11" fillId="0" borderId="15" xfId="0" applyFont="1" applyFill="1" applyBorder="1"/>
    <xf numFmtId="0" fontId="11" fillId="0" borderId="15" xfId="0" applyFont="1" applyFill="1" applyBorder="1" applyProtection="1"/>
    <xf numFmtId="0" fontId="9" fillId="0" borderId="15" xfId="0" applyFont="1" applyFill="1" applyBorder="1"/>
    <xf numFmtId="0" fontId="9" fillId="0" borderId="14" xfId="0" applyFont="1" applyFill="1" applyBorder="1" applyAlignment="1">
      <alignment horizontal="center"/>
    </xf>
    <xf numFmtId="0" fontId="0" fillId="2" borderId="18" xfId="0" applyFill="1" applyBorder="1"/>
    <xf numFmtId="0" fontId="0" fillId="2" borderId="14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9" fillId="0" borderId="18" xfId="0" applyFont="1" applyFill="1" applyBorder="1" applyProtection="1"/>
    <xf numFmtId="0" fontId="10" fillId="0" borderId="15" xfId="0" applyFont="1" applyFill="1" applyBorder="1"/>
    <xf numFmtId="0" fontId="0" fillId="2" borderId="15" xfId="0" applyFill="1" applyBorder="1"/>
    <xf numFmtId="0" fontId="0" fillId="0" borderId="15" xfId="0" applyFill="1" applyBorder="1"/>
    <xf numFmtId="0" fontId="9" fillId="2" borderId="18" xfId="0" applyFont="1" applyFill="1" applyBorder="1" applyProtection="1"/>
    <xf numFmtId="0" fontId="9" fillId="2" borderId="15" xfId="0" applyFont="1" applyFill="1" applyBorder="1"/>
    <xf numFmtId="0" fontId="0" fillId="2" borderId="24" xfId="0" applyFill="1" applyBorder="1"/>
    <xf numFmtId="0" fontId="10" fillId="2" borderId="25" xfId="0" applyFont="1" applyFill="1" applyBorder="1"/>
    <xf numFmtId="0" fontId="9" fillId="2" borderId="25" xfId="0" applyFont="1" applyFill="1" applyBorder="1" applyProtection="1"/>
    <xf numFmtId="0" fontId="0" fillId="2" borderId="26" xfId="0" applyFill="1" applyBorder="1"/>
    <xf numFmtId="0" fontId="15" fillId="2" borderId="15" xfId="0" applyFont="1" applyFill="1" applyBorder="1" applyAlignment="1"/>
    <xf numFmtId="0" fontId="16" fillId="2" borderId="15" xfId="0" applyFont="1" applyFill="1" applyBorder="1" applyAlignment="1"/>
    <xf numFmtId="0" fontId="0" fillId="0" borderId="30" xfId="0" applyFill="1" applyBorder="1"/>
    <xf numFmtId="0" fontId="0" fillId="2" borderId="30" xfId="0" applyFill="1" applyBorder="1"/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5" fontId="9" fillId="2" borderId="14" xfId="0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3" fillId="0" borderId="12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Fill="1" applyBorder="1" applyProtection="1"/>
    <xf numFmtId="164" fontId="10" fillId="0" borderId="6" xfId="1" applyNumberFormat="1" applyFont="1" applyFill="1" applyBorder="1"/>
    <xf numFmtId="164" fontId="9" fillId="0" borderId="0" xfId="1" applyNumberFormat="1" applyFont="1" applyFill="1" applyBorder="1" applyProtection="1">
      <protection locked="0"/>
    </xf>
    <xf numFmtId="164" fontId="9" fillId="0" borderId="7" xfId="1" applyNumberFormat="1" applyFont="1" applyFill="1" applyBorder="1" applyProtection="1"/>
    <xf numFmtId="164" fontId="9" fillId="0" borderId="6" xfId="1" applyNumberFormat="1" applyFont="1" applyFill="1" applyBorder="1" applyProtection="1"/>
    <xf numFmtId="164" fontId="7" fillId="0" borderId="0" xfId="1" applyNumberFormat="1" applyFont="1" applyFill="1" applyBorder="1" applyAlignment="1">
      <alignment wrapText="1"/>
    </xf>
    <xf numFmtId="164" fontId="9" fillId="0" borderId="15" xfId="1" applyNumberFormat="1" applyFont="1" applyFill="1" applyBorder="1" applyProtection="1"/>
    <xf numFmtId="164" fontId="9" fillId="2" borderId="15" xfId="1" applyNumberFormat="1" applyFont="1" applyFill="1" applyBorder="1" applyProtection="1"/>
    <xf numFmtId="164" fontId="9" fillId="2" borderId="16" xfId="1" applyNumberFormat="1" applyFont="1" applyFill="1" applyBorder="1" applyProtection="1"/>
    <xf numFmtId="164" fontId="9" fillId="2" borderId="17" xfId="1" applyNumberFormat="1" applyFont="1" applyFill="1" applyBorder="1" applyProtection="1"/>
    <xf numFmtId="164" fontId="9" fillId="0" borderId="9" xfId="1" applyNumberFormat="1" applyFont="1" applyFill="1" applyBorder="1" applyProtection="1"/>
    <xf numFmtId="164" fontId="9" fillId="0" borderId="0" xfId="1" applyNumberFormat="1" applyFont="1" applyFill="1" applyBorder="1"/>
    <xf numFmtId="164" fontId="10" fillId="0" borderId="0" xfId="1" applyNumberFormat="1" applyFont="1" applyFill="1" applyBorder="1"/>
    <xf numFmtId="164" fontId="9" fillId="0" borderId="15" xfId="1" applyNumberFormat="1" applyFont="1" applyFill="1" applyBorder="1"/>
    <xf numFmtId="164" fontId="9" fillId="2" borderId="29" xfId="1" applyNumberFormat="1" applyFont="1" applyFill="1" applyBorder="1" applyProtection="1"/>
    <xf numFmtId="164" fontId="9" fillId="2" borderId="28" xfId="1" applyNumberFormat="1" applyFont="1" applyFill="1" applyBorder="1" applyProtection="1"/>
    <xf numFmtId="164" fontId="0" fillId="0" borderId="22" xfId="1" applyNumberFormat="1" applyFont="1" applyFill="1" applyBorder="1"/>
    <xf numFmtId="164" fontId="10" fillId="0" borderId="23" xfId="1" applyNumberFormat="1" applyFont="1" applyFill="1" applyBorder="1"/>
    <xf numFmtId="164" fontId="10" fillId="0" borderId="27" xfId="1" applyNumberFormat="1" applyFont="1" applyFill="1" applyBorder="1"/>
    <xf numFmtId="164" fontId="0" fillId="0" borderId="20" xfId="1" applyNumberFormat="1" applyFont="1" applyFill="1" applyBorder="1"/>
    <xf numFmtId="164" fontId="9" fillId="0" borderId="0" xfId="1" applyNumberFormat="1" applyFont="1" applyFill="1" applyBorder="1" applyAlignment="1" applyProtection="1"/>
    <xf numFmtId="164" fontId="3" fillId="0" borderId="12" xfId="1" applyNumberFormat="1" applyFont="1" applyFill="1" applyBorder="1" applyAlignment="1" applyProtection="1">
      <alignment vertical="center"/>
    </xf>
    <xf numFmtId="164" fontId="3" fillId="0" borderId="9" xfId="1" applyNumberFormat="1" applyFont="1" applyFill="1" applyBorder="1" applyAlignment="1" applyProtection="1">
      <alignment vertical="center"/>
    </xf>
    <xf numFmtId="164" fontId="14" fillId="0" borderId="9" xfId="1" applyNumberFormat="1" applyFont="1" applyFill="1" applyBorder="1" applyProtection="1"/>
    <xf numFmtId="164" fontId="0" fillId="0" borderId="0" xfId="1" applyNumberFormat="1" applyFont="1" applyFill="1"/>
    <xf numFmtId="0" fontId="0" fillId="0" borderId="0" xfId="0" applyBorder="1" applyAlignment="1"/>
    <xf numFmtId="164" fontId="0" fillId="0" borderId="0" xfId="0" applyNumberFormat="1" applyFill="1"/>
    <xf numFmtId="0" fontId="15" fillId="2" borderId="15" xfId="0" applyFont="1" applyFill="1" applyBorder="1" applyAlignment="1"/>
    <xf numFmtId="0" fontId="17" fillId="2" borderId="15" xfId="0" applyFont="1" applyFill="1" applyBorder="1" applyAlignment="1"/>
    <xf numFmtId="0" fontId="9" fillId="0" borderId="0" xfId="0" applyFont="1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16" fillId="2" borderId="15" xfId="0" applyFont="1" applyFill="1" applyBorder="1" applyAlignment="1"/>
    <xf numFmtId="0" fontId="7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/>
    <xf numFmtId="0" fontId="0" fillId="0" borderId="0" xfId="0" applyBorder="1" applyAlignment="1"/>
    <xf numFmtId="0" fontId="15" fillId="2" borderId="15" xfId="0" applyFont="1" applyFill="1" applyBorder="1" applyAlignment="1">
      <alignment wrapText="1"/>
    </xf>
    <xf numFmtId="0" fontId="16" fillId="2" borderId="15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3"/>
  <sheetViews>
    <sheetView tabSelected="1" zoomScale="90" zoomScaleNormal="90" workbookViewId="0">
      <selection activeCell="E124" sqref="E124"/>
    </sheetView>
  </sheetViews>
  <sheetFormatPr defaultColWidth="9.140625" defaultRowHeight="15" x14ac:dyDescent="0.25"/>
  <cols>
    <col min="1" max="1" width="4.7109375" style="2" customWidth="1"/>
    <col min="2" max="2" width="6.7109375" style="2" customWidth="1"/>
    <col min="3" max="3" width="25.5703125" style="2" customWidth="1"/>
    <col min="4" max="4" width="49.85546875" style="2" customWidth="1"/>
    <col min="5" max="5" width="25" style="92" customWidth="1"/>
    <col min="6" max="6" width="7.7109375" style="2" customWidth="1"/>
    <col min="7" max="7" width="9.140625" style="2"/>
    <col min="8" max="8" width="16.140625" style="2" bestFit="1" customWidth="1"/>
    <col min="9" max="239" width="9.140625" style="2"/>
    <col min="240" max="240" width="9.28515625" style="2" customWidth="1"/>
    <col min="241" max="241" width="9.140625" style="2" customWidth="1"/>
    <col min="242" max="242" width="23.85546875" style="2" customWidth="1"/>
    <col min="243" max="243" width="61" style="2" customWidth="1"/>
    <col min="244" max="244" width="29.42578125" style="2" customWidth="1"/>
    <col min="245" max="245" width="2.7109375" style="2" customWidth="1"/>
    <col min="246" max="246" width="9.140625" style="2"/>
    <col min="247" max="247" width="27.7109375" style="2" customWidth="1"/>
    <col min="248" max="248" width="9.140625" style="2"/>
    <col min="249" max="249" width="20.42578125" style="2" customWidth="1"/>
    <col min="250" max="250" width="11" style="2" bestFit="1" customWidth="1"/>
    <col min="251" max="251" width="13.140625" style="2" bestFit="1" customWidth="1"/>
    <col min="252" max="252" width="12.140625" style="2" bestFit="1" customWidth="1"/>
    <col min="253" max="495" width="9.140625" style="2"/>
    <col min="496" max="496" width="9.28515625" style="2" customWidth="1"/>
    <col min="497" max="497" width="9.140625" style="2" customWidth="1"/>
    <col min="498" max="498" width="23.85546875" style="2" customWidth="1"/>
    <col min="499" max="499" width="61" style="2" customWidth="1"/>
    <col min="500" max="500" width="29.42578125" style="2" customWidth="1"/>
    <col min="501" max="501" width="2.7109375" style="2" customWidth="1"/>
    <col min="502" max="502" width="9.140625" style="2"/>
    <col min="503" max="503" width="27.7109375" style="2" customWidth="1"/>
    <col min="504" max="504" width="9.140625" style="2"/>
    <col min="505" max="505" width="20.42578125" style="2" customWidth="1"/>
    <col min="506" max="506" width="11" style="2" bestFit="1" customWidth="1"/>
    <col min="507" max="507" width="13.140625" style="2" bestFit="1" customWidth="1"/>
    <col min="508" max="508" width="12.140625" style="2" bestFit="1" customWidth="1"/>
    <col min="509" max="751" width="9.140625" style="2"/>
    <col min="752" max="752" width="9.28515625" style="2" customWidth="1"/>
    <col min="753" max="753" width="9.140625" style="2" customWidth="1"/>
    <col min="754" max="754" width="23.85546875" style="2" customWidth="1"/>
    <col min="755" max="755" width="61" style="2" customWidth="1"/>
    <col min="756" max="756" width="29.42578125" style="2" customWidth="1"/>
    <col min="757" max="757" width="2.7109375" style="2" customWidth="1"/>
    <col min="758" max="758" width="9.140625" style="2"/>
    <col min="759" max="759" width="27.7109375" style="2" customWidth="1"/>
    <col min="760" max="760" width="9.140625" style="2"/>
    <col min="761" max="761" width="20.42578125" style="2" customWidth="1"/>
    <col min="762" max="762" width="11" style="2" bestFit="1" customWidth="1"/>
    <col min="763" max="763" width="13.140625" style="2" bestFit="1" customWidth="1"/>
    <col min="764" max="764" width="12.140625" style="2" bestFit="1" customWidth="1"/>
    <col min="765" max="1007" width="9.140625" style="2"/>
    <col min="1008" max="1008" width="9.28515625" style="2" customWidth="1"/>
    <col min="1009" max="1009" width="9.140625" style="2" customWidth="1"/>
    <col min="1010" max="1010" width="23.85546875" style="2" customWidth="1"/>
    <col min="1011" max="1011" width="61" style="2" customWidth="1"/>
    <col min="1012" max="1012" width="29.42578125" style="2" customWidth="1"/>
    <col min="1013" max="1013" width="2.7109375" style="2" customWidth="1"/>
    <col min="1014" max="1014" width="9.140625" style="2"/>
    <col min="1015" max="1015" width="27.7109375" style="2" customWidth="1"/>
    <col min="1016" max="1016" width="9.140625" style="2"/>
    <col min="1017" max="1017" width="20.42578125" style="2" customWidth="1"/>
    <col min="1018" max="1018" width="11" style="2" bestFit="1" customWidth="1"/>
    <col min="1019" max="1019" width="13.140625" style="2" bestFit="1" customWidth="1"/>
    <col min="1020" max="1020" width="12.140625" style="2" bestFit="1" customWidth="1"/>
    <col min="1021" max="1263" width="9.140625" style="2"/>
    <col min="1264" max="1264" width="9.28515625" style="2" customWidth="1"/>
    <col min="1265" max="1265" width="9.140625" style="2" customWidth="1"/>
    <col min="1266" max="1266" width="23.85546875" style="2" customWidth="1"/>
    <col min="1267" max="1267" width="61" style="2" customWidth="1"/>
    <col min="1268" max="1268" width="29.42578125" style="2" customWidth="1"/>
    <col min="1269" max="1269" width="2.7109375" style="2" customWidth="1"/>
    <col min="1270" max="1270" width="9.140625" style="2"/>
    <col min="1271" max="1271" width="27.7109375" style="2" customWidth="1"/>
    <col min="1272" max="1272" width="9.140625" style="2"/>
    <col min="1273" max="1273" width="20.42578125" style="2" customWidth="1"/>
    <col min="1274" max="1274" width="11" style="2" bestFit="1" customWidth="1"/>
    <col min="1275" max="1275" width="13.140625" style="2" bestFit="1" customWidth="1"/>
    <col min="1276" max="1276" width="12.140625" style="2" bestFit="1" customWidth="1"/>
    <col min="1277" max="1519" width="9.140625" style="2"/>
    <col min="1520" max="1520" width="9.28515625" style="2" customWidth="1"/>
    <col min="1521" max="1521" width="9.140625" style="2" customWidth="1"/>
    <col min="1522" max="1522" width="23.85546875" style="2" customWidth="1"/>
    <col min="1523" max="1523" width="61" style="2" customWidth="1"/>
    <col min="1524" max="1524" width="29.42578125" style="2" customWidth="1"/>
    <col min="1525" max="1525" width="2.7109375" style="2" customWidth="1"/>
    <col min="1526" max="1526" width="9.140625" style="2"/>
    <col min="1527" max="1527" width="27.7109375" style="2" customWidth="1"/>
    <col min="1528" max="1528" width="9.140625" style="2"/>
    <col min="1529" max="1529" width="20.42578125" style="2" customWidth="1"/>
    <col min="1530" max="1530" width="11" style="2" bestFit="1" customWidth="1"/>
    <col min="1531" max="1531" width="13.140625" style="2" bestFit="1" customWidth="1"/>
    <col min="1532" max="1532" width="12.140625" style="2" bestFit="1" customWidth="1"/>
    <col min="1533" max="1775" width="9.140625" style="2"/>
    <col min="1776" max="1776" width="9.28515625" style="2" customWidth="1"/>
    <col min="1777" max="1777" width="9.140625" style="2" customWidth="1"/>
    <col min="1778" max="1778" width="23.85546875" style="2" customWidth="1"/>
    <col min="1779" max="1779" width="61" style="2" customWidth="1"/>
    <col min="1780" max="1780" width="29.42578125" style="2" customWidth="1"/>
    <col min="1781" max="1781" width="2.7109375" style="2" customWidth="1"/>
    <col min="1782" max="1782" width="9.140625" style="2"/>
    <col min="1783" max="1783" width="27.7109375" style="2" customWidth="1"/>
    <col min="1784" max="1784" width="9.140625" style="2"/>
    <col min="1785" max="1785" width="20.42578125" style="2" customWidth="1"/>
    <col min="1786" max="1786" width="11" style="2" bestFit="1" customWidth="1"/>
    <col min="1787" max="1787" width="13.140625" style="2" bestFit="1" customWidth="1"/>
    <col min="1788" max="1788" width="12.140625" style="2" bestFit="1" customWidth="1"/>
    <col min="1789" max="2031" width="9.140625" style="2"/>
    <col min="2032" max="2032" width="9.28515625" style="2" customWidth="1"/>
    <col min="2033" max="2033" width="9.140625" style="2" customWidth="1"/>
    <col min="2034" max="2034" width="23.85546875" style="2" customWidth="1"/>
    <col min="2035" max="2035" width="61" style="2" customWidth="1"/>
    <col min="2036" max="2036" width="29.42578125" style="2" customWidth="1"/>
    <col min="2037" max="2037" width="2.7109375" style="2" customWidth="1"/>
    <col min="2038" max="2038" width="9.140625" style="2"/>
    <col min="2039" max="2039" width="27.7109375" style="2" customWidth="1"/>
    <col min="2040" max="2040" width="9.140625" style="2"/>
    <col min="2041" max="2041" width="20.42578125" style="2" customWidth="1"/>
    <col min="2042" max="2042" width="11" style="2" bestFit="1" customWidth="1"/>
    <col min="2043" max="2043" width="13.140625" style="2" bestFit="1" customWidth="1"/>
    <col min="2044" max="2044" width="12.140625" style="2" bestFit="1" customWidth="1"/>
    <col min="2045" max="2287" width="9.140625" style="2"/>
    <col min="2288" max="2288" width="9.28515625" style="2" customWidth="1"/>
    <col min="2289" max="2289" width="9.140625" style="2" customWidth="1"/>
    <col min="2290" max="2290" width="23.85546875" style="2" customWidth="1"/>
    <col min="2291" max="2291" width="61" style="2" customWidth="1"/>
    <col min="2292" max="2292" width="29.42578125" style="2" customWidth="1"/>
    <col min="2293" max="2293" width="2.7109375" style="2" customWidth="1"/>
    <col min="2294" max="2294" width="9.140625" style="2"/>
    <col min="2295" max="2295" width="27.7109375" style="2" customWidth="1"/>
    <col min="2296" max="2296" width="9.140625" style="2"/>
    <col min="2297" max="2297" width="20.42578125" style="2" customWidth="1"/>
    <col min="2298" max="2298" width="11" style="2" bestFit="1" customWidth="1"/>
    <col min="2299" max="2299" width="13.140625" style="2" bestFit="1" customWidth="1"/>
    <col min="2300" max="2300" width="12.140625" style="2" bestFit="1" customWidth="1"/>
    <col min="2301" max="2543" width="9.140625" style="2"/>
    <col min="2544" max="2544" width="9.28515625" style="2" customWidth="1"/>
    <col min="2545" max="2545" width="9.140625" style="2" customWidth="1"/>
    <col min="2546" max="2546" width="23.85546875" style="2" customWidth="1"/>
    <col min="2547" max="2547" width="61" style="2" customWidth="1"/>
    <col min="2548" max="2548" width="29.42578125" style="2" customWidth="1"/>
    <col min="2549" max="2549" width="2.7109375" style="2" customWidth="1"/>
    <col min="2550" max="2550" width="9.140625" style="2"/>
    <col min="2551" max="2551" width="27.7109375" style="2" customWidth="1"/>
    <col min="2552" max="2552" width="9.140625" style="2"/>
    <col min="2553" max="2553" width="20.42578125" style="2" customWidth="1"/>
    <col min="2554" max="2554" width="11" style="2" bestFit="1" customWidth="1"/>
    <col min="2555" max="2555" width="13.140625" style="2" bestFit="1" customWidth="1"/>
    <col min="2556" max="2556" width="12.140625" style="2" bestFit="1" customWidth="1"/>
    <col min="2557" max="2799" width="9.140625" style="2"/>
    <col min="2800" max="2800" width="9.28515625" style="2" customWidth="1"/>
    <col min="2801" max="2801" width="9.140625" style="2" customWidth="1"/>
    <col min="2802" max="2802" width="23.85546875" style="2" customWidth="1"/>
    <col min="2803" max="2803" width="61" style="2" customWidth="1"/>
    <col min="2804" max="2804" width="29.42578125" style="2" customWidth="1"/>
    <col min="2805" max="2805" width="2.7109375" style="2" customWidth="1"/>
    <col min="2806" max="2806" width="9.140625" style="2"/>
    <col min="2807" max="2807" width="27.7109375" style="2" customWidth="1"/>
    <col min="2808" max="2808" width="9.140625" style="2"/>
    <col min="2809" max="2809" width="20.42578125" style="2" customWidth="1"/>
    <col min="2810" max="2810" width="11" style="2" bestFit="1" customWidth="1"/>
    <col min="2811" max="2811" width="13.140625" style="2" bestFit="1" customWidth="1"/>
    <col min="2812" max="2812" width="12.140625" style="2" bestFit="1" customWidth="1"/>
    <col min="2813" max="3055" width="9.140625" style="2"/>
    <col min="3056" max="3056" width="9.28515625" style="2" customWidth="1"/>
    <col min="3057" max="3057" width="9.140625" style="2" customWidth="1"/>
    <col min="3058" max="3058" width="23.85546875" style="2" customWidth="1"/>
    <col min="3059" max="3059" width="61" style="2" customWidth="1"/>
    <col min="3060" max="3060" width="29.42578125" style="2" customWidth="1"/>
    <col min="3061" max="3061" width="2.7109375" style="2" customWidth="1"/>
    <col min="3062" max="3062" width="9.140625" style="2"/>
    <col min="3063" max="3063" width="27.7109375" style="2" customWidth="1"/>
    <col min="3064" max="3064" width="9.140625" style="2"/>
    <col min="3065" max="3065" width="20.42578125" style="2" customWidth="1"/>
    <col min="3066" max="3066" width="11" style="2" bestFit="1" customWidth="1"/>
    <col min="3067" max="3067" width="13.140625" style="2" bestFit="1" customWidth="1"/>
    <col min="3068" max="3068" width="12.140625" style="2" bestFit="1" customWidth="1"/>
    <col min="3069" max="3311" width="9.140625" style="2"/>
    <col min="3312" max="3312" width="9.28515625" style="2" customWidth="1"/>
    <col min="3313" max="3313" width="9.140625" style="2" customWidth="1"/>
    <col min="3314" max="3314" width="23.85546875" style="2" customWidth="1"/>
    <col min="3315" max="3315" width="61" style="2" customWidth="1"/>
    <col min="3316" max="3316" width="29.42578125" style="2" customWidth="1"/>
    <col min="3317" max="3317" width="2.7109375" style="2" customWidth="1"/>
    <col min="3318" max="3318" width="9.140625" style="2"/>
    <col min="3319" max="3319" width="27.7109375" style="2" customWidth="1"/>
    <col min="3320" max="3320" width="9.140625" style="2"/>
    <col min="3321" max="3321" width="20.42578125" style="2" customWidth="1"/>
    <col min="3322" max="3322" width="11" style="2" bestFit="1" customWidth="1"/>
    <col min="3323" max="3323" width="13.140625" style="2" bestFit="1" customWidth="1"/>
    <col min="3324" max="3324" width="12.140625" style="2" bestFit="1" customWidth="1"/>
    <col min="3325" max="3567" width="9.140625" style="2"/>
    <col min="3568" max="3568" width="9.28515625" style="2" customWidth="1"/>
    <col min="3569" max="3569" width="9.140625" style="2" customWidth="1"/>
    <col min="3570" max="3570" width="23.85546875" style="2" customWidth="1"/>
    <col min="3571" max="3571" width="61" style="2" customWidth="1"/>
    <col min="3572" max="3572" width="29.42578125" style="2" customWidth="1"/>
    <col min="3573" max="3573" width="2.7109375" style="2" customWidth="1"/>
    <col min="3574" max="3574" width="9.140625" style="2"/>
    <col min="3575" max="3575" width="27.7109375" style="2" customWidth="1"/>
    <col min="3576" max="3576" width="9.140625" style="2"/>
    <col min="3577" max="3577" width="20.42578125" style="2" customWidth="1"/>
    <col min="3578" max="3578" width="11" style="2" bestFit="1" customWidth="1"/>
    <col min="3579" max="3579" width="13.140625" style="2" bestFit="1" customWidth="1"/>
    <col min="3580" max="3580" width="12.140625" style="2" bestFit="1" customWidth="1"/>
    <col min="3581" max="3823" width="9.140625" style="2"/>
    <col min="3824" max="3824" width="9.28515625" style="2" customWidth="1"/>
    <col min="3825" max="3825" width="9.140625" style="2" customWidth="1"/>
    <col min="3826" max="3826" width="23.85546875" style="2" customWidth="1"/>
    <col min="3827" max="3827" width="61" style="2" customWidth="1"/>
    <col min="3828" max="3828" width="29.42578125" style="2" customWidth="1"/>
    <col min="3829" max="3829" width="2.7109375" style="2" customWidth="1"/>
    <col min="3830" max="3830" width="9.140625" style="2"/>
    <col min="3831" max="3831" width="27.7109375" style="2" customWidth="1"/>
    <col min="3832" max="3832" width="9.140625" style="2"/>
    <col min="3833" max="3833" width="20.42578125" style="2" customWidth="1"/>
    <col min="3834" max="3834" width="11" style="2" bestFit="1" customWidth="1"/>
    <col min="3835" max="3835" width="13.140625" style="2" bestFit="1" customWidth="1"/>
    <col min="3836" max="3836" width="12.140625" style="2" bestFit="1" customWidth="1"/>
    <col min="3837" max="4079" width="9.140625" style="2"/>
    <col min="4080" max="4080" width="9.28515625" style="2" customWidth="1"/>
    <col min="4081" max="4081" width="9.140625" style="2" customWidth="1"/>
    <col min="4082" max="4082" width="23.85546875" style="2" customWidth="1"/>
    <col min="4083" max="4083" width="61" style="2" customWidth="1"/>
    <col min="4084" max="4084" width="29.42578125" style="2" customWidth="1"/>
    <col min="4085" max="4085" width="2.7109375" style="2" customWidth="1"/>
    <col min="4086" max="4086" width="9.140625" style="2"/>
    <col min="4087" max="4087" width="27.7109375" style="2" customWidth="1"/>
    <col min="4088" max="4088" width="9.140625" style="2"/>
    <col min="4089" max="4089" width="20.42578125" style="2" customWidth="1"/>
    <col min="4090" max="4090" width="11" style="2" bestFit="1" customWidth="1"/>
    <col min="4091" max="4091" width="13.140625" style="2" bestFit="1" customWidth="1"/>
    <col min="4092" max="4092" width="12.140625" style="2" bestFit="1" customWidth="1"/>
    <col min="4093" max="4335" width="9.140625" style="2"/>
    <col min="4336" max="4336" width="9.28515625" style="2" customWidth="1"/>
    <col min="4337" max="4337" width="9.140625" style="2" customWidth="1"/>
    <col min="4338" max="4338" width="23.85546875" style="2" customWidth="1"/>
    <col min="4339" max="4339" width="61" style="2" customWidth="1"/>
    <col min="4340" max="4340" width="29.42578125" style="2" customWidth="1"/>
    <col min="4341" max="4341" width="2.7109375" style="2" customWidth="1"/>
    <col min="4342" max="4342" width="9.140625" style="2"/>
    <col min="4343" max="4343" width="27.7109375" style="2" customWidth="1"/>
    <col min="4344" max="4344" width="9.140625" style="2"/>
    <col min="4345" max="4345" width="20.42578125" style="2" customWidth="1"/>
    <col min="4346" max="4346" width="11" style="2" bestFit="1" customWidth="1"/>
    <col min="4347" max="4347" width="13.140625" style="2" bestFit="1" customWidth="1"/>
    <col min="4348" max="4348" width="12.140625" style="2" bestFit="1" customWidth="1"/>
    <col min="4349" max="4591" width="9.140625" style="2"/>
    <col min="4592" max="4592" width="9.28515625" style="2" customWidth="1"/>
    <col min="4593" max="4593" width="9.140625" style="2" customWidth="1"/>
    <col min="4594" max="4594" width="23.85546875" style="2" customWidth="1"/>
    <col min="4595" max="4595" width="61" style="2" customWidth="1"/>
    <col min="4596" max="4596" width="29.42578125" style="2" customWidth="1"/>
    <col min="4597" max="4597" width="2.7109375" style="2" customWidth="1"/>
    <col min="4598" max="4598" width="9.140625" style="2"/>
    <col min="4599" max="4599" width="27.7109375" style="2" customWidth="1"/>
    <col min="4600" max="4600" width="9.140625" style="2"/>
    <col min="4601" max="4601" width="20.42578125" style="2" customWidth="1"/>
    <col min="4602" max="4602" width="11" style="2" bestFit="1" customWidth="1"/>
    <col min="4603" max="4603" width="13.140625" style="2" bestFit="1" customWidth="1"/>
    <col min="4604" max="4604" width="12.140625" style="2" bestFit="1" customWidth="1"/>
    <col min="4605" max="4847" width="9.140625" style="2"/>
    <col min="4848" max="4848" width="9.28515625" style="2" customWidth="1"/>
    <col min="4849" max="4849" width="9.140625" style="2" customWidth="1"/>
    <col min="4850" max="4850" width="23.85546875" style="2" customWidth="1"/>
    <col min="4851" max="4851" width="61" style="2" customWidth="1"/>
    <col min="4852" max="4852" width="29.42578125" style="2" customWidth="1"/>
    <col min="4853" max="4853" width="2.7109375" style="2" customWidth="1"/>
    <col min="4854" max="4854" width="9.140625" style="2"/>
    <col min="4855" max="4855" width="27.7109375" style="2" customWidth="1"/>
    <col min="4856" max="4856" width="9.140625" style="2"/>
    <col min="4857" max="4857" width="20.42578125" style="2" customWidth="1"/>
    <col min="4858" max="4858" width="11" style="2" bestFit="1" customWidth="1"/>
    <col min="4859" max="4859" width="13.140625" style="2" bestFit="1" customWidth="1"/>
    <col min="4860" max="4860" width="12.140625" style="2" bestFit="1" customWidth="1"/>
    <col min="4861" max="5103" width="9.140625" style="2"/>
    <col min="5104" max="5104" width="9.28515625" style="2" customWidth="1"/>
    <col min="5105" max="5105" width="9.140625" style="2" customWidth="1"/>
    <col min="5106" max="5106" width="23.85546875" style="2" customWidth="1"/>
    <col min="5107" max="5107" width="61" style="2" customWidth="1"/>
    <col min="5108" max="5108" width="29.42578125" style="2" customWidth="1"/>
    <col min="5109" max="5109" width="2.7109375" style="2" customWidth="1"/>
    <col min="5110" max="5110" width="9.140625" style="2"/>
    <col min="5111" max="5111" width="27.7109375" style="2" customWidth="1"/>
    <col min="5112" max="5112" width="9.140625" style="2"/>
    <col min="5113" max="5113" width="20.42578125" style="2" customWidth="1"/>
    <col min="5114" max="5114" width="11" style="2" bestFit="1" customWidth="1"/>
    <col min="5115" max="5115" width="13.140625" style="2" bestFit="1" customWidth="1"/>
    <col min="5116" max="5116" width="12.140625" style="2" bestFit="1" customWidth="1"/>
    <col min="5117" max="5359" width="9.140625" style="2"/>
    <col min="5360" max="5360" width="9.28515625" style="2" customWidth="1"/>
    <col min="5361" max="5361" width="9.140625" style="2" customWidth="1"/>
    <col min="5362" max="5362" width="23.85546875" style="2" customWidth="1"/>
    <col min="5363" max="5363" width="61" style="2" customWidth="1"/>
    <col min="5364" max="5364" width="29.42578125" style="2" customWidth="1"/>
    <col min="5365" max="5365" width="2.7109375" style="2" customWidth="1"/>
    <col min="5366" max="5366" width="9.140625" style="2"/>
    <col min="5367" max="5367" width="27.7109375" style="2" customWidth="1"/>
    <col min="5368" max="5368" width="9.140625" style="2"/>
    <col min="5369" max="5369" width="20.42578125" style="2" customWidth="1"/>
    <col min="5370" max="5370" width="11" style="2" bestFit="1" customWidth="1"/>
    <col min="5371" max="5371" width="13.140625" style="2" bestFit="1" customWidth="1"/>
    <col min="5372" max="5372" width="12.140625" style="2" bestFit="1" customWidth="1"/>
    <col min="5373" max="5615" width="9.140625" style="2"/>
    <col min="5616" max="5616" width="9.28515625" style="2" customWidth="1"/>
    <col min="5617" max="5617" width="9.140625" style="2" customWidth="1"/>
    <col min="5618" max="5618" width="23.85546875" style="2" customWidth="1"/>
    <col min="5619" max="5619" width="61" style="2" customWidth="1"/>
    <col min="5620" max="5620" width="29.42578125" style="2" customWidth="1"/>
    <col min="5621" max="5621" width="2.7109375" style="2" customWidth="1"/>
    <col min="5622" max="5622" width="9.140625" style="2"/>
    <col min="5623" max="5623" width="27.7109375" style="2" customWidth="1"/>
    <col min="5624" max="5624" width="9.140625" style="2"/>
    <col min="5625" max="5625" width="20.42578125" style="2" customWidth="1"/>
    <col min="5626" max="5626" width="11" style="2" bestFit="1" customWidth="1"/>
    <col min="5627" max="5627" width="13.140625" style="2" bestFit="1" customWidth="1"/>
    <col min="5628" max="5628" width="12.140625" style="2" bestFit="1" customWidth="1"/>
    <col min="5629" max="5871" width="9.140625" style="2"/>
    <col min="5872" max="5872" width="9.28515625" style="2" customWidth="1"/>
    <col min="5873" max="5873" width="9.140625" style="2" customWidth="1"/>
    <col min="5874" max="5874" width="23.85546875" style="2" customWidth="1"/>
    <col min="5875" max="5875" width="61" style="2" customWidth="1"/>
    <col min="5876" max="5876" width="29.42578125" style="2" customWidth="1"/>
    <col min="5877" max="5877" width="2.7109375" style="2" customWidth="1"/>
    <col min="5878" max="5878" width="9.140625" style="2"/>
    <col min="5879" max="5879" width="27.7109375" style="2" customWidth="1"/>
    <col min="5880" max="5880" width="9.140625" style="2"/>
    <col min="5881" max="5881" width="20.42578125" style="2" customWidth="1"/>
    <col min="5882" max="5882" width="11" style="2" bestFit="1" customWidth="1"/>
    <col min="5883" max="5883" width="13.140625" style="2" bestFit="1" customWidth="1"/>
    <col min="5884" max="5884" width="12.140625" style="2" bestFit="1" customWidth="1"/>
    <col min="5885" max="6127" width="9.140625" style="2"/>
    <col min="6128" max="6128" width="9.28515625" style="2" customWidth="1"/>
    <col min="6129" max="6129" width="9.140625" style="2" customWidth="1"/>
    <col min="6130" max="6130" width="23.85546875" style="2" customWidth="1"/>
    <col min="6131" max="6131" width="61" style="2" customWidth="1"/>
    <col min="6132" max="6132" width="29.42578125" style="2" customWidth="1"/>
    <col min="6133" max="6133" width="2.7109375" style="2" customWidth="1"/>
    <col min="6134" max="6134" width="9.140625" style="2"/>
    <col min="6135" max="6135" width="27.7109375" style="2" customWidth="1"/>
    <col min="6136" max="6136" width="9.140625" style="2"/>
    <col min="6137" max="6137" width="20.42578125" style="2" customWidth="1"/>
    <col min="6138" max="6138" width="11" style="2" bestFit="1" customWidth="1"/>
    <col min="6139" max="6139" width="13.140625" style="2" bestFit="1" customWidth="1"/>
    <col min="6140" max="6140" width="12.140625" style="2" bestFit="1" customWidth="1"/>
    <col min="6141" max="6383" width="9.140625" style="2"/>
    <col min="6384" max="6384" width="9.28515625" style="2" customWidth="1"/>
    <col min="6385" max="6385" width="9.140625" style="2" customWidth="1"/>
    <col min="6386" max="6386" width="23.85546875" style="2" customWidth="1"/>
    <col min="6387" max="6387" width="61" style="2" customWidth="1"/>
    <col min="6388" max="6388" width="29.42578125" style="2" customWidth="1"/>
    <col min="6389" max="6389" width="2.7109375" style="2" customWidth="1"/>
    <col min="6390" max="6390" width="9.140625" style="2"/>
    <col min="6391" max="6391" width="27.7109375" style="2" customWidth="1"/>
    <col min="6392" max="6392" width="9.140625" style="2"/>
    <col min="6393" max="6393" width="20.42578125" style="2" customWidth="1"/>
    <col min="6394" max="6394" width="11" style="2" bestFit="1" customWidth="1"/>
    <col min="6395" max="6395" width="13.140625" style="2" bestFit="1" customWidth="1"/>
    <col min="6396" max="6396" width="12.140625" style="2" bestFit="1" customWidth="1"/>
    <col min="6397" max="6639" width="9.140625" style="2"/>
    <col min="6640" max="6640" width="9.28515625" style="2" customWidth="1"/>
    <col min="6641" max="6641" width="9.140625" style="2" customWidth="1"/>
    <col min="6642" max="6642" width="23.85546875" style="2" customWidth="1"/>
    <col min="6643" max="6643" width="61" style="2" customWidth="1"/>
    <col min="6644" max="6644" width="29.42578125" style="2" customWidth="1"/>
    <col min="6645" max="6645" width="2.7109375" style="2" customWidth="1"/>
    <col min="6646" max="6646" width="9.140625" style="2"/>
    <col min="6647" max="6647" width="27.7109375" style="2" customWidth="1"/>
    <col min="6648" max="6648" width="9.140625" style="2"/>
    <col min="6649" max="6649" width="20.42578125" style="2" customWidth="1"/>
    <col min="6650" max="6650" width="11" style="2" bestFit="1" customWidth="1"/>
    <col min="6651" max="6651" width="13.140625" style="2" bestFit="1" customWidth="1"/>
    <col min="6652" max="6652" width="12.140625" style="2" bestFit="1" customWidth="1"/>
    <col min="6653" max="6895" width="9.140625" style="2"/>
    <col min="6896" max="6896" width="9.28515625" style="2" customWidth="1"/>
    <col min="6897" max="6897" width="9.140625" style="2" customWidth="1"/>
    <col min="6898" max="6898" width="23.85546875" style="2" customWidth="1"/>
    <col min="6899" max="6899" width="61" style="2" customWidth="1"/>
    <col min="6900" max="6900" width="29.42578125" style="2" customWidth="1"/>
    <col min="6901" max="6901" width="2.7109375" style="2" customWidth="1"/>
    <col min="6902" max="6902" width="9.140625" style="2"/>
    <col min="6903" max="6903" width="27.7109375" style="2" customWidth="1"/>
    <col min="6904" max="6904" width="9.140625" style="2"/>
    <col min="6905" max="6905" width="20.42578125" style="2" customWidth="1"/>
    <col min="6906" max="6906" width="11" style="2" bestFit="1" customWidth="1"/>
    <col min="6907" max="6907" width="13.140625" style="2" bestFit="1" customWidth="1"/>
    <col min="6908" max="6908" width="12.140625" style="2" bestFit="1" customWidth="1"/>
    <col min="6909" max="7151" width="9.140625" style="2"/>
    <col min="7152" max="7152" width="9.28515625" style="2" customWidth="1"/>
    <col min="7153" max="7153" width="9.140625" style="2" customWidth="1"/>
    <col min="7154" max="7154" width="23.85546875" style="2" customWidth="1"/>
    <col min="7155" max="7155" width="61" style="2" customWidth="1"/>
    <col min="7156" max="7156" width="29.42578125" style="2" customWidth="1"/>
    <col min="7157" max="7157" width="2.7109375" style="2" customWidth="1"/>
    <col min="7158" max="7158" width="9.140625" style="2"/>
    <col min="7159" max="7159" width="27.7109375" style="2" customWidth="1"/>
    <col min="7160" max="7160" width="9.140625" style="2"/>
    <col min="7161" max="7161" width="20.42578125" style="2" customWidth="1"/>
    <col min="7162" max="7162" width="11" style="2" bestFit="1" customWidth="1"/>
    <col min="7163" max="7163" width="13.140625" style="2" bestFit="1" customWidth="1"/>
    <col min="7164" max="7164" width="12.140625" style="2" bestFit="1" customWidth="1"/>
    <col min="7165" max="7407" width="9.140625" style="2"/>
    <col min="7408" max="7408" width="9.28515625" style="2" customWidth="1"/>
    <col min="7409" max="7409" width="9.140625" style="2" customWidth="1"/>
    <col min="7410" max="7410" width="23.85546875" style="2" customWidth="1"/>
    <col min="7411" max="7411" width="61" style="2" customWidth="1"/>
    <col min="7412" max="7412" width="29.42578125" style="2" customWidth="1"/>
    <col min="7413" max="7413" width="2.7109375" style="2" customWidth="1"/>
    <col min="7414" max="7414" width="9.140625" style="2"/>
    <col min="7415" max="7415" width="27.7109375" style="2" customWidth="1"/>
    <col min="7416" max="7416" width="9.140625" style="2"/>
    <col min="7417" max="7417" width="20.42578125" style="2" customWidth="1"/>
    <col min="7418" max="7418" width="11" style="2" bestFit="1" customWidth="1"/>
    <col min="7419" max="7419" width="13.140625" style="2" bestFit="1" customWidth="1"/>
    <col min="7420" max="7420" width="12.140625" style="2" bestFit="1" customWidth="1"/>
    <col min="7421" max="7663" width="9.140625" style="2"/>
    <col min="7664" max="7664" width="9.28515625" style="2" customWidth="1"/>
    <col min="7665" max="7665" width="9.140625" style="2" customWidth="1"/>
    <col min="7666" max="7666" width="23.85546875" style="2" customWidth="1"/>
    <col min="7667" max="7667" width="61" style="2" customWidth="1"/>
    <col min="7668" max="7668" width="29.42578125" style="2" customWidth="1"/>
    <col min="7669" max="7669" width="2.7109375" style="2" customWidth="1"/>
    <col min="7670" max="7670" width="9.140625" style="2"/>
    <col min="7671" max="7671" width="27.7109375" style="2" customWidth="1"/>
    <col min="7672" max="7672" width="9.140625" style="2"/>
    <col min="7673" max="7673" width="20.42578125" style="2" customWidth="1"/>
    <col min="7674" max="7674" width="11" style="2" bestFit="1" customWidth="1"/>
    <col min="7675" max="7675" width="13.140625" style="2" bestFit="1" customWidth="1"/>
    <col min="7676" max="7676" width="12.140625" style="2" bestFit="1" customWidth="1"/>
    <col min="7677" max="7919" width="9.140625" style="2"/>
    <col min="7920" max="7920" width="9.28515625" style="2" customWidth="1"/>
    <col min="7921" max="7921" width="9.140625" style="2" customWidth="1"/>
    <col min="7922" max="7922" width="23.85546875" style="2" customWidth="1"/>
    <col min="7923" max="7923" width="61" style="2" customWidth="1"/>
    <col min="7924" max="7924" width="29.42578125" style="2" customWidth="1"/>
    <col min="7925" max="7925" width="2.7109375" style="2" customWidth="1"/>
    <col min="7926" max="7926" width="9.140625" style="2"/>
    <col min="7927" max="7927" width="27.7109375" style="2" customWidth="1"/>
    <col min="7928" max="7928" width="9.140625" style="2"/>
    <col min="7929" max="7929" width="20.42578125" style="2" customWidth="1"/>
    <col min="7930" max="7930" width="11" style="2" bestFit="1" customWidth="1"/>
    <col min="7931" max="7931" width="13.140625" style="2" bestFit="1" customWidth="1"/>
    <col min="7932" max="7932" width="12.140625" style="2" bestFit="1" customWidth="1"/>
    <col min="7933" max="8175" width="9.140625" style="2"/>
    <col min="8176" max="8176" width="9.28515625" style="2" customWidth="1"/>
    <col min="8177" max="8177" width="9.140625" style="2" customWidth="1"/>
    <col min="8178" max="8178" width="23.85546875" style="2" customWidth="1"/>
    <col min="8179" max="8179" width="61" style="2" customWidth="1"/>
    <col min="8180" max="8180" width="29.42578125" style="2" customWidth="1"/>
    <col min="8181" max="8181" width="2.7109375" style="2" customWidth="1"/>
    <col min="8182" max="8182" width="9.140625" style="2"/>
    <col min="8183" max="8183" width="27.7109375" style="2" customWidth="1"/>
    <col min="8184" max="8184" width="9.140625" style="2"/>
    <col min="8185" max="8185" width="20.42578125" style="2" customWidth="1"/>
    <col min="8186" max="8186" width="11" style="2" bestFit="1" customWidth="1"/>
    <col min="8187" max="8187" width="13.140625" style="2" bestFit="1" customWidth="1"/>
    <col min="8188" max="8188" width="12.140625" style="2" bestFit="1" customWidth="1"/>
    <col min="8189" max="8431" width="9.140625" style="2"/>
    <col min="8432" max="8432" width="9.28515625" style="2" customWidth="1"/>
    <col min="8433" max="8433" width="9.140625" style="2" customWidth="1"/>
    <col min="8434" max="8434" width="23.85546875" style="2" customWidth="1"/>
    <col min="8435" max="8435" width="61" style="2" customWidth="1"/>
    <col min="8436" max="8436" width="29.42578125" style="2" customWidth="1"/>
    <col min="8437" max="8437" width="2.7109375" style="2" customWidth="1"/>
    <col min="8438" max="8438" width="9.140625" style="2"/>
    <col min="8439" max="8439" width="27.7109375" style="2" customWidth="1"/>
    <col min="8440" max="8440" width="9.140625" style="2"/>
    <col min="8441" max="8441" width="20.42578125" style="2" customWidth="1"/>
    <col min="8442" max="8442" width="11" style="2" bestFit="1" customWidth="1"/>
    <col min="8443" max="8443" width="13.140625" style="2" bestFit="1" customWidth="1"/>
    <col min="8444" max="8444" width="12.140625" style="2" bestFit="1" customWidth="1"/>
    <col min="8445" max="8687" width="9.140625" style="2"/>
    <col min="8688" max="8688" width="9.28515625" style="2" customWidth="1"/>
    <col min="8689" max="8689" width="9.140625" style="2" customWidth="1"/>
    <col min="8690" max="8690" width="23.85546875" style="2" customWidth="1"/>
    <col min="8691" max="8691" width="61" style="2" customWidth="1"/>
    <col min="8692" max="8692" width="29.42578125" style="2" customWidth="1"/>
    <col min="8693" max="8693" width="2.7109375" style="2" customWidth="1"/>
    <col min="8694" max="8694" width="9.140625" style="2"/>
    <col min="8695" max="8695" width="27.7109375" style="2" customWidth="1"/>
    <col min="8696" max="8696" width="9.140625" style="2"/>
    <col min="8697" max="8697" width="20.42578125" style="2" customWidth="1"/>
    <col min="8698" max="8698" width="11" style="2" bestFit="1" customWidth="1"/>
    <col min="8699" max="8699" width="13.140625" style="2" bestFit="1" customWidth="1"/>
    <col min="8700" max="8700" width="12.140625" style="2" bestFit="1" customWidth="1"/>
    <col min="8701" max="8943" width="9.140625" style="2"/>
    <col min="8944" max="8944" width="9.28515625" style="2" customWidth="1"/>
    <col min="8945" max="8945" width="9.140625" style="2" customWidth="1"/>
    <col min="8946" max="8946" width="23.85546875" style="2" customWidth="1"/>
    <col min="8947" max="8947" width="61" style="2" customWidth="1"/>
    <col min="8948" max="8948" width="29.42578125" style="2" customWidth="1"/>
    <col min="8949" max="8949" width="2.7109375" style="2" customWidth="1"/>
    <col min="8950" max="8950" width="9.140625" style="2"/>
    <col min="8951" max="8951" width="27.7109375" style="2" customWidth="1"/>
    <col min="8952" max="8952" width="9.140625" style="2"/>
    <col min="8953" max="8953" width="20.42578125" style="2" customWidth="1"/>
    <col min="8954" max="8954" width="11" style="2" bestFit="1" customWidth="1"/>
    <col min="8955" max="8955" width="13.140625" style="2" bestFit="1" customWidth="1"/>
    <col min="8956" max="8956" width="12.140625" style="2" bestFit="1" customWidth="1"/>
    <col min="8957" max="9199" width="9.140625" style="2"/>
    <col min="9200" max="9200" width="9.28515625" style="2" customWidth="1"/>
    <col min="9201" max="9201" width="9.140625" style="2" customWidth="1"/>
    <col min="9202" max="9202" width="23.85546875" style="2" customWidth="1"/>
    <col min="9203" max="9203" width="61" style="2" customWidth="1"/>
    <col min="9204" max="9204" width="29.42578125" style="2" customWidth="1"/>
    <col min="9205" max="9205" width="2.7109375" style="2" customWidth="1"/>
    <col min="9206" max="9206" width="9.140625" style="2"/>
    <col min="9207" max="9207" width="27.7109375" style="2" customWidth="1"/>
    <col min="9208" max="9208" width="9.140625" style="2"/>
    <col min="9209" max="9209" width="20.42578125" style="2" customWidth="1"/>
    <col min="9210" max="9210" width="11" style="2" bestFit="1" customWidth="1"/>
    <col min="9211" max="9211" width="13.140625" style="2" bestFit="1" customWidth="1"/>
    <col min="9212" max="9212" width="12.140625" style="2" bestFit="1" customWidth="1"/>
    <col min="9213" max="9455" width="9.140625" style="2"/>
    <col min="9456" max="9456" width="9.28515625" style="2" customWidth="1"/>
    <col min="9457" max="9457" width="9.140625" style="2" customWidth="1"/>
    <col min="9458" max="9458" width="23.85546875" style="2" customWidth="1"/>
    <col min="9459" max="9459" width="61" style="2" customWidth="1"/>
    <col min="9460" max="9460" width="29.42578125" style="2" customWidth="1"/>
    <col min="9461" max="9461" width="2.7109375" style="2" customWidth="1"/>
    <col min="9462" max="9462" width="9.140625" style="2"/>
    <col min="9463" max="9463" width="27.7109375" style="2" customWidth="1"/>
    <col min="9464" max="9464" width="9.140625" style="2"/>
    <col min="9465" max="9465" width="20.42578125" style="2" customWidth="1"/>
    <col min="9466" max="9466" width="11" style="2" bestFit="1" customWidth="1"/>
    <col min="9467" max="9467" width="13.140625" style="2" bestFit="1" customWidth="1"/>
    <col min="9468" max="9468" width="12.140625" style="2" bestFit="1" customWidth="1"/>
    <col min="9469" max="9711" width="9.140625" style="2"/>
    <col min="9712" max="9712" width="9.28515625" style="2" customWidth="1"/>
    <col min="9713" max="9713" width="9.140625" style="2" customWidth="1"/>
    <col min="9714" max="9714" width="23.85546875" style="2" customWidth="1"/>
    <col min="9715" max="9715" width="61" style="2" customWidth="1"/>
    <col min="9716" max="9716" width="29.42578125" style="2" customWidth="1"/>
    <col min="9717" max="9717" width="2.7109375" style="2" customWidth="1"/>
    <col min="9718" max="9718" width="9.140625" style="2"/>
    <col min="9719" max="9719" width="27.7109375" style="2" customWidth="1"/>
    <col min="9720" max="9720" width="9.140625" style="2"/>
    <col min="9721" max="9721" width="20.42578125" style="2" customWidth="1"/>
    <col min="9722" max="9722" width="11" style="2" bestFit="1" customWidth="1"/>
    <col min="9723" max="9723" width="13.140625" style="2" bestFit="1" customWidth="1"/>
    <col min="9724" max="9724" width="12.140625" style="2" bestFit="1" customWidth="1"/>
    <col min="9725" max="9967" width="9.140625" style="2"/>
    <col min="9968" max="9968" width="9.28515625" style="2" customWidth="1"/>
    <col min="9969" max="9969" width="9.140625" style="2" customWidth="1"/>
    <col min="9970" max="9970" width="23.85546875" style="2" customWidth="1"/>
    <col min="9971" max="9971" width="61" style="2" customWidth="1"/>
    <col min="9972" max="9972" width="29.42578125" style="2" customWidth="1"/>
    <col min="9973" max="9973" width="2.7109375" style="2" customWidth="1"/>
    <col min="9974" max="9974" width="9.140625" style="2"/>
    <col min="9975" max="9975" width="27.7109375" style="2" customWidth="1"/>
    <col min="9976" max="9976" width="9.140625" style="2"/>
    <col min="9977" max="9977" width="20.42578125" style="2" customWidth="1"/>
    <col min="9978" max="9978" width="11" style="2" bestFit="1" customWidth="1"/>
    <col min="9979" max="9979" width="13.140625" style="2" bestFit="1" customWidth="1"/>
    <col min="9980" max="9980" width="12.140625" style="2" bestFit="1" customWidth="1"/>
    <col min="9981" max="10223" width="9.140625" style="2"/>
    <col min="10224" max="10224" width="9.28515625" style="2" customWidth="1"/>
    <col min="10225" max="10225" width="9.140625" style="2" customWidth="1"/>
    <col min="10226" max="10226" width="23.85546875" style="2" customWidth="1"/>
    <col min="10227" max="10227" width="61" style="2" customWidth="1"/>
    <col min="10228" max="10228" width="29.42578125" style="2" customWidth="1"/>
    <col min="10229" max="10229" width="2.7109375" style="2" customWidth="1"/>
    <col min="10230" max="10230" width="9.140625" style="2"/>
    <col min="10231" max="10231" width="27.7109375" style="2" customWidth="1"/>
    <col min="10232" max="10232" width="9.140625" style="2"/>
    <col min="10233" max="10233" width="20.42578125" style="2" customWidth="1"/>
    <col min="10234" max="10234" width="11" style="2" bestFit="1" customWidth="1"/>
    <col min="10235" max="10235" width="13.140625" style="2" bestFit="1" customWidth="1"/>
    <col min="10236" max="10236" width="12.140625" style="2" bestFit="1" customWidth="1"/>
    <col min="10237" max="10479" width="9.140625" style="2"/>
    <col min="10480" max="10480" width="9.28515625" style="2" customWidth="1"/>
    <col min="10481" max="10481" width="9.140625" style="2" customWidth="1"/>
    <col min="10482" max="10482" width="23.85546875" style="2" customWidth="1"/>
    <col min="10483" max="10483" width="61" style="2" customWidth="1"/>
    <col min="10484" max="10484" width="29.42578125" style="2" customWidth="1"/>
    <col min="10485" max="10485" width="2.7109375" style="2" customWidth="1"/>
    <col min="10486" max="10486" width="9.140625" style="2"/>
    <col min="10487" max="10487" width="27.7109375" style="2" customWidth="1"/>
    <col min="10488" max="10488" width="9.140625" style="2"/>
    <col min="10489" max="10489" width="20.42578125" style="2" customWidth="1"/>
    <col min="10490" max="10490" width="11" style="2" bestFit="1" customWidth="1"/>
    <col min="10491" max="10491" width="13.140625" style="2" bestFit="1" customWidth="1"/>
    <col min="10492" max="10492" width="12.140625" style="2" bestFit="1" customWidth="1"/>
    <col min="10493" max="10735" width="9.140625" style="2"/>
    <col min="10736" max="10736" width="9.28515625" style="2" customWidth="1"/>
    <col min="10737" max="10737" width="9.140625" style="2" customWidth="1"/>
    <col min="10738" max="10738" width="23.85546875" style="2" customWidth="1"/>
    <col min="10739" max="10739" width="61" style="2" customWidth="1"/>
    <col min="10740" max="10740" width="29.42578125" style="2" customWidth="1"/>
    <col min="10741" max="10741" width="2.7109375" style="2" customWidth="1"/>
    <col min="10742" max="10742" width="9.140625" style="2"/>
    <col min="10743" max="10743" width="27.7109375" style="2" customWidth="1"/>
    <col min="10744" max="10744" width="9.140625" style="2"/>
    <col min="10745" max="10745" width="20.42578125" style="2" customWidth="1"/>
    <col min="10746" max="10746" width="11" style="2" bestFit="1" customWidth="1"/>
    <col min="10747" max="10747" width="13.140625" style="2" bestFit="1" customWidth="1"/>
    <col min="10748" max="10748" width="12.140625" style="2" bestFit="1" customWidth="1"/>
    <col min="10749" max="10991" width="9.140625" style="2"/>
    <col min="10992" max="10992" width="9.28515625" style="2" customWidth="1"/>
    <col min="10993" max="10993" width="9.140625" style="2" customWidth="1"/>
    <col min="10994" max="10994" width="23.85546875" style="2" customWidth="1"/>
    <col min="10995" max="10995" width="61" style="2" customWidth="1"/>
    <col min="10996" max="10996" width="29.42578125" style="2" customWidth="1"/>
    <col min="10997" max="10997" width="2.7109375" style="2" customWidth="1"/>
    <col min="10998" max="10998" width="9.140625" style="2"/>
    <col min="10999" max="10999" width="27.7109375" style="2" customWidth="1"/>
    <col min="11000" max="11000" width="9.140625" style="2"/>
    <col min="11001" max="11001" width="20.42578125" style="2" customWidth="1"/>
    <col min="11002" max="11002" width="11" style="2" bestFit="1" customWidth="1"/>
    <col min="11003" max="11003" width="13.140625" style="2" bestFit="1" customWidth="1"/>
    <col min="11004" max="11004" width="12.140625" style="2" bestFit="1" customWidth="1"/>
    <col min="11005" max="11247" width="9.140625" style="2"/>
    <col min="11248" max="11248" width="9.28515625" style="2" customWidth="1"/>
    <col min="11249" max="11249" width="9.140625" style="2" customWidth="1"/>
    <col min="11250" max="11250" width="23.85546875" style="2" customWidth="1"/>
    <col min="11251" max="11251" width="61" style="2" customWidth="1"/>
    <col min="11252" max="11252" width="29.42578125" style="2" customWidth="1"/>
    <col min="11253" max="11253" width="2.7109375" style="2" customWidth="1"/>
    <col min="11254" max="11254" width="9.140625" style="2"/>
    <col min="11255" max="11255" width="27.7109375" style="2" customWidth="1"/>
    <col min="11256" max="11256" width="9.140625" style="2"/>
    <col min="11257" max="11257" width="20.42578125" style="2" customWidth="1"/>
    <col min="11258" max="11258" width="11" style="2" bestFit="1" customWidth="1"/>
    <col min="11259" max="11259" width="13.140625" style="2" bestFit="1" customWidth="1"/>
    <col min="11260" max="11260" width="12.140625" style="2" bestFit="1" customWidth="1"/>
    <col min="11261" max="11503" width="9.140625" style="2"/>
    <col min="11504" max="11504" width="9.28515625" style="2" customWidth="1"/>
    <col min="11505" max="11505" width="9.140625" style="2" customWidth="1"/>
    <col min="11506" max="11506" width="23.85546875" style="2" customWidth="1"/>
    <col min="11507" max="11507" width="61" style="2" customWidth="1"/>
    <col min="11508" max="11508" width="29.42578125" style="2" customWidth="1"/>
    <col min="11509" max="11509" width="2.7109375" style="2" customWidth="1"/>
    <col min="11510" max="11510" width="9.140625" style="2"/>
    <col min="11511" max="11511" width="27.7109375" style="2" customWidth="1"/>
    <col min="11512" max="11512" width="9.140625" style="2"/>
    <col min="11513" max="11513" width="20.42578125" style="2" customWidth="1"/>
    <col min="11514" max="11514" width="11" style="2" bestFit="1" customWidth="1"/>
    <col min="11515" max="11515" width="13.140625" style="2" bestFit="1" customWidth="1"/>
    <col min="11516" max="11516" width="12.140625" style="2" bestFit="1" customWidth="1"/>
    <col min="11517" max="11759" width="9.140625" style="2"/>
    <col min="11760" max="11760" width="9.28515625" style="2" customWidth="1"/>
    <col min="11761" max="11761" width="9.140625" style="2" customWidth="1"/>
    <col min="11762" max="11762" width="23.85546875" style="2" customWidth="1"/>
    <col min="11763" max="11763" width="61" style="2" customWidth="1"/>
    <col min="11764" max="11764" width="29.42578125" style="2" customWidth="1"/>
    <col min="11765" max="11765" width="2.7109375" style="2" customWidth="1"/>
    <col min="11766" max="11766" width="9.140625" style="2"/>
    <col min="11767" max="11767" width="27.7109375" style="2" customWidth="1"/>
    <col min="11768" max="11768" width="9.140625" style="2"/>
    <col min="11769" max="11769" width="20.42578125" style="2" customWidth="1"/>
    <col min="11770" max="11770" width="11" style="2" bestFit="1" customWidth="1"/>
    <col min="11771" max="11771" width="13.140625" style="2" bestFit="1" customWidth="1"/>
    <col min="11772" max="11772" width="12.140625" style="2" bestFit="1" customWidth="1"/>
    <col min="11773" max="12015" width="9.140625" style="2"/>
    <col min="12016" max="12016" width="9.28515625" style="2" customWidth="1"/>
    <col min="12017" max="12017" width="9.140625" style="2" customWidth="1"/>
    <col min="12018" max="12018" width="23.85546875" style="2" customWidth="1"/>
    <col min="12019" max="12019" width="61" style="2" customWidth="1"/>
    <col min="12020" max="12020" width="29.42578125" style="2" customWidth="1"/>
    <col min="12021" max="12021" width="2.7109375" style="2" customWidth="1"/>
    <col min="12022" max="12022" width="9.140625" style="2"/>
    <col min="12023" max="12023" width="27.7109375" style="2" customWidth="1"/>
    <col min="12024" max="12024" width="9.140625" style="2"/>
    <col min="12025" max="12025" width="20.42578125" style="2" customWidth="1"/>
    <col min="12026" max="12026" width="11" style="2" bestFit="1" customWidth="1"/>
    <col min="12027" max="12027" width="13.140625" style="2" bestFit="1" customWidth="1"/>
    <col min="12028" max="12028" width="12.140625" style="2" bestFit="1" customWidth="1"/>
    <col min="12029" max="12271" width="9.140625" style="2"/>
    <col min="12272" max="12272" width="9.28515625" style="2" customWidth="1"/>
    <col min="12273" max="12273" width="9.140625" style="2" customWidth="1"/>
    <col min="12274" max="12274" width="23.85546875" style="2" customWidth="1"/>
    <col min="12275" max="12275" width="61" style="2" customWidth="1"/>
    <col min="12276" max="12276" width="29.42578125" style="2" customWidth="1"/>
    <col min="12277" max="12277" width="2.7109375" style="2" customWidth="1"/>
    <col min="12278" max="12278" width="9.140625" style="2"/>
    <col min="12279" max="12279" width="27.7109375" style="2" customWidth="1"/>
    <col min="12280" max="12280" width="9.140625" style="2"/>
    <col min="12281" max="12281" width="20.42578125" style="2" customWidth="1"/>
    <col min="12282" max="12282" width="11" style="2" bestFit="1" customWidth="1"/>
    <col min="12283" max="12283" width="13.140625" style="2" bestFit="1" customWidth="1"/>
    <col min="12284" max="12284" width="12.140625" style="2" bestFit="1" customWidth="1"/>
    <col min="12285" max="12527" width="9.140625" style="2"/>
    <col min="12528" max="12528" width="9.28515625" style="2" customWidth="1"/>
    <col min="12529" max="12529" width="9.140625" style="2" customWidth="1"/>
    <col min="12530" max="12530" width="23.85546875" style="2" customWidth="1"/>
    <col min="12531" max="12531" width="61" style="2" customWidth="1"/>
    <col min="12532" max="12532" width="29.42578125" style="2" customWidth="1"/>
    <col min="12533" max="12533" width="2.7109375" style="2" customWidth="1"/>
    <col min="12534" max="12534" width="9.140625" style="2"/>
    <col min="12535" max="12535" width="27.7109375" style="2" customWidth="1"/>
    <col min="12536" max="12536" width="9.140625" style="2"/>
    <col min="12537" max="12537" width="20.42578125" style="2" customWidth="1"/>
    <col min="12538" max="12538" width="11" style="2" bestFit="1" customWidth="1"/>
    <col min="12539" max="12539" width="13.140625" style="2" bestFit="1" customWidth="1"/>
    <col min="12540" max="12540" width="12.140625" style="2" bestFit="1" customWidth="1"/>
    <col min="12541" max="12783" width="9.140625" style="2"/>
    <col min="12784" max="12784" width="9.28515625" style="2" customWidth="1"/>
    <col min="12785" max="12785" width="9.140625" style="2" customWidth="1"/>
    <col min="12786" max="12786" width="23.85546875" style="2" customWidth="1"/>
    <col min="12787" max="12787" width="61" style="2" customWidth="1"/>
    <col min="12788" max="12788" width="29.42578125" style="2" customWidth="1"/>
    <col min="12789" max="12789" width="2.7109375" style="2" customWidth="1"/>
    <col min="12790" max="12790" width="9.140625" style="2"/>
    <col min="12791" max="12791" width="27.7109375" style="2" customWidth="1"/>
    <col min="12792" max="12792" width="9.140625" style="2"/>
    <col min="12793" max="12793" width="20.42578125" style="2" customWidth="1"/>
    <col min="12794" max="12794" width="11" style="2" bestFit="1" customWidth="1"/>
    <col min="12795" max="12795" width="13.140625" style="2" bestFit="1" customWidth="1"/>
    <col min="12796" max="12796" width="12.140625" style="2" bestFit="1" customWidth="1"/>
    <col min="12797" max="13039" width="9.140625" style="2"/>
    <col min="13040" max="13040" width="9.28515625" style="2" customWidth="1"/>
    <col min="13041" max="13041" width="9.140625" style="2" customWidth="1"/>
    <col min="13042" max="13042" width="23.85546875" style="2" customWidth="1"/>
    <col min="13043" max="13043" width="61" style="2" customWidth="1"/>
    <col min="13044" max="13044" width="29.42578125" style="2" customWidth="1"/>
    <col min="13045" max="13045" width="2.7109375" style="2" customWidth="1"/>
    <col min="13046" max="13046" width="9.140625" style="2"/>
    <col min="13047" max="13047" width="27.7109375" style="2" customWidth="1"/>
    <col min="13048" max="13048" width="9.140625" style="2"/>
    <col min="13049" max="13049" width="20.42578125" style="2" customWidth="1"/>
    <col min="13050" max="13050" width="11" style="2" bestFit="1" customWidth="1"/>
    <col min="13051" max="13051" width="13.140625" style="2" bestFit="1" customWidth="1"/>
    <col min="13052" max="13052" width="12.140625" style="2" bestFit="1" customWidth="1"/>
    <col min="13053" max="13295" width="9.140625" style="2"/>
    <col min="13296" max="13296" width="9.28515625" style="2" customWidth="1"/>
    <col min="13297" max="13297" width="9.140625" style="2" customWidth="1"/>
    <col min="13298" max="13298" width="23.85546875" style="2" customWidth="1"/>
    <col min="13299" max="13299" width="61" style="2" customWidth="1"/>
    <col min="13300" max="13300" width="29.42578125" style="2" customWidth="1"/>
    <col min="13301" max="13301" width="2.7109375" style="2" customWidth="1"/>
    <col min="13302" max="13302" width="9.140625" style="2"/>
    <col min="13303" max="13303" width="27.7109375" style="2" customWidth="1"/>
    <col min="13304" max="13304" width="9.140625" style="2"/>
    <col min="13305" max="13305" width="20.42578125" style="2" customWidth="1"/>
    <col min="13306" max="13306" width="11" style="2" bestFit="1" customWidth="1"/>
    <col min="13307" max="13307" width="13.140625" style="2" bestFit="1" customWidth="1"/>
    <col min="13308" max="13308" width="12.140625" style="2" bestFit="1" customWidth="1"/>
    <col min="13309" max="13551" width="9.140625" style="2"/>
    <col min="13552" max="13552" width="9.28515625" style="2" customWidth="1"/>
    <col min="13553" max="13553" width="9.140625" style="2" customWidth="1"/>
    <col min="13554" max="13554" width="23.85546875" style="2" customWidth="1"/>
    <col min="13555" max="13555" width="61" style="2" customWidth="1"/>
    <col min="13556" max="13556" width="29.42578125" style="2" customWidth="1"/>
    <col min="13557" max="13557" width="2.7109375" style="2" customWidth="1"/>
    <col min="13558" max="13558" width="9.140625" style="2"/>
    <col min="13559" max="13559" width="27.7109375" style="2" customWidth="1"/>
    <col min="13560" max="13560" width="9.140625" style="2"/>
    <col min="13561" max="13561" width="20.42578125" style="2" customWidth="1"/>
    <col min="13562" max="13562" width="11" style="2" bestFit="1" customWidth="1"/>
    <col min="13563" max="13563" width="13.140625" style="2" bestFit="1" customWidth="1"/>
    <col min="13564" max="13564" width="12.140625" style="2" bestFit="1" customWidth="1"/>
    <col min="13565" max="13807" width="9.140625" style="2"/>
    <col min="13808" max="13808" width="9.28515625" style="2" customWidth="1"/>
    <col min="13809" max="13809" width="9.140625" style="2" customWidth="1"/>
    <col min="13810" max="13810" width="23.85546875" style="2" customWidth="1"/>
    <col min="13811" max="13811" width="61" style="2" customWidth="1"/>
    <col min="13812" max="13812" width="29.42578125" style="2" customWidth="1"/>
    <col min="13813" max="13813" width="2.7109375" style="2" customWidth="1"/>
    <col min="13814" max="13814" width="9.140625" style="2"/>
    <col min="13815" max="13815" width="27.7109375" style="2" customWidth="1"/>
    <col min="13816" max="13816" width="9.140625" style="2"/>
    <col min="13817" max="13817" width="20.42578125" style="2" customWidth="1"/>
    <col min="13818" max="13818" width="11" style="2" bestFit="1" customWidth="1"/>
    <col min="13819" max="13819" width="13.140625" style="2" bestFit="1" customWidth="1"/>
    <col min="13820" max="13820" width="12.140625" style="2" bestFit="1" customWidth="1"/>
    <col min="13821" max="14063" width="9.140625" style="2"/>
    <col min="14064" max="14064" width="9.28515625" style="2" customWidth="1"/>
    <col min="14065" max="14065" width="9.140625" style="2" customWidth="1"/>
    <col min="14066" max="14066" width="23.85546875" style="2" customWidth="1"/>
    <col min="14067" max="14067" width="61" style="2" customWidth="1"/>
    <col min="14068" max="14068" width="29.42578125" style="2" customWidth="1"/>
    <col min="14069" max="14069" width="2.7109375" style="2" customWidth="1"/>
    <col min="14070" max="14070" width="9.140625" style="2"/>
    <col min="14071" max="14071" width="27.7109375" style="2" customWidth="1"/>
    <col min="14072" max="14072" width="9.140625" style="2"/>
    <col min="14073" max="14073" width="20.42578125" style="2" customWidth="1"/>
    <col min="14074" max="14074" width="11" style="2" bestFit="1" customWidth="1"/>
    <col min="14075" max="14075" width="13.140625" style="2" bestFit="1" customWidth="1"/>
    <col min="14076" max="14076" width="12.140625" style="2" bestFit="1" customWidth="1"/>
    <col min="14077" max="14319" width="9.140625" style="2"/>
    <col min="14320" max="14320" width="9.28515625" style="2" customWidth="1"/>
    <col min="14321" max="14321" width="9.140625" style="2" customWidth="1"/>
    <col min="14322" max="14322" width="23.85546875" style="2" customWidth="1"/>
    <col min="14323" max="14323" width="61" style="2" customWidth="1"/>
    <col min="14324" max="14324" width="29.42578125" style="2" customWidth="1"/>
    <col min="14325" max="14325" width="2.7109375" style="2" customWidth="1"/>
    <col min="14326" max="14326" width="9.140625" style="2"/>
    <col min="14327" max="14327" width="27.7109375" style="2" customWidth="1"/>
    <col min="14328" max="14328" width="9.140625" style="2"/>
    <col min="14329" max="14329" width="20.42578125" style="2" customWidth="1"/>
    <col min="14330" max="14330" width="11" style="2" bestFit="1" customWidth="1"/>
    <col min="14331" max="14331" width="13.140625" style="2" bestFit="1" customWidth="1"/>
    <col min="14332" max="14332" width="12.140625" style="2" bestFit="1" customWidth="1"/>
    <col min="14333" max="14575" width="9.140625" style="2"/>
    <col min="14576" max="14576" width="9.28515625" style="2" customWidth="1"/>
    <col min="14577" max="14577" width="9.140625" style="2" customWidth="1"/>
    <col min="14578" max="14578" width="23.85546875" style="2" customWidth="1"/>
    <col min="14579" max="14579" width="61" style="2" customWidth="1"/>
    <col min="14580" max="14580" width="29.42578125" style="2" customWidth="1"/>
    <col min="14581" max="14581" width="2.7109375" style="2" customWidth="1"/>
    <col min="14582" max="14582" width="9.140625" style="2"/>
    <col min="14583" max="14583" width="27.7109375" style="2" customWidth="1"/>
    <col min="14584" max="14584" width="9.140625" style="2"/>
    <col min="14585" max="14585" width="20.42578125" style="2" customWidth="1"/>
    <col min="14586" max="14586" width="11" style="2" bestFit="1" customWidth="1"/>
    <col min="14587" max="14587" width="13.140625" style="2" bestFit="1" customWidth="1"/>
    <col min="14588" max="14588" width="12.140625" style="2" bestFit="1" customWidth="1"/>
    <col min="14589" max="14831" width="9.140625" style="2"/>
    <col min="14832" max="14832" width="9.28515625" style="2" customWidth="1"/>
    <col min="14833" max="14833" width="9.140625" style="2" customWidth="1"/>
    <col min="14834" max="14834" width="23.85546875" style="2" customWidth="1"/>
    <col min="14835" max="14835" width="61" style="2" customWidth="1"/>
    <col min="14836" max="14836" width="29.42578125" style="2" customWidth="1"/>
    <col min="14837" max="14837" width="2.7109375" style="2" customWidth="1"/>
    <col min="14838" max="14838" width="9.140625" style="2"/>
    <col min="14839" max="14839" width="27.7109375" style="2" customWidth="1"/>
    <col min="14840" max="14840" width="9.140625" style="2"/>
    <col min="14841" max="14841" width="20.42578125" style="2" customWidth="1"/>
    <col min="14842" max="14842" width="11" style="2" bestFit="1" customWidth="1"/>
    <col min="14843" max="14843" width="13.140625" style="2" bestFit="1" customWidth="1"/>
    <col min="14844" max="14844" width="12.140625" style="2" bestFit="1" customWidth="1"/>
    <col min="14845" max="15087" width="9.140625" style="2"/>
    <col min="15088" max="15088" width="9.28515625" style="2" customWidth="1"/>
    <col min="15089" max="15089" width="9.140625" style="2" customWidth="1"/>
    <col min="15090" max="15090" width="23.85546875" style="2" customWidth="1"/>
    <col min="15091" max="15091" width="61" style="2" customWidth="1"/>
    <col min="15092" max="15092" width="29.42578125" style="2" customWidth="1"/>
    <col min="15093" max="15093" width="2.7109375" style="2" customWidth="1"/>
    <col min="15094" max="15094" width="9.140625" style="2"/>
    <col min="15095" max="15095" width="27.7109375" style="2" customWidth="1"/>
    <col min="15096" max="15096" width="9.140625" style="2"/>
    <col min="15097" max="15097" width="20.42578125" style="2" customWidth="1"/>
    <col min="15098" max="15098" width="11" style="2" bestFit="1" customWidth="1"/>
    <col min="15099" max="15099" width="13.140625" style="2" bestFit="1" customWidth="1"/>
    <col min="15100" max="15100" width="12.140625" style="2" bestFit="1" customWidth="1"/>
    <col min="15101" max="15343" width="9.140625" style="2"/>
    <col min="15344" max="15344" width="9.28515625" style="2" customWidth="1"/>
    <col min="15345" max="15345" width="9.140625" style="2" customWidth="1"/>
    <col min="15346" max="15346" width="23.85546875" style="2" customWidth="1"/>
    <col min="15347" max="15347" width="61" style="2" customWidth="1"/>
    <col min="15348" max="15348" width="29.42578125" style="2" customWidth="1"/>
    <col min="15349" max="15349" width="2.7109375" style="2" customWidth="1"/>
    <col min="15350" max="15350" width="9.140625" style="2"/>
    <col min="15351" max="15351" width="27.7109375" style="2" customWidth="1"/>
    <col min="15352" max="15352" width="9.140625" style="2"/>
    <col min="15353" max="15353" width="20.42578125" style="2" customWidth="1"/>
    <col min="15354" max="15354" width="11" style="2" bestFit="1" customWidth="1"/>
    <col min="15355" max="15355" width="13.140625" style="2" bestFit="1" customWidth="1"/>
    <col min="15356" max="15356" width="12.140625" style="2" bestFit="1" customWidth="1"/>
    <col min="15357" max="15599" width="9.140625" style="2"/>
    <col min="15600" max="15600" width="9.28515625" style="2" customWidth="1"/>
    <col min="15601" max="15601" width="9.140625" style="2" customWidth="1"/>
    <col min="15602" max="15602" width="23.85546875" style="2" customWidth="1"/>
    <col min="15603" max="15603" width="61" style="2" customWidth="1"/>
    <col min="15604" max="15604" width="29.42578125" style="2" customWidth="1"/>
    <col min="15605" max="15605" width="2.7109375" style="2" customWidth="1"/>
    <col min="15606" max="15606" width="9.140625" style="2"/>
    <col min="15607" max="15607" width="27.7109375" style="2" customWidth="1"/>
    <col min="15608" max="15608" width="9.140625" style="2"/>
    <col min="15609" max="15609" width="20.42578125" style="2" customWidth="1"/>
    <col min="15610" max="15610" width="11" style="2" bestFit="1" customWidth="1"/>
    <col min="15611" max="15611" width="13.140625" style="2" bestFit="1" customWidth="1"/>
    <col min="15612" max="15612" width="12.140625" style="2" bestFit="1" customWidth="1"/>
    <col min="15613" max="15855" width="9.140625" style="2"/>
    <col min="15856" max="15856" width="9.28515625" style="2" customWidth="1"/>
    <col min="15857" max="15857" width="9.140625" style="2" customWidth="1"/>
    <col min="15858" max="15858" width="23.85546875" style="2" customWidth="1"/>
    <col min="15859" max="15859" width="61" style="2" customWidth="1"/>
    <col min="15860" max="15860" width="29.42578125" style="2" customWidth="1"/>
    <col min="15861" max="15861" width="2.7109375" style="2" customWidth="1"/>
    <col min="15862" max="15862" width="9.140625" style="2"/>
    <col min="15863" max="15863" width="27.7109375" style="2" customWidth="1"/>
    <col min="15864" max="15864" width="9.140625" style="2"/>
    <col min="15865" max="15865" width="20.42578125" style="2" customWidth="1"/>
    <col min="15866" max="15866" width="11" style="2" bestFit="1" customWidth="1"/>
    <col min="15867" max="15867" width="13.140625" style="2" bestFit="1" customWidth="1"/>
    <col min="15868" max="15868" width="12.140625" style="2" bestFit="1" customWidth="1"/>
    <col min="15869" max="16111" width="9.140625" style="2"/>
    <col min="16112" max="16112" width="9.28515625" style="2" customWidth="1"/>
    <col min="16113" max="16113" width="9.140625" style="2" customWidth="1"/>
    <col min="16114" max="16114" width="23.85546875" style="2" customWidth="1"/>
    <col min="16115" max="16115" width="61" style="2" customWidth="1"/>
    <col min="16116" max="16116" width="29.42578125" style="2" customWidth="1"/>
    <col min="16117" max="16117" width="2.7109375" style="2" customWidth="1"/>
    <col min="16118" max="16118" width="9.140625" style="2"/>
    <col min="16119" max="16119" width="27.7109375" style="2" customWidth="1"/>
    <col min="16120" max="16120" width="9.140625" style="2"/>
    <col min="16121" max="16121" width="20.42578125" style="2" customWidth="1"/>
    <col min="16122" max="16122" width="11" style="2" bestFit="1" customWidth="1"/>
    <col min="16123" max="16123" width="13.140625" style="2" bestFit="1" customWidth="1"/>
    <col min="16124" max="16124" width="12.140625" style="2" bestFit="1" customWidth="1"/>
    <col min="16125" max="16384" width="9.140625" style="2"/>
  </cols>
  <sheetData>
    <row r="1" spans="1:6" s="1" customFormat="1" ht="23.25" customHeight="1" x14ac:dyDescent="0.25">
      <c r="A1" s="103" t="s">
        <v>0</v>
      </c>
      <c r="B1" s="104"/>
      <c r="C1" s="104"/>
      <c r="D1" s="104"/>
      <c r="E1" s="104"/>
      <c r="F1" s="105"/>
    </row>
    <row r="2" spans="1:6" s="1" customFormat="1" ht="23.25" customHeight="1" thickBot="1" x14ac:dyDescent="0.3">
      <c r="A2" s="106" t="s">
        <v>1</v>
      </c>
      <c r="B2" s="107"/>
      <c r="C2" s="107"/>
      <c r="D2" s="107"/>
      <c r="E2" s="107"/>
      <c r="F2" s="108"/>
    </row>
    <row r="3" spans="1:6" ht="42.75" customHeight="1" thickBot="1" x14ac:dyDescent="0.3">
      <c r="A3" s="109" t="s">
        <v>36</v>
      </c>
      <c r="B3" s="110"/>
      <c r="C3" s="110"/>
      <c r="D3" s="110"/>
      <c r="E3" s="110"/>
      <c r="F3" s="111"/>
    </row>
    <row r="4" spans="1:6" s="3" customFormat="1" ht="42" customHeight="1" thickBot="1" x14ac:dyDescent="0.35">
      <c r="A4" s="112" t="s">
        <v>47</v>
      </c>
      <c r="B4" s="113"/>
      <c r="C4" s="113"/>
      <c r="D4" s="113"/>
      <c r="E4" s="113"/>
      <c r="F4" s="114"/>
    </row>
    <row r="5" spans="1:6" ht="15.75" thickBot="1" x14ac:dyDescent="0.3">
      <c r="A5" s="4"/>
      <c r="B5" s="5"/>
      <c r="C5" s="5"/>
      <c r="D5" s="5"/>
      <c r="E5" s="66"/>
      <c r="F5" s="6"/>
    </row>
    <row r="6" spans="1:6" ht="18.75" thickBot="1" x14ac:dyDescent="0.3">
      <c r="A6" s="99" t="s">
        <v>2</v>
      </c>
      <c r="B6" s="100"/>
      <c r="C6" s="100"/>
      <c r="D6" s="100"/>
      <c r="E6" s="100"/>
      <c r="F6" s="101"/>
    </row>
    <row r="7" spans="1:6" ht="9.75" customHeight="1" x14ac:dyDescent="0.25">
      <c r="A7" s="62"/>
      <c r="B7" s="63"/>
      <c r="C7" s="63"/>
      <c r="D7" s="63"/>
      <c r="E7" s="67"/>
      <c r="F7" s="64"/>
    </row>
    <row r="8" spans="1:6" ht="20.25" x14ac:dyDescent="0.3">
      <c r="A8" s="7"/>
      <c r="B8" s="116" t="s">
        <v>3</v>
      </c>
      <c r="C8" s="116"/>
      <c r="D8" s="116"/>
      <c r="E8" s="116"/>
      <c r="F8" s="8"/>
    </row>
    <row r="9" spans="1:6" ht="18" x14ac:dyDescent="0.25">
      <c r="A9" s="9"/>
      <c r="B9" s="16"/>
      <c r="C9" s="10" t="s">
        <v>29</v>
      </c>
      <c r="D9" s="10"/>
      <c r="E9" s="68">
        <v>52245475</v>
      </c>
      <c r="F9" s="11"/>
    </row>
    <row r="10" spans="1:6" ht="18" x14ac:dyDescent="0.25">
      <c r="A10" s="9"/>
      <c r="B10" s="10"/>
      <c r="C10" s="12" t="s">
        <v>30</v>
      </c>
      <c r="D10" s="10"/>
      <c r="E10" s="69">
        <v>-261227</v>
      </c>
      <c r="F10" s="11"/>
    </row>
    <row r="11" spans="1:6" ht="18" x14ac:dyDescent="0.25">
      <c r="A11" s="9"/>
      <c r="B11" s="16"/>
      <c r="C11" s="10" t="s">
        <v>5</v>
      </c>
      <c r="D11" s="10"/>
      <c r="E11" s="70">
        <f>SUM(E9:E10)</f>
        <v>51984248</v>
      </c>
      <c r="F11" s="11"/>
    </row>
    <row r="12" spans="1:6" ht="20.100000000000001" customHeight="1" x14ac:dyDescent="0.25">
      <c r="A12" s="9"/>
      <c r="B12" s="10"/>
      <c r="C12" s="12"/>
      <c r="D12" s="10"/>
      <c r="E12" s="68"/>
      <c r="F12" s="13"/>
    </row>
    <row r="13" spans="1:6" ht="18" x14ac:dyDescent="0.25">
      <c r="A13" s="9"/>
      <c r="B13" s="116" t="s">
        <v>4</v>
      </c>
      <c r="C13" s="116"/>
      <c r="D13" s="116"/>
      <c r="E13" s="116"/>
      <c r="F13" s="11"/>
    </row>
    <row r="14" spans="1:6" ht="18" x14ac:dyDescent="0.25">
      <c r="A14" s="9"/>
      <c r="B14" s="16"/>
      <c r="C14" s="10" t="s">
        <v>29</v>
      </c>
      <c r="D14" s="10"/>
      <c r="E14" s="68">
        <v>10913949</v>
      </c>
      <c r="F14" s="11"/>
    </row>
    <row r="15" spans="1:6" ht="18" x14ac:dyDescent="0.25">
      <c r="A15" s="9"/>
      <c r="B15" s="10"/>
      <c r="C15" s="12" t="s">
        <v>30</v>
      </c>
      <c r="D15" s="10"/>
      <c r="E15" s="68">
        <v>-54570</v>
      </c>
      <c r="F15" s="11"/>
    </row>
    <row r="16" spans="1:6" ht="18" x14ac:dyDescent="0.25">
      <c r="A16" s="9"/>
      <c r="B16" s="16"/>
      <c r="C16" s="10" t="s">
        <v>5</v>
      </c>
      <c r="D16" s="10"/>
      <c r="E16" s="71">
        <f>SUM(E14:E15)</f>
        <v>10859379</v>
      </c>
      <c r="F16" s="13"/>
    </row>
    <row r="17" spans="1:8" ht="20.100000000000001" customHeight="1" x14ac:dyDescent="0.25">
      <c r="A17" s="9"/>
      <c r="B17" s="10"/>
      <c r="C17" s="12"/>
      <c r="D17" s="10"/>
      <c r="E17" s="68"/>
      <c r="F17" s="13"/>
    </row>
    <row r="18" spans="1:8" ht="18" x14ac:dyDescent="0.25">
      <c r="A18" s="9"/>
      <c r="B18" s="14" t="s">
        <v>39</v>
      </c>
      <c r="C18" s="10"/>
      <c r="D18" s="10"/>
      <c r="E18" s="68"/>
      <c r="F18" s="8"/>
    </row>
    <row r="19" spans="1:8" ht="18" x14ac:dyDescent="0.25">
      <c r="A19" s="9"/>
      <c r="B19" s="5"/>
      <c r="C19" s="10" t="s">
        <v>29</v>
      </c>
      <c r="D19" s="10"/>
      <c r="E19" s="72">
        <v>4734627</v>
      </c>
      <c r="F19" s="8"/>
    </row>
    <row r="20" spans="1:8" ht="18" x14ac:dyDescent="0.25">
      <c r="A20" s="9"/>
      <c r="B20" s="5"/>
      <c r="C20" s="10" t="s">
        <v>5</v>
      </c>
      <c r="D20" s="10"/>
      <c r="E20" s="68">
        <f>E19</f>
        <v>4734627</v>
      </c>
      <c r="F20" s="8"/>
    </row>
    <row r="21" spans="1:8" ht="20.100000000000001" customHeight="1" x14ac:dyDescent="0.25">
      <c r="A21" s="9"/>
      <c r="B21" s="10"/>
      <c r="C21" s="12"/>
      <c r="D21" s="10"/>
      <c r="E21" s="68"/>
      <c r="F21" s="13"/>
    </row>
    <row r="22" spans="1:8" ht="18" x14ac:dyDescent="0.25">
      <c r="A22" s="9"/>
      <c r="B22" s="15" t="s">
        <v>6</v>
      </c>
      <c r="C22" s="12"/>
      <c r="D22" s="10"/>
      <c r="E22" s="68"/>
      <c r="F22" s="11"/>
    </row>
    <row r="23" spans="1:8" ht="18" x14ac:dyDescent="0.25">
      <c r="A23" s="9"/>
      <c r="B23" s="16"/>
      <c r="C23" s="10" t="s">
        <v>29</v>
      </c>
      <c r="D23" s="10"/>
      <c r="E23" s="68">
        <v>2191982739</v>
      </c>
      <c r="F23" s="11"/>
    </row>
    <row r="24" spans="1:8" ht="18" x14ac:dyDescent="0.25">
      <c r="A24" s="9"/>
      <c r="B24" s="10"/>
      <c r="C24" s="117" t="s">
        <v>31</v>
      </c>
      <c r="D24" s="118"/>
      <c r="E24" s="68">
        <v>-16439870.5425</v>
      </c>
      <c r="F24" s="11"/>
    </row>
    <row r="25" spans="1:8" ht="18" x14ac:dyDescent="0.25">
      <c r="A25" s="9"/>
      <c r="B25" s="10"/>
      <c r="C25" s="12" t="s">
        <v>45</v>
      </c>
      <c r="D25" s="93"/>
      <c r="E25" s="68">
        <v>-10959914</v>
      </c>
      <c r="F25" s="11"/>
      <c r="H25" s="94"/>
    </row>
    <row r="26" spans="1:8" ht="18" x14ac:dyDescent="0.25">
      <c r="A26" s="9"/>
      <c r="B26" s="10"/>
      <c r="C26" s="12" t="s">
        <v>46</v>
      </c>
      <c r="D26" s="93"/>
      <c r="E26" s="68">
        <v>-30000000</v>
      </c>
      <c r="F26" s="11"/>
    </row>
    <row r="27" spans="1:8" ht="17.45" customHeight="1" x14ac:dyDescent="0.25">
      <c r="A27" s="9"/>
      <c r="B27" s="10"/>
      <c r="C27" s="12" t="s">
        <v>7</v>
      </c>
      <c r="D27" s="10"/>
      <c r="E27" s="68">
        <v>125611688</v>
      </c>
      <c r="F27" s="11"/>
    </row>
    <row r="28" spans="1:8" ht="18" x14ac:dyDescent="0.25">
      <c r="A28" s="9"/>
      <c r="B28" s="10"/>
      <c r="C28" s="12" t="s">
        <v>8</v>
      </c>
      <c r="D28" s="10"/>
      <c r="E28" s="72">
        <v>94601249.129295826</v>
      </c>
      <c r="F28" s="11"/>
    </row>
    <row r="29" spans="1:8" ht="18" x14ac:dyDescent="0.25">
      <c r="A29" s="9"/>
      <c r="B29" s="16"/>
      <c r="C29" s="10" t="s">
        <v>5</v>
      </c>
      <c r="D29" s="10"/>
      <c r="E29" s="68">
        <f>SUM(E23:E28)</f>
        <v>2354795891.5867958</v>
      </c>
      <c r="F29" s="11"/>
    </row>
    <row r="30" spans="1:8" ht="18" x14ac:dyDescent="0.25">
      <c r="A30" s="9"/>
      <c r="B30" s="16"/>
      <c r="C30" s="10"/>
      <c r="D30" s="10"/>
      <c r="E30" s="68"/>
      <c r="F30" s="11"/>
    </row>
    <row r="31" spans="1:8" ht="18" x14ac:dyDescent="0.25">
      <c r="A31" s="9"/>
      <c r="B31" s="15" t="s">
        <v>38</v>
      </c>
      <c r="C31" s="10"/>
      <c r="D31" s="10"/>
      <c r="E31" s="68"/>
      <c r="F31" s="11"/>
    </row>
    <row r="32" spans="1:8" ht="18" x14ac:dyDescent="0.25">
      <c r="A32" s="9"/>
      <c r="B32" s="16"/>
      <c r="C32" s="10" t="s">
        <v>29</v>
      </c>
      <c r="D32" s="10"/>
      <c r="E32" s="72">
        <v>30000000</v>
      </c>
      <c r="F32" s="11"/>
    </row>
    <row r="33" spans="1:7" ht="18" x14ac:dyDescent="0.25">
      <c r="A33" s="9"/>
      <c r="B33" s="16"/>
      <c r="C33" s="10" t="s">
        <v>5</v>
      </c>
      <c r="D33" s="10"/>
      <c r="E33" s="68">
        <f>E32</f>
        <v>30000000</v>
      </c>
      <c r="F33" s="11"/>
    </row>
    <row r="34" spans="1:7" ht="18" x14ac:dyDescent="0.25">
      <c r="A34" s="9"/>
      <c r="B34" s="16"/>
      <c r="C34" s="10"/>
      <c r="D34" s="10"/>
      <c r="E34" s="68"/>
      <c r="F34" s="11"/>
    </row>
    <row r="35" spans="1:7" ht="18" x14ac:dyDescent="0.25">
      <c r="A35" s="9"/>
      <c r="B35" s="15" t="s">
        <v>37</v>
      </c>
      <c r="C35" s="10"/>
      <c r="D35" s="10"/>
      <c r="E35" s="68"/>
      <c r="F35" s="11"/>
    </row>
    <row r="36" spans="1:7" ht="18" x14ac:dyDescent="0.25">
      <c r="A36" s="9"/>
      <c r="B36" s="16"/>
      <c r="C36" s="10" t="s">
        <v>29</v>
      </c>
      <c r="D36" s="10"/>
      <c r="E36" s="72">
        <v>10959913.695</v>
      </c>
      <c r="F36" s="11"/>
    </row>
    <row r="37" spans="1:7" ht="18" x14ac:dyDescent="0.25">
      <c r="A37" s="9"/>
      <c r="B37" s="16"/>
      <c r="C37" s="10" t="s">
        <v>5</v>
      </c>
      <c r="D37" s="10"/>
      <c r="E37" s="68">
        <f>E36</f>
        <v>10959913.695</v>
      </c>
      <c r="F37" s="11"/>
    </row>
    <row r="38" spans="1:7" ht="20.100000000000001" customHeight="1" x14ac:dyDescent="0.25">
      <c r="A38" s="9"/>
      <c r="B38" s="10"/>
      <c r="C38" s="12"/>
      <c r="D38" s="10"/>
      <c r="E38" s="68"/>
      <c r="F38" s="13"/>
    </row>
    <row r="39" spans="1:7" ht="18" x14ac:dyDescent="0.25">
      <c r="A39" s="9"/>
      <c r="B39" s="102" t="s">
        <v>9</v>
      </c>
      <c r="C39" s="98"/>
      <c r="D39" s="98"/>
      <c r="E39" s="73"/>
      <c r="F39" s="11"/>
    </row>
    <row r="40" spans="1:7" ht="20.100000000000001" customHeight="1" x14ac:dyDescent="0.25">
      <c r="A40" s="9"/>
      <c r="B40" s="16"/>
      <c r="C40" s="10" t="s">
        <v>29</v>
      </c>
      <c r="D40" s="10"/>
      <c r="E40" s="68">
        <v>126986676</v>
      </c>
      <c r="F40" s="11"/>
    </row>
    <row r="41" spans="1:7" ht="20.100000000000001" customHeight="1" x14ac:dyDescent="0.25">
      <c r="A41" s="9"/>
      <c r="B41" s="10"/>
      <c r="C41" s="12" t="s">
        <v>32</v>
      </c>
      <c r="D41" s="10"/>
      <c r="E41" s="72">
        <v>-634933.38</v>
      </c>
      <c r="F41" s="11"/>
    </row>
    <row r="42" spans="1:7" ht="20.100000000000001" customHeight="1" x14ac:dyDescent="0.25">
      <c r="A42" s="9"/>
      <c r="B42" s="16"/>
      <c r="C42" s="10" t="s">
        <v>5</v>
      </c>
      <c r="D42" s="10"/>
      <c r="E42" s="68">
        <f>SUM(E40:E41)</f>
        <v>126351742.62</v>
      </c>
      <c r="F42" s="11"/>
    </row>
    <row r="43" spans="1:7" s="51" customFormat="1" ht="20.100000000000001" customHeight="1" x14ac:dyDescent="0.25">
      <c r="A43" s="48"/>
      <c r="B43" s="49"/>
      <c r="C43" s="37"/>
      <c r="D43" s="37"/>
      <c r="E43" s="74"/>
      <c r="F43" s="42"/>
      <c r="G43" s="60"/>
    </row>
    <row r="44" spans="1:7" s="50" customFormat="1" ht="18" x14ac:dyDescent="0.25">
      <c r="A44" s="52"/>
      <c r="B44" s="95" t="s">
        <v>23</v>
      </c>
      <c r="C44" s="115"/>
      <c r="D44" s="115"/>
      <c r="E44" s="75"/>
      <c r="F44" s="36"/>
      <c r="G44" s="61"/>
    </row>
    <row r="45" spans="1:7" s="50" customFormat="1" ht="20.100000000000001" customHeight="1" x14ac:dyDescent="0.25">
      <c r="A45" s="52"/>
      <c r="B45" s="35"/>
      <c r="C45" s="34" t="s">
        <v>29</v>
      </c>
      <c r="D45" s="34"/>
      <c r="E45" s="76">
        <v>1420389</v>
      </c>
      <c r="F45" s="36"/>
      <c r="G45" s="61"/>
    </row>
    <row r="46" spans="1:7" s="50" customFormat="1" ht="20.100000000000001" customHeight="1" x14ac:dyDescent="0.25">
      <c r="A46" s="52"/>
      <c r="B46" s="35"/>
      <c r="C46" s="34" t="s">
        <v>5</v>
      </c>
      <c r="D46" s="34"/>
      <c r="E46" s="77">
        <f>E45</f>
        <v>1420389</v>
      </c>
      <c r="F46" s="36"/>
      <c r="G46" s="61"/>
    </row>
    <row r="47" spans="1:7" s="50" customFormat="1" ht="20.100000000000001" customHeight="1" x14ac:dyDescent="0.25">
      <c r="A47" s="52"/>
      <c r="B47" s="34"/>
      <c r="C47" s="53"/>
      <c r="D47" s="34"/>
      <c r="E47" s="75"/>
      <c r="F47" s="65"/>
      <c r="G47" s="61"/>
    </row>
    <row r="48" spans="1:7" s="51" customFormat="1" ht="18" x14ac:dyDescent="0.25">
      <c r="A48" s="48"/>
      <c r="B48" s="38" t="s">
        <v>44</v>
      </c>
      <c r="C48" s="41"/>
      <c r="D48" s="37"/>
      <c r="E48" s="74"/>
      <c r="F48" s="42"/>
      <c r="G48" s="60"/>
    </row>
    <row r="49" spans="1:6" ht="18" x14ac:dyDescent="0.25">
      <c r="A49" s="9"/>
      <c r="B49" s="16"/>
      <c r="C49" s="10" t="s">
        <v>29</v>
      </c>
      <c r="D49" s="10"/>
      <c r="E49" s="68">
        <v>264735513</v>
      </c>
      <c r="F49" s="11"/>
    </row>
    <row r="50" spans="1:6" ht="18" x14ac:dyDescent="0.25">
      <c r="A50" s="9"/>
      <c r="B50" s="10"/>
      <c r="C50" s="12" t="s">
        <v>32</v>
      </c>
      <c r="D50" s="10"/>
      <c r="E50" s="68">
        <v>-1496982.915</v>
      </c>
      <c r="F50" s="11"/>
    </row>
    <row r="51" spans="1:6" ht="18" x14ac:dyDescent="0.25">
      <c r="A51" s="9"/>
      <c r="B51" s="10"/>
      <c r="C51" s="12" t="s">
        <v>8</v>
      </c>
      <c r="D51" s="10"/>
      <c r="E51" s="72">
        <v>37556169.836146921</v>
      </c>
      <c r="F51" s="11"/>
    </row>
    <row r="52" spans="1:6" ht="18.75" thickBot="1" x14ac:dyDescent="0.3">
      <c r="A52" s="17"/>
      <c r="B52" s="18"/>
      <c r="C52" s="19" t="s">
        <v>5</v>
      </c>
      <c r="D52" s="19"/>
      <c r="E52" s="78">
        <f>SUM(E49:E51)</f>
        <v>300794699.92114693</v>
      </c>
      <c r="F52" s="20"/>
    </row>
    <row r="53" spans="1:6" ht="14.25" customHeight="1" x14ac:dyDescent="0.25">
      <c r="A53" s="9"/>
      <c r="B53" s="10"/>
      <c r="C53" s="12"/>
      <c r="D53" s="10"/>
      <c r="E53" s="68"/>
      <c r="F53" s="13"/>
    </row>
    <row r="54" spans="1:6" ht="18" x14ac:dyDescent="0.25">
      <c r="A54" s="9"/>
      <c r="B54" s="15" t="s">
        <v>10</v>
      </c>
      <c r="C54" s="12"/>
      <c r="D54" s="10"/>
      <c r="E54" s="79"/>
      <c r="F54" s="11"/>
    </row>
    <row r="55" spans="1:6" ht="18" x14ac:dyDescent="0.25">
      <c r="A55" s="9"/>
      <c r="B55" s="16"/>
      <c r="C55" s="10" t="s">
        <v>29</v>
      </c>
      <c r="D55" s="10"/>
      <c r="E55" s="68">
        <v>5987932</v>
      </c>
      <c r="F55" s="11"/>
    </row>
    <row r="56" spans="1:6" ht="18" x14ac:dyDescent="0.25">
      <c r="A56" s="9"/>
      <c r="B56" s="16"/>
      <c r="C56" s="10" t="s">
        <v>11</v>
      </c>
      <c r="D56" s="10"/>
      <c r="E56" s="79">
        <v>-898190</v>
      </c>
      <c r="F56" s="11"/>
    </row>
    <row r="57" spans="1:6" ht="18" x14ac:dyDescent="0.25">
      <c r="A57" s="9"/>
      <c r="B57" s="16"/>
      <c r="C57" s="10" t="s">
        <v>5</v>
      </c>
      <c r="D57" s="10"/>
      <c r="E57" s="71">
        <f>SUM(E55:E56)</f>
        <v>5089742</v>
      </c>
      <c r="F57" s="11"/>
    </row>
    <row r="58" spans="1:6" ht="15.75" customHeight="1" x14ac:dyDescent="0.25">
      <c r="A58" s="9"/>
      <c r="B58" s="10"/>
      <c r="C58" s="12"/>
      <c r="D58" s="10"/>
      <c r="E58" s="68"/>
      <c r="F58" s="13"/>
    </row>
    <row r="59" spans="1:6" ht="18" x14ac:dyDescent="0.25">
      <c r="A59" s="9"/>
      <c r="B59" s="102" t="s">
        <v>12</v>
      </c>
      <c r="C59" s="98"/>
      <c r="D59" s="98"/>
      <c r="E59" s="80"/>
      <c r="F59" s="11"/>
    </row>
    <row r="60" spans="1:6" ht="18" x14ac:dyDescent="0.25">
      <c r="A60" s="9"/>
      <c r="B60" s="16"/>
      <c r="C60" s="10" t="s">
        <v>29</v>
      </c>
      <c r="D60" s="10"/>
      <c r="E60" s="72">
        <v>14203883</v>
      </c>
      <c r="F60" s="11"/>
    </row>
    <row r="61" spans="1:6" ht="18" x14ac:dyDescent="0.25">
      <c r="A61" s="9"/>
      <c r="B61" s="16"/>
      <c r="C61" s="10" t="s">
        <v>5</v>
      </c>
      <c r="D61" s="10"/>
      <c r="E61" s="68">
        <f>E60</f>
        <v>14203883</v>
      </c>
      <c r="F61" s="11"/>
    </row>
    <row r="62" spans="1:6" ht="18" x14ac:dyDescent="0.25">
      <c r="A62" s="9"/>
      <c r="B62" s="16"/>
      <c r="C62" s="10"/>
      <c r="D62" s="10"/>
      <c r="E62" s="68"/>
      <c r="F62" s="11"/>
    </row>
    <row r="63" spans="1:6" ht="37.5" customHeight="1" x14ac:dyDescent="0.25">
      <c r="A63" s="9"/>
      <c r="B63" s="102" t="s">
        <v>40</v>
      </c>
      <c r="C63" s="98"/>
      <c r="D63" s="98"/>
      <c r="E63" s="68"/>
      <c r="F63" s="11"/>
    </row>
    <row r="64" spans="1:6" ht="18" x14ac:dyDescent="0.25">
      <c r="A64" s="9"/>
      <c r="B64" s="16"/>
      <c r="C64" s="10" t="s">
        <v>29</v>
      </c>
      <c r="D64" s="10"/>
      <c r="E64" s="72">
        <v>5000000</v>
      </c>
      <c r="F64" s="11"/>
    </row>
    <row r="65" spans="1:25" ht="18.75" x14ac:dyDescent="0.3">
      <c r="A65" s="9"/>
      <c r="B65" s="16"/>
      <c r="C65" s="12" t="s">
        <v>5</v>
      </c>
      <c r="D65" s="32"/>
      <c r="E65" s="80">
        <f>E64</f>
        <v>5000000</v>
      </c>
      <c r="F65" s="11"/>
    </row>
    <row r="66" spans="1:25" ht="20.100000000000001" customHeight="1" x14ac:dyDescent="0.25">
      <c r="A66" s="9"/>
      <c r="B66" s="16"/>
      <c r="C66" s="10"/>
      <c r="D66" s="10"/>
      <c r="E66" s="68"/>
      <c r="F66" s="11"/>
    </row>
    <row r="67" spans="1:25" ht="38.25" customHeight="1" x14ac:dyDescent="0.25">
      <c r="A67" s="9"/>
      <c r="B67" s="102" t="s">
        <v>13</v>
      </c>
      <c r="C67" s="98"/>
      <c r="D67" s="98"/>
      <c r="E67" s="68"/>
      <c r="F67" s="11"/>
    </row>
    <row r="68" spans="1:25" ht="20.100000000000001" customHeight="1" x14ac:dyDescent="0.25">
      <c r="A68" s="9"/>
      <c r="B68" s="16"/>
      <c r="C68" s="10" t="s">
        <v>29</v>
      </c>
      <c r="D68" s="10"/>
      <c r="E68" s="72">
        <v>9469255</v>
      </c>
      <c r="F68" s="11"/>
    </row>
    <row r="69" spans="1:25" ht="20.100000000000001" customHeight="1" x14ac:dyDescent="0.25">
      <c r="A69" s="9"/>
      <c r="B69" s="16"/>
      <c r="C69" s="10" t="s">
        <v>14</v>
      </c>
      <c r="D69" s="10"/>
      <c r="E69" s="68">
        <f>SUM(E68:E68)</f>
        <v>9469255</v>
      </c>
      <c r="F69" s="11"/>
    </row>
    <row r="70" spans="1:25" s="33" customFormat="1" ht="20.100000000000001" customHeight="1" x14ac:dyDescent="0.25">
      <c r="A70" s="52"/>
      <c r="B70" s="35"/>
      <c r="C70" s="34"/>
      <c r="D70" s="34"/>
      <c r="E70" s="75"/>
      <c r="F70" s="3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s="33" customFormat="1" ht="20.100000000000001" customHeight="1" x14ac:dyDescent="0.25">
      <c r="A71" s="52"/>
      <c r="B71" s="95" t="s">
        <v>25</v>
      </c>
      <c r="C71" s="115"/>
      <c r="D71" s="115"/>
      <c r="E71" s="75"/>
      <c r="F71" s="3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s="33" customFormat="1" ht="20.100000000000001" customHeight="1" x14ac:dyDescent="0.25">
      <c r="A72" s="52"/>
      <c r="B72" s="35"/>
      <c r="C72" s="34" t="s">
        <v>29</v>
      </c>
      <c r="D72" s="34"/>
      <c r="E72" s="76">
        <v>9469255</v>
      </c>
      <c r="F72" s="3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s="33" customFormat="1" ht="20.100000000000001" customHeight="1" x14ac:dyDescent="0.25">
      <c r="A73" s="52"/>
      <c r="B73" s="35"/>
      <c r="C73" s="34" t="s">
        <v>14</v>
      </c>
      <c r="D73" s="34"/>
      <c r="E73" s="77">
        <f>SUM(E72:E72)</f>
        <v>9469255</v>
      </c>
      <c r="F73" s="3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s="33" customFormat="1" ht="20.100000000000001" customHeight="1" x14ac:dyDescent="0.25">
      <c r="A74" s="52"/>
      <c r="B74" s="35"/>
      <c r="C74" s="34"/>
      <c r="D74" s="34"/>
      <c r="E74" s="77"/>
      <c r="F74" s="3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s="33" customFormat="1" ht="36" customHeight="1" x14ac:dyDescent="0.25">
      <c r="A75" s="52"/>
      <c r="B75" s="119" t="s">
        <v>26</v>
      </c>
      <c r="C75" s="120"/>
      <c r="D75" s="120"/>
      <c r="E75" s="75"/>
      <c r="F75" s="3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s="33" customFormat="1" ht="20.100000000000001" customHeight="1" x14ac:dyDescent="0.25">
      <c r="A76" s="52"/>
      <c r="B76" s="58"/>
      <c r="C76" s="10" t="s">
        <v>29</v>
      </c>
      <c r="D76" s="59"/>
      <c r="E76" s="76">
        <v>1420389</v>
      </c>
      <c r="F76" s="3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s="33" customFormat="1" ht="20.100000000000001" customHeight="1" x14ac:dyDescent="0.25">
      <c r="A77" s="52"/>
      <c r="B77" s="35"/>
      <c r="C77" s="10" t="s">
        <v>14</v>
      </c>
      <c r="D77" s="34"/>
      <c r="E77" s="77">
        <f>SUM(E76:E76)</f>
        <v>1420389</v>
      </c>
      <c r="F77" s="3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s="33" customFormat="1" ht="20.100000000000001" customHeight="1" x14ac:dyDescent="0.25">
      <c r="A78" s="52"/>
      <c r="B78" s="35"/>
      <c r="C78" s="34"/>
      <c r="D78" s="34"/>
      <c r="E78" s="75"/>
      <c r="F78" s="3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s="33" customFormat="1" ht="40.15" customHeight="1" x14ac:dyDescent="0.25">
      <c r="A79" s="52"/>
      <c r="B79" s="119" t="s">
        <v>27</v>
      </c>
      <c r="C79" s="120"/>
      <c r="D79" s="120"/>
      <c r="E79" s="75"/>
      <c r="F79" s="3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s="33" customFormat="1" ht="20.100000000000001" customHeight="1" x14ac:dyDescent="0.25">
      <c r="A80" s="52"/>
      <c r="B80" s="58"/>
      <c r="C80" s="10" t="s">
        <v>28</v>
      </c>
      <c r="D80" s="59"/>
      <c r="E80" s="76">
        <v>2367314</v>
      </c>
      <c r="F80" s="3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s="33" customFormat="1" ht="20.100000000000001" customHeight="1" x14ac:dyDescent="0.25">
      <c r="A81" s="52"/>
      <c r="B81" s="35"/>
      <c r="C81" s="10" t="s">
        <v>14</v>
      </c>
      <c r="D81" s="34"/>
      <c r="E81" s="77">
        <f>SUM(E80:E80)</f>
        <v>2367314</v>
      </c>
      <c r="F81" s="3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s="33" customFormat="1" ht="20.100000000000001" customHeight="1" x14ac:dyDescent="0.25">
      <c r="A82" s="52"/>
      <c r="B82" s="35"/>
      <c r="C82" s="34"/>
      <c r="D82" s="34"/>
      <c r="E82" s="75"/>
      <c r="F82" s="3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s="33" customFormat="1" ht="20.100000000000001" customHeight="1" x14ac:dyDescent="0.25">
      <c r="A83" s="52"/>
      <c r="B83" s="95" t="s">
        <v>24</v>
      </c>
      <c r="C83" s="115"/>
      <c r="D83" s="115"/>
      <c r="E83" s="75"/>
      <c r="F83" s="3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s="33" customFormat="1" ht="20.100000000000001" customHeight="1" x14ac:dyDescent="0.25">
      <c r="A84" s="52"/>
      <c r="B84" s="35"/>
      <c r="C84" s="34" t="s">
        <v>29</v>
      </c>
      <c r="D84" s="34"/>
      <c r="E84" s="76">
        <v>4261165</v>
      </c>
      <c r="F84" s="3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s="33" customFormat="1" ht="20.100000000000001" customHeight="1" x14ac:dyDescent="0.25">
      <c r="A85" s="52"/>
      <c r="B85" s="35"/>
      <c r="C85" s="34" t="s">
        <v>14</v>
      </c>
      <c r="D85" s="34"/>
      <c r="E85" s="77">
        <f>SUM(E84:E84)</f>
        <v>4261165</v>
      </c>
      <c r="F85" s="3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s="33" customFormat="1" ht="20.100000000000001" customHeight="1" x14ac:dyDescent="0.25">
      <c r="A86" s="52"/>
      <c r="B86" s="35"/>
      <c r="C86" s="34"/>
      <c r="D86" s="34"/>
      <c r="E86" s="75"/>
      <c r="F86" s="3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21.75" customHeight="1" x14ac:dyDescent="0.25">
      <c r="A87" s="48"/>
      <c r="B87" s="38" t="s">
        <v>15</v>
      </c>
      <c r="C87" s="39"/>
      <c r="D87" s="40"/>
      <c r="E87" s="81"/>
      <c r="F87" s="42"/>
    </row>
    <row r="88" spans="1:25" ht="21.75" customHeight="1" x14ac:dyDescent="0.25">
      <c r="A88" s="9"/>
      <c r="B88" s="15"/>
      <c r="C88" s="12" t="s">
        <v>29</v>
      </c>
      <c r="D88" s="21"/>
      <c r="E88" s="68">
        <v>1207173719</v>
      </c>
      <c r="F88" s="11"/>
    </row>
    <row r="89" spans="1:25" ht="18" x14ac:dyDescent="0.25">
      <c r="A89" s="9"/>
      <c r="B89" s="16"/>
      <c r="C89" s="12" t="s">
        <v>33</v>
      </c>
      <c r="D89" s="10"/>
      <c r="E89" s="68">
        <v>-12071737.189999999</v>
      </c>
      <c r="F89" s="11"/>
    </row>
    <row r="90" spans="1:25" ht="18" x14ac:dyDescent="0.25">
      <c r="A90" s="9"/>
      <c r="B90" s="16"/>
      <c r="C90" s="10" t="s">
        <v>34</v>
      </c>
      <c r="D90" s="10"/>
      <c r="E90" s="68">
        <v>1161041575.3200002</v>
      </c>
      <c r="F90" s="11"/>
    </row>
    <row r="91" spans="1:25" ht="20.25" customHeight="1" x14ac:dyDescent="0.25">
      <c r="A91" s="9"/>
      <c r="B91" s="16"/>
      <c r="C91" s="97" t="s">
        <v>35</v>
      </c>
      <c r="D91" s="98"/>
      <c r="E91" s="72">
        <v>34060406.489999995</v>
      </c>
      <c r="F91" s="11"/>
    </row>
    <row r="92" spans="1:25" ht="18" x14ac:dyDescent="0.25">
      <c r="A92" s="9"/>
      <c r="B92" s="16"/>
      <c r="C92" s="10" t="s">
        <v>5</v>
      </c>
      <c r="D92" s="10"/>
      <c r="E92" s="68">
        <f>SUM(E90:E91)</f>
        <v>1195101981.8100002</v>
      </c>
      <c r="F92" s="11"/>
    </row>
    <row r="93" spans="1:25" ht="15.75" customHeight="1" x14ac:dyDescent="0.25">
      <c r="A93" s="9"/>
      <c r="B93" s="10"/>
      <c r="C93" s="12"/>
      <c r="D93" s="10"/>
      <c r="E93" s="68"/>
      <c r="F93" s="13"/>
    </row>
    <row r="94" spans="1:25" ht="19.5" customHeight="1" x14ac:dyDescent="0.25">
      <c r="A94" s="4"/>
      <c r="B94" s="15" t="s">
        <v>16</v>
      </c>
      <c r="C94" s="12"/>
      <c r="D94" s="10"/>
      <c r="E94" s="68"/>
      <c r="F94" s="6"/>
    </row>
    <row r="95" spans="1:25" ht="18" x14ac:dyDescent="0.25">
      <c r="A95" s="4"/>
      <c r="B95" s="16"/>
      <c r="C95" s="10" t="s">
        <v>29</v>
      </c>
      <c r="D95" s="10"/>
      <c r="E95" s="68">
        <v>206598304</v>
      </c>
      <c r="F95" s="6"/>
    </row>
    <row r="96" spans="1:25" ht="18" x14ac:dyDescent="0.25">
      <c r="A96" s="4"/>
      <c r="B96" s="16"/>
      <c r="C96" s="10" t="s">
        <v>31</v>
      </c>
      <c r="D96" s="10"/>
      <c r="E96" s="72">
        <v>-1549487.28</v>
      </c>
      <c r="F96" s="6"/>
    </row>
    <row r="97" spans="1:21" ht="18" x14ac:dyDescent="0.25">
      <c r="A97" s="4"/>
      <c r="B97" s="16"/>
      <c r="C97" s="10" t="s">
        <v>5</v>
      </c>
      <c r="D97" s="10"/>
      <c r="E97" s="68">
        <f>SUM(E95:E96)</f>
        <v>205048816.72</v>
      </c>
      <c r="F97" s="6"/>
    </row>
    <row r="98" spans="1:21" s="33" customFormat="1" ht="18" x14ac:dyDescent="0.25">
      <c r="A98" s="43"/>
      <c r="B98" s="35"/>
      <c r="C98" s="34"/>
      <c r="D98" s="34"/>
      <c r="E98" s="75"/>
      <c r="F98" s="4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s="33" customFormat="1" ht="18" x14ac:dyDescent="0.25">
      <c r="A99" s="43"/>
      <c r="B99" s="95" t="s">
        <v>41</v>
      </c>
      <c r="C99" s="96"/>
      <c r="D99" s="96"/>
      <c r="E99" s="75"/>
      <c r="F99" s="4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s="33" customFormat="1" ht="18" x14ac:dyDescent="0.25">
      <c r="A100" s="43"/>
      <c r="B100" s="35"/>
      <c r="C100" s="34" t="s">
        <v>29</v>
      </c>
      <c r="D100" s="34"/>
      <c r="E100" s="75">
        <v>134274030</v>
      </c>
      <c r="F100" s="4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s="33" customFormat="1" ht="18" x14ac:dyDescent="0.25">
      <c r="A101" s="43"/>
      <c r="B101" s="35"/>
      <c r="C101" s="34" t="s">
        <v>31</v>
      </c>
      <c r="D101" s="34"/>
      <c r="E101" s="82">
        <v>-1007055.225</v>
      </c>
      <c r="F101" s="4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s="33" customFormat="1" ht="18" x14ac:dyDescent="0.25">
      <c r="A102" s="43"/>
      <c r="B102" s="35"/>
      <c r="C102" s="34" t="s">
        <v>42</v>
      </c>
      <c r="D102" s="34"/>
      <c r="E102" s="83">
        <v>-55000000</v>
      </c>
      <c r="F102" s="4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s="33" customFormat="1" ht="18" x14ac:dyDescent="0.25">
      <c r="A103" s="43"/>
      <c r="B103" s="35"/>
      <c r="C103" s="34" t="s">
        <v>5</v>
      </c>
      <c r="D103" s="34"/>
      <c r="E103" s="77">
        <f>SUM(E100:E102)</f>
        <v>78266974.775000006</v>
      </c>
      <c r="F103" s="4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s="33" customFormat="1" ht="18" x14ac:dyDescent="0.25">
      <c r="A104" s="54"/>
      <c r="B104" s="55"/>
      <c r="C104" s="56"/>
      <c r="D104" s="56"/>
      <c r="E104" s="84"/>
      <c r="F104" s="57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s="33" customFormat="1" ht="18" x14ac:dyDescent="0.25">
      <c r="A105" s="54"/>
      <c r="B105" s="95" t="s">
        <v>43</v>
      </c>
      <c r="C105" s="96"/>
      <c r="D105" s="96"/>
      <c r="E105" s="84"/>
      <c r="F105" s="57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s="33" customFormat="1" ht="18" x14ac:dyDescent="0.25">
      <c r="A106" s="54"/>
      <c r="B106" s="55"/>
      <c r="C106" s="34" t="s">
        <v>29</v>
      </c>
      <c r="D106" s="56"/>
      <c r="E106" s="85">
        <v>55000000</v>
      </c>
      <c r="F106" s="57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s="33" customFormat="1" ht="18" x14ac:dyDescent="0.25">
      <c r="A107" s="54"/>
      <c r="B107" s="55"/>
      <c r="C107" s="34" t="s">
        <v>14</v>
      </c>
      <c r="D107" s="56"/>
      <c r="E107" s="86">
        <f>E106</f>
        <v>55000000</v>
      </c>
      <c r="F107" s="57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thickBot="1" x14ac:dyDescent="0.3">
      <c r="A108" s="45"/>
      <c r="B108" s="46"/>
      <c r="C108" s="46"/>
      <c r="D108" s="46"/>
      <c r="E108" s="87"/>
      <c r="F108" s="47"/>
    </row>
    <row r="109" spans="1:21" ht="22.5" customHeight="1" thickBot="1" x14ac:dyDescent="0.3">
      <c r="A109" s="99" t="s">
        <v>17</v>
      </c>
      <c r="B109" s="100"/>
      <c r="C109" s="100"/>
      <c r="D109" s="100"/>
      <c r="E109" s="100"/>
      <c r="F109" s="101"/>
    </row>
    <row r="110" spans="1:21" ht="14.25" customHeight="1" x14ac:dyDescent="0.25">
      <c r="A110" s="9"/>
      <c r="B110" s="10"/>
      <c r="C110" s="12"/>
      <c r="D110" s="10"/>
      <c r="E110" s="68"/>
      <c r="F110" s="13"/>
    </row>
    <row r="111" spans="1:21" ht="18" x14ac:dyDescent="0.25">
      <c r="A111" s="9"/>
      <c r="B111" s="15" t="s">
        <v>18</v>
      </c>
      <c r="C111" s="12"/>
      <c r="D111" s="10"/>
      <c r="E111" s="68"/>
      <c r="F111" s="11"/>
    </row>
    <row r="112" spans="1:21" ht="18" x14ac:dyDescent="0.25">
      <c r="A112" s="9"/>
      <c r="B112" s="16"/>
      <c r="C112" s="10" t="s">
        <v>29</v>
      </c>
      <c r="D112" s="10"/>
      <c r="E112" s="88">
        <v>1142290861</v>
      </c>
      <c r="F112" s="11"/>
    </row>
    <row r="113" spans="1:6" ht="18" x14ac:dyDescent="0.25">
      <c r="A113" s="9"/>
      <c r="B113" s="10"/>
      <c r="C113" s="12" t="s">
        <v>33</v>
      </c>
      <c r="D113" s="10"/>
      <c r="E113" s="68">
        <v>-11422908.609999999</v>
      </c>
      <c r="F113" s="11"/>
    </row>
    <row r="114" spans="1:6" ht="18" x14ac:dyDescent="0.25">
      <c r="A114" s="9"/>
      <c r="B114" s="16"/>
      <c r="C114" s="10" t="s">
        <v>5</v>
      </c>
      <c r="D114" s="10"/>
      <c r="E114" s="71">
        <f>SUM(E112:E113)</f>
        <v>1130867952.3900001</v>
      </c>
      <c r="F114" s="11"/>
    </row>
    <row r="115" spans="1:6" ht="18.75" thickBot="1" x14ac:dyDescent="0.3">
      <c r="A115" s="9"/>
      <c r="B115" s="10"/>
      <c r="C115" s="12"/>
      <c r="D115" s="10"/>
      <c r="E115" s="68"/>
      <c r="F115" s="13"/>
    </row>
    <row r="116" spans="1:6" ht="22.5" customHeight="1" thickBot="1" x14ac:dyDescent="0.3">
      <c r="A116" s="99" t="s">
        <v>19</v>
      </c>
      <c r="B116" s="100"/>
      <c r="C116" s="100"/>
      <c r="D116" s="100"/>
      <c r="E116" s="100"/>
      <c r="F116" s="101"/>
    </row>
    <row r="117" spans="1:6" ht="10.5" customHeight="1" x14ac:dyDescent="0.25">
      <c r="A117" s="9"/>
      <c r="B117" s="10"/>
      <c r="C117" s="12"/>
      <c r="D117" s="10"/>
      <c r="E117" s="68"/>
      <c r="F117" s="13"/>
    </row>
    <row r="118" spans="1:6" ht="18" x14ac:dyDescent="0.25">
      <c r="A118" s="9"/>
      <c r="B118" s="14" t="s">
        <v>20</v>
      </c>
      <c r="C118" s="10"/>
      <c r="D118" s="10"/>
      <c r="E118" s="68"/>
      <c r="F118" s="8"/>
    </row>
    <row r="119" spans="1:6" ht="17.25" customHeight="1" x14ac:dyDescent="0.25">
      <c r="A119" s="9"/>
      <c r="B119" s="5"/>
      <c r="C119" s="10" t="s">
        <v>29</v>
      </c>
      <c r="D119" s="10"/>
      <c r="E119" s="68">
        <v>71019410</v>
      </c>
      <c r="F119" s="8"/>
    </row>
    <row r="120" spans="1:6" ht="18" x14ac:dyDescent="0.25">
      <c r="A120" s="9"/>
      <c r="B120" s="5"/>
      <c r="C120" s="12" t="s">
        <v>33</v>
      </c>
      <c r="D120" s="10"/>
      <c r="E120" s="72">
        <v>-710194.1</v>
      </c>
      <c r="F120" s="8"/>
    </row>
    <row r="121" spans="1:6" ht="18" x14ac:dyDescent="0.25">
      <c r="A121" s="9"/>
      <c r="B121" s="5"/>
      <c r="C121" s="10" t="s">
        <v>5</v>
      </c>
      <c r="D121" s="10"/>
      <c r="E121" s="68">
        <f>SUM(E119:E120)</f>
        <v>70309215.900000006</v>
      </c>
      <c r="F121" s="8"/>
    </row>
    <row r="122" spans="1:6" ht="18.75" thickBot="1" x14ac:dyDescent="0.3">
      <c r="A122" s="9"/>
      <c r="B122" s="5"/>
      <c r="C122" s="10"/>
      <c r="D122" s="10"/>
      <c r="E122" s="68"/>
      <c r="F122" s="8"/>
    </row>
    <row r="123" spans="1:6" ht="25.5" customHeight="1" x14ac:dyDescent="0.25">
      <c r="A123" s="23"/>
      <c r="B123" s="24" t="s">
        <v>21</v>
      </c>
      <c r="C123" s="24"/>
      <c r="D123" s="24"/>
      <c r="E123" s="89">
        <f>+E9+E14+E19+E23+E27+E28+E40+E45+E49+E51+E55+E60+E64+E68+E72+E84+E88+E112+E119+E95+E100+E76+E81+E106</f>
        <v>5779323991.9654427</v>
      </c>
      <c r="F123" s="25"/>
    </row>
    <row r="124" spans="1:6" ht="24.75" customHeight="1" thickBot="1" x14ac:dyDescent="0.3">
      <c r="A124" s="26"/>
      <c r="B124" s="27" t="s">
        <v>22</v>
      </c>
      <c r="C124" s="27"/>
      <c r="D124" s="27"/>
      <c r="E124" s="90">
        <f>+E11+E16+E29+E92+E42+E52+E57+E61+E65+E69+E97+E114+E121+E20+E73+E85+E103+E46+E81+E77</f>
        <v>5581816921.7229424</v>
      </c>
      <c r="F124" s="28"/>
    </row>
    <row r="125" spans="1:6" ht="15.75" thickBot="1" x14ac:dyDescent="0.3">
      <c r="A125" s="29"/>
      <c r="B125" s="30"/>
      <c r="C125" s="31"/>
      <c r="D125" s="31"/>
      <c r="E125" s="91"/>
      <c r="F125" s="22"/>
    </row>
    <row r="126" spans="1:6" ht="12" customHeight="1" x14ac:dyDescent="0.25"/>
    <row r="127" spans="1:6" ht="12" customHeight="1" x14ac:dyDescent="0.25"/>
    <row r="128" spans="1:6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</sheetData>
  <mergeCells count="22">
    <mergeCell ref="B63:D63"/>
    <mergeCell ref="B44:D44"/>
    <mergeCell ref="B83:D83"/>
    <mergeCell ref="B8:E8"/>
    <mergeCell ref="B13:E13"/>
    <mergeCell ref="C24:D24"/>
    <mergeCell ref="B39:D39"/>
    <mergeCell ref="B59:D59"/>
    <mergeCell ref="B71:D71"/>
    <mergeCell ref="B75:D75"/>
    <mergeCell ref="B79:D79"/>
    <mergeCell ref="A1:F1"/>
    <mergeCell ref="A2:F2"/>
    <mergeCell ref="A3:F3"/>
    <mergeCell ref="A4:F4"/>
    <mergeCell ref="A6:F6"/>
    <mergeCell ref="B99:D99"/>
    <mergeCell ref="C91:D91"/>
    <mergeCell ref="A109:F109"/>
    <mergeCell ref="A116:F116"/>
    <mergeCell ref="B67:D67"/>
    <mergeCell ref="B105:D105"/>
  </mergeCells>
  <printOptions horizontalCentered="1" verticalCentered="1"/>
  <pageMargins left="0.45" right="0.45" top="0.5" bottom="0.5" header="0.3" footer="0.3"/>
  <pageSetup scale="80" fitToHeight="0" orientation="portrait" horizontalDpi="1200" verticalDpi="1200" r:id="rId1"/>
  <ignoredErrors>
    <ignoredError sqref="E92" formulaRange="1"/>
    <ignoredError sqref="E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18 CR Apportionment Table 1 FTA Appropriations and Apportionments for Grant Programs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USDOT_User</cp:lastModifiedBy>
  <cp:lastPrinted>2018-03-14T13:07:00Z</cp:lastPrinted>
  <dcterms:created xsi:type="dcterms:W3CDTF">2015-06-01T12:27:19Z</dcterms:created>
  <dcterms:modified xsi:type="dcterms:W3CDTF">2018-03-14T20:38:54Z</dcterms:modified>
</cp:coreProperties>
</file>