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6945" windowWidth="19215" windowHeight="5595"/>
  </bookViews>
  <sheets>
    <sheet name="t-8" sheetId="1" r:id="rId1"/>
  </sheets>
  <definedNames>
    <definedName name="_xlnm.Print_Area" localSheetId="0">'t-8'!$A$1:$N$74</definedName>
    <definedName name="Print_Area_MI">'t-8'!$B$1:$Q$73</definedName>
  </definedNames>
  <calcPr calcId="145621"/>
</workbook>
</file>

<file path=xl/calcChain.xml><?xml version="1.0" encoding="utf-8"?>
<calcChain xmlns="http://schemas.openxmlformats.org/spreadsheetml/2006/main">
  <c r="L47" i="1" l="1"/>
  <c r="K47" i="1"/>
  <c r="J47" i="1"/>
  <c r="L58" i="1"/>
  <c r="K58" i="1"/>
  <c r="J64" i="1"/>
  <c r="E68" i="1"/>
  <c r="F59" i="1" s="1"/>
  <c r="J11" i="1"/>
  <c r="J55" i="1"/>
  <c r="H68" i="1"/>
  <c r="C68" i="1"/>
  <c r="D10" i="1" s="1"/>
  <c r="J21" i="1"/>
  <c r="J10" i="1"/>
  <c r="L10" i="1"/>
  <c r="L22" i="1"/>
  <c r="K22" i="1"/>
  <c r="J22" i="1"/>
  <c r="L65" i="1"/>
  <c r="L64" i="1"/>
  <c r="L63" i="1"/>
  <c r="L62" i="1"/>
  <c r="L61" i="1"/>
  <c r="L59" i="1"/>
  <c r="L57" i="1"/>
  <c r="L56" i="1"/>
  <c r="L55" i="1"/>
  <c r="L54" i="1"/>
  <c r="L53" i="1"/>
  <c r="L52" i="1"/>
  <c r="L51" i="1"/>
  <c r="L50" i="1"/>
  <c r="L49" i="1"/>
  <c r="L48" i="1"/>
  <c r="L46" i="1"/>
  <c r="L45" i="1"/>
  <c r="L44" i="1"/>
  <c r="L43" i="1"/>
  <c r="L42" i="1"/>
  <c r="L41" i="1"/>
  <c r="L40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1" i="1"/>
  <c r="L20" i="1"/>
  <c r="L19" i="1"/>
  <c r="L18" i="1"/>
  <c r="L17" i="1"/>
  <c r="L16" i="1"/>
  <c r="L15" i="1"/>
  <c r="L14" i="1"/>
  <c r="L13" i="1"/>
  <c r="L11" i="1"/>
  <c r="K65" i="1"/>
  <c r="K64" i="1"/>
  <c r="K63" i="1"/>
  <c r="K62" i="1"/>
  <c r="K61" i="1"/>
  <c r="K59" i="1"/>
  <c r="K57" i="1"/>
  <c r="K56" i="1"/>
  <c r="K55" i="1"/>
  <c r="K54" i="1"/>
  <c r="K53" i="1"/>
  <c r="K52" i="1"/>
  <c r="K51" i="1"/>
  <c r="K50" i="1"/>
  <c r="K49" i="1"/>
  <c r="K48" i="1"/>
  <c r="K46" i="1"/>
  <c r="K45" i="1"/>
  <c r="K44" i="1"/>
  <c r="K43" i="1"/>
  <c r="K42" i="1"/>
  <c r="K41" i="1"/>
  <c r="K40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1" i="1"/>
  <c r="K20" i="1"/>
  <c r="K19" i="1"/>
  <c r="K18" i="1"/>
  <c r="K17" i="1"/>
  <c r="K16" i="1"/>
  <c r="K15" i="1"/>
  <c r="K14" i="1"/>
  <c r="K13" i="1"/>
  <c r="K11" i="1"/>
  <c r="K10" i="1"/>
  <c r="J65" i="1"/>
  <c r="J63" i="1"/>
  <c r="J62" i="1"/>
  <c r="J61" i="1"/>
  <c r="J59" i="1"/>
  <c r="J58" i="1"/>
  <c r="J57" i="1"/>
  <c r="J56" i="1"/>
  <c r="J54" i="1"/>
  <c r="J53" i="1"/>
  <c r="J52" i="1"/>
  <c r="J51" i="1"/>
  <c r="J50" i="1"/>
  <c r="J49" i="1"/>
  <c r="J48" i="1"/>
  <c r="J46" i="1"/>
  <c r="J45" i="1"/>
  <c r="J44" i="1"/>
  <c r="J43" i="1"/>
  <c r="J42" i="1"/>
  <c r="J41" i="1"/>
  <c r="J40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0" i="1"/>
  <c r="J19" i="1"/>
  <c r="J18" i="1"/>
  <c r="J17" i="1"/>
  <c r="J16" i="1"/>
  <c r="J15" i="1"/>
  <c r="J14" i="1"/>
  <c r="J13" i="1"/>
  <c r="F32" i="1"/>
  <c r="D60" i="1"/>
  <c r="D28" i="1"/>
  <c r="D58" i="1"/>
  <c r="D42" i="1"/>
  <c r="D26" i="1"/>
  <c r="J68" i="1"/>
  <c r="D59" i="1"/>
  <c r="D51" i="1"/>
  <c r="D43" i="1"/>
  <c r="D39" i="1"/>
  <c r="D35" i="1"/>
  <c r="D31" i="1"/>
  <c r="D27" i="1"/>
  <c r="D23" i="1"/>
  <c r="D19" i="1"/>
  <c r="D15" i="1"/>
  <c r="D11" i="1"/>
  <c r="D47" i="1" l="1"/>
  <c r="D55" i="1"/>
  <c r="D63" i="1"/>
  <c r="D18" i="1"/>
  <c r="D34" i="1"/>
  <c r="D50" i="1"/>
  <c r="D12" i="1"/>
  <c r="D44" i="1"/>
  <c r="F64" i="1"/>
  <c r="F11" i="1"/>
  <c r="F10" i="1"/>
  <c r="F16" i="1"/>
  <c r="F48" i="1"/>
  <c r="F61" i="1"/>
  <c r="F24" i="1"/>
  <c r="F40" i="1"/>
  <c r="F56" i="1"/>
  <c r="F29" i="1"/>
  <c r="F63" i="1"/>
  <c r="K68" i="1"/>
  <c r="F12" i="1"/>
  <c r="F20" i="1"/>
  <c r="F28" i="1"/>
  <c r="F36" i="1"/>
  <c r="F44" i="1"/>
  <c r="F52" i="1"/>
  <c r="F60" i="1"/>
  <c r="F17" i="1"/>
  <c r="F45" i="1"/>
  <c r="F31" i="1"/>
  <c r="F27" i="1"/>
  <c r="D13" i="1"/>
  <c r="D17" i="1"/>
  <c r="D21" i="1"/>
  <c r="D25" i="1"/>
  <c r="D29" i="1"/>
  <c r="D33" i="1"/>
  <c r="D37" i="1"/>
  <c r="D41" i="1"/>
  <c r="D45" i="1"/>
  <c r="D49" i="1"/>
  <c r="D53" i="1"/>
  <c r="D57" i="1"/>
  <c r="D61" i="1"/>
  <c r="D65" i="1"/>
  <c r="D14" i="1"/>
  <c r="D22" i="1"/>
  <c r="D30" i="1"/>
  <c r="D38" i="1"/>
  <c r="D46" i="1"/>
  <c r="D54" i="1"/>
  <c r="D62" i="1"/>
  <c r="D20" i="1"/>
  <c r="D36" i="1"/>
  <c r="D52" i="1"/>
  <c r="F14" i="1"/>
  <c r="F18" i="1"/>
  <c r="F22" i="1"/>
  <c r="F26" i="1"/>
  <c r="F30" i="1"/>
  <c r="F34" i="1"/>
  <c r="F38" i="1"/>
  <c r="F42" i="1"/>
  <c r="F46" i="1"/>
  <c r="F50" i="1"/>
  <c r="F54" i="1"/>
  <c r="F58" i="1"/>
  <c r="F62" i="1"/>
  <c r="F13" i="1"/>
  <c r="F21" i="1"/>
  <c r="F37" i="1"/>
  <c r="F53" i="1"/>
  <c r="F15" i="1"/>
  <c r="F47" i="1"/>
  <c r="F35" i="1"/>
  <c r="F43" i="1"/>
  <c r="L68" i="1"/>
  <c r="D64" i="1"/>
  <c r="D32" i="1"/>
  <c r="F25" i="1"/>
  <c r="F33" i="1"/>
  <c r="F41" i="1"/>
  <c r="F49" i="1"/>
  <c r="F57" i="1"/>
  <c r="F65" i="1"/>
  <c r="F23" i="1"/>
  <c r="F39" i="1"/>
  <c r="F55" i="1"/>
  <c r="F19" i="1"/>
  <c r="F51" i="1"/>
  <c r="D48" i="1"/>
  <c r="D16" i="1"/>
  <c r="D56" i="1"/>
  <c r="D40" i="1"/>
  <c r="D24" i="1"/>
  <c r="F68" i="1" l="1"/>
  <c r="D68" i="1"/>
</calcChain>
</file>

<file path=xl/sharedStrings.xml><?xml version="1.0" encoding="utf-8"?>
<sst xmlns="http://schemas.openxmlformats.org/spreadsheetml/2006/main" count="104" uniqueCount="82">
  <si>
    <t xml:space="preserve"> </t>
  </si>
  <si>
    <t>TOTAL</t>
  </si>
  <si>
    <t xml:space="preserve">  STATE</t>
  </si>
  <si>
    <t>CAPITAL</t>
  </si>
  <si>
    <t>OBLIGATIONS</t>
  </si>
  <si>
    <t xml:space="preserve">  </t>
  </si>
  <si>
    <t>Alabama</t>
  </si>
  <si>
    <t>Alaska</t>
  </si>
  <si>
    <t>American Samoa</t>
  </si>
  <si>
    <t>Arizona</t>
  </si>
  <si>
    <t>Arkansas</t>
  </si>
  <si>
    <t>California</t>
  </si>
  <si>
    <t>Colorado</t>
  </si>
  <si>
    <t>Connecticut</t>
  </si>
  <si>
    <t>Delaware</t>
  </si>
  <si>
    <t>Florida</t>
  </si>
  <si>
    <t>Georgia</t>
  </si>
  <si>
    <t>Guam</t>
  </si>
  <si>
    <t>Hawaii</t>
  </si>
  <si>
    <t>Idaho</t>
  </si>
  <si>
    <t>Illinois</t>
  </si>
  <si>
    <t>Indiana</t>
  </si>
  <si>
    <t>Iowa</t>
  </si>
  <si>
    <t>Kansas</t>
  </si>
  <si>
    <t>Kentucky</t>
  </si>
  <si>
    <t>Maine</t>
  </si>
  <si>
    <t>Maryland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</si>
  <si>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</si>
  <si>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</si>
  <si>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</si>
  <si>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</si>
  <si>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</si>
  <si>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</si>
  <si>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</si>
  <si>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</si>
  <si>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</si>
  <si>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</si>
  <si>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</si>
  <si>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</si>
  <si>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</si>
  <si>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</si>
  <si>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</si>
  <si>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</si>
  <si>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</si>
  <si>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Puerto Rico</t>
  </si>
  <si>
    <t>Rhode Island</t>
  </si>
  <si>
    <t>South Carolina</t>
  </si>
  <si>
    <t>South Dakota</t>
  </si>
  <si>
    <t>Tennessee</t>
  </si>
  <si>
    <t>Texas</t>
  </si>
  <si>
    <t>Utah</t>
  </si>
  <si>
    <t>Vermont</t>
  </si>
  <si>
    <t>Washington</t>
  </si>
  <si>
    <t>West Virginia</t>
  </si>
  <si>
    <t>Wisconsin</t>
  </si>
  <si>
    <t>Wyoming</t>
  </si>
  <si>
    <t>Virginia</t>
  </si>
  <si>
    <t>District of Columbia</t>
  </si>
  <si>
    <t>PREVENTIVE</t>
  </si>
  <si>
    <t>MAINTENANCE</t>
  </si>
  <si>
    <t xml:space="preserve">AS  % OF </t>
  </si>
  <si>
    <t>ADA PARATRANSIT</t>
  </si>
  <si>
    <t>ADA</t>
  </si>
  <si>
    <t>PREV.</t>
  </si>
  <si>
    <t>MAINT.</t>
  </si>
  <si>
    <t>SERVICE AS</t>
  </si>
  <si>
    <t>PRV. MNT.</t>
  </si>
  <si>
    <t>&amp; ADA</t>
  </si>
  <si>
    <t>% of</t>
  </si>
  <si>
    <t>Total</t>
  </si>
  <si>
    <t>PM</t>
  </si>
  <si>
    <t>NOTE:     Includes all programs.</t>
  </si>
  <si>
    <t xml:space="preserve">                that allow non-fixed paratransit service to be counted as a capital item.</t>
  </si>
  <si>
    <t>TABLE 8</t>
  </si>
  <si>
    <t xml:space="preserve">                Paratransit are subcategories of those major capital categories.  ADA Paratransit obligations meet the TEA-21 eligibility requirements </t>
  </si>
  <si>
    <t xml:space="preserve">                Total Capital Obligations include Bus, Bus Facilities, Fixed Guideway, and New Starts obligations.  Preventive maintenance and  ADA  </t>
  </si>
  <si>
    <t>Lousiana</t>
  </si>
  <si>
    <t>Massachussets</t>
  </si>
  <si>
    <t>N. Marianas Island</t>
  </si>
  <si>
    <t>Virgin Island</t>
  </si>
  <si>
    <t>FY 2012 PREVENTIVE MAINTENANCE AND ADA PARATRANSIT SERVICE AS A SHARE OF CAPITAL PROJECTS</t>
  </si>
  <si>
    <t xml:space="preserve">PROJECT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</si>
</sst>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5" formatCode="&quot;$&quot;#,##0_);\(&quot;$&quot;#,##0\)"/>
    <numFmt numFmtId="7" formatCode="&quot;$&quot;#,##0.00_);\(&quot;$&quot;#,##0.00\)"/>
    <numFmt numFmtId="164" formatCode="#,##0.0_);\(#,##0.0\)"/>
  </numFmts>
  <fonts count="11" x14ac:knownFonts="1">
    <font>
      <sz val="12"/>
      <name val="Arial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/>
      <bottom style="dotted">
        <color indexed="8"/>
      </bottom>
      <diagonal/>
    </border>
    <border>
      <left/>
      <right/>
      <top/>
      <bottom style="dotted">
        <color indexed="8"/>
      </bottom>
      <diagonal/>
    </border>
    <border>
      <left/>
      <right style="medium">
        <color indexed="8"/>
      </right>
      <top/>
      <bottom style="dotted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 style="dotted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dotted">
        <color indexed="8"/>
      </bottom>
      <diagonal/>
    </border>
  </borders>
  <cellStyleXfs count="1">
    <xf numFmtId="0" fontId="0" fillId="0" borderId="0"/>
  </cellStyleXfs>
  <cellXfs count="71">
    <xf numFmtId="0" fontId="0" fillId="0" borderId="0" xfId="0"/>
    <xf numFmtId="37" fontId="0" fillId="0" borderId="0" xfId="0" applyNumberFormat="1" applyProtection="1"/>
    <xf numFmtId="5" fontId="0" fillId="0" borderId="0" xfId="0" applyNumberFormat="1" applyBorder="1" applyProtection="1"/>
    <xf numFmtId="0" fontId="0" fillId="0" borderId="0" xfId="0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37" fontId="0" fillId="0" borderId="3" xfId="0" applyNumberFormat="1" applyBorder="1" applyProtection="1"/>
    <xf numFmtId="37" fontId="0" fillId="0" borderId="6" xfId="0" applyNumberFormat="1" applyBorder="1" applyProtection="1"/>
    <xf numFmtId="37" fontId="2" fillId="0" borderId="4" xfId="0" applyNumberFormat="1" applyFont="1" applyFill="1" applyBorder="1" applyProtection="1"/>
    <xf numFmtId="164" fontId="2" fillId="0" borderId="7" xfId="0" applyNumberFormat="1" applyFont="1" applyFill="1" applyBorder="1" applyProtection="1"/>
    <xf numFmtId="5" fontId="2" fillId="0" borderId="6" xfId="0" applyNumberFormat="1" applyFont="1" applyFill="1" applyBorder="1" applyProtection="1"/>
    <xf numFmtId="5" fontId="2" fillId="0" borderId="8" xfId="0" applyNumberFormat="1" applyFont="1" applyFill="1" applyBorder="1" applyProtection="1"/>
    <xf numFmtId="0" fontId="5" fillId="0" borderId="0" xfId="0" applyFont="1" applyFill="1" applyBorder="1" applyAlignment="1">
      <alignment horizontal="center"/>
    </xf>
    <xf numFmtId="37" fontId="0" fillId="0" borderId="0" xfId="0" applyNumberFormat="1" applyBorder="1" applyProtection="1"/>
    <xf numFmtId="0" fontId="0" fillId="0" borderId="2" xfId="0" applyFill="1" applyBorder="1"/>
    <xf numFmtId="0" fontId="0" fillId="0" borderId="3" xfId="0" applyFill="1" applyBorder="1"/>
    <xf numFmtId="0" fontId="0" fillId="0" borderId="0" xfId="0" applyBorder="1" applyAlignment="1">
      <alignment horizontal="center"/>
    </xf>
    <xf numFmtId="9" fontId="0" fillId="0" borderId="0" xfId="0" applyNumberFormat="1" applyBorder="1" applyAlignment="1">
      <alignment horizontal="center"/>
    </xf>
    <xf numFmtId="0" fontId="0" fillId="0" borderId="1" xfId="0" applyFill="1" applyBorder="1"/>
    <xf numFmtId="0" fontId="0" fillId="0" borderId="0" xfId="0" applyFill="1" applyBorder="1"/>
    <xf numFmtId="0" fontId="0" fillId="0" borderId="4" xfId="0" applyFill="1" applyBorder="1"/>
    <xf numFmtId="0" fontId="0" fillId="0" borderId="7" xfId="0" applyFill="1" applyBorder="1"/>
    <xf numFmtId="37" fontId="4" fillId="0" borderId="7" xfId="0" applyNumberFormat="1" applyFont="1" applyFill="1" applyBorder="1" applyProtection="1"/>
    <xf numFmtId="37" fontId="2" fillId="0" borderId="8" xfId="0" applyNumberFormat="1" applyFont="1" applyFill="1" applyBorder="1" applyProtection="1"/>
    <xf numFmtId="0" fontId="3" fillId="0" borderId="7" xfId="0" applyFont="1" applyFill="1" applyBorder="1"/>
    <xf numFmtId="0" fontId="0" fillId="0" borderId="8" xfId="0" applyFill="1" applyBorder="1"/>
    <xf numFmtId="0" fontId="0" fillId="0" borderId="9" xfId="0" applyBorder="1"/>
    <xf numFmtId="37" fontId="0" fillId="0" borderId="10" xfId="0" applyNumberFormat="1" applyBorder="1" applyProtection="1"/>
    <xf numFmtId="37" fontId="4" fillId="0" borderId="11" xfId="0" applyNumberFormat="1" applyFont="1" applyFill="1" applyBorder="1" applyProtection="1"/>
    <xf numFmtId="0" fontId="0" fillId="0" borderId="12" xfId="0" applyFill="1" applyBorder="1"/>
    <xf numFmtId="0" fontId="7" fillId="0" borderId="0" xfId="0" applyFont="1"/>
    <xf numFmtId="0" fontId="0" fillId="0" borderId="13" xfId="0" applyFill="1" applyBorder="1"/>
    <xf numFmtId="0" fontId="0" fillId="0" borderId="14" xfId="0" applyFill="1" applyBorder="1"/>
    <xf numFmtId="0" fontId="0" fillId="0" borderId="15" xfId="0" applyFill="1" applyBorder="1" applyAlignment="1">
      <alignment horizontal="center"/>
    </xf>
    <xf numFmtId="0" fontId="0" fillId="0" borderId="13" xfId="0" applyFill="1" applyBorder="1" applyAlignment="1">
      <alignment horizontal="center"/>
    </xf>
    <xf numFmtId="5" fontId="6" fillId="0" borderId="15" xfId="0" applyNumberFormat="1" applyFont="1" applyFill="1" applyBorder="1" applyProtection="1"/>
    <xf numFmtId="5" fontId="6" fillId="0" borderId="13" xfId="0" applyNumberFormat="1" applyFont="1" applyFill="1" applyBorder="1" applyProtection="1"/>
    <xf numFmtId="37" fontId="6" fillId="0" borderId="13" xfId="0" applyNumberFormat="1" applyFont="1" applyFill="1" applyBorder="1" applyProtection="1"/>
    <xf numFmtId="37" fontId="6" fillId="0" borderId="16" xfId="0" applyNumberFormat="1" applyFont="1" applyFill="1" applyBorder="1" applyProtection="1"/>
    <xf numFmtId="37" fontId="2" fillId="0" borderId="17" xfId="0" applyNumberFormat="1" applyFont="1" applyFill="1" applyBorder="1" applyProtection="1"/>
    <xf numFmtId="37" fontId="2" fillId="0" borderId="18" xfId="0" applyNumberFormat="1" applyFont="1" applyFill="1" applyBorder="1" applyProtection="1"/>
    <xf numFmtId="37" fontId="2" fillId="0" borderId="14" xfId="0" applyNumberFormat="1" applyFont="1" applyFill="1" applyBorder="1" applyProtection="1"/>
    <xf numFmtId="37" fontId="2" fillId="0" borderId="12" xfId="0" applyNumberFormat="1" applyFont="1" applyFill="1" applyBorder="1" applyProtection="1"/>
    <xf numFmtId="5" fontId="2" fillId="0" borderId="15" xfId="0" applyNumberFormat="1" applyFont="1" applyFill="1" applyBorder="1" applyProtection="1"/>
    <xf numFmtId="5" fontId="2" fillId="0" borderId="13" xfId="0" applyNumberFormat="1" applyFont="1" applyFill="1" applyBorder="1" applyProtection="1"/>
    <xf numFmtId="5" fontId="2" fillId="0" borderId="17" xfId="0" applyNumberFormat="1" applyFont="1" applyFill="1" applyBorder="1" applyProtection="1"/>
    <xf numFmtId="5" fontId="2" fillId="0" borderId="18" xfId="0" applyNumberFormat="1" applyFont="1" applyFill="1" applyBorder="1" applyProtection="1"/>
    <xf numFmtId="37" fontId="8" fillId="0" borderId="6" xfId="0" applyNumberFormat="1" applyFont="1" applyFill="1" applyBorder="1" applyProtection="1"/>
    <xf numFmtId="37" fontId="8" fillId="0" borderId="3" xfId="0" applyNumberFormat="1" applyFont="1" applyFill="1" applyBorder="1" applyProtection="1"/>
    <xf numFmtId="164" fontId="8" fillId="0" borderId="0" xfId="0" applyNumberFormat="1" applyFont="1" applyFill="1" applyBorder="1" applyProtection="1"/>
    <xf numFmtId="164" fontId="8" fillId="0" borderId="19" xfId="0" applyNumberFormat="1" applyFont="1" applyFill="1" applyBorder="1" applyProtection="1"/>
    <xf numFmtId="164" fontId="8" fillId="0" borderId="10" xfId="0" applyNumberFormat="1" applyFont="1" applyFill="1" applyBorder="1" applyProtection="1"/>
    <xf numFmtId="0" fontId="3" fillId="0" borderId="0" xfId="0" applyFont="1" applyBorder="1" applyAlignment="1">
      <alignment horizontal="center"/>
    </xf>
    <xf numFmtId="164" fontId="9" fillId="0" borderId="0" xfId="0" applyNumberFormat="1" applyFont="1" applyBorder="1" applyProtection="1"/>
    <xf numFmtId="164" fontId="9" fillId="0" borderId="10" xfId="0" applyNumberFormat="1" applyFont="1" applyBorder="1" applyProtection="1"/>
    <xf numFmtId="0" fontId="3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5" fontId="10" fillId="0" borderId="0" xfId="0" applyNumberFormat="1" applyFont="1" applyBorder="1" applyProtection="1"/>
    <xf numFmtId="37" fontId="10" fillId="0" borderId="0" xfId="0" applyNumberFormat="1" applyFont="1" applyBorder="1" applyProtection="1"/>
    <xf numFmtId="37" fontId="10" fillId="0" borderId="10" xfId="0" applyNumberFormat="1" applyFont="1" applyBorder="1" applyProtection="1"/>
    <xf numFmtId="3" fontId="6" fillId="0" borderId="15" xfId="0" applyNumberFormat="1" applyFont="1" applyFill="1" applyBorder="1" applyProtection="1"/>
    <xf numFmtId="3" fontId="6" fillId="0" borderId="19" xfId="0" applyNumberFormat="1" applyFont="1" applyFill="1" applyBorder="1" applyProtection="1"/>
    <xf numFmtId="3" fontId="0" fillId="0" borderId="15" xfId="0" applyNumberFormat="1" applyBorder="1"/>
    <xf numFmtId="164" fontId="8" fillId="0" borderId="15" xfId="0" applyNumberFormat="1" applyFont="1" applyFill="1" applyBorder="1" applyProtection="1"/>
    <xf numFmtId="3" fontId="2" fillId="0" borderId="0" xfId="0" applyNumberFormat="1" applyFont="1"/>
    <xf numFmtId="7" fontId="0" fillId="0" borderId="0" xfId="0" applyNumberFormat="1"/>
    <xf numFmtId="0" fontId="1" fillId="0" borderId="0" xfId="0" applyFont="1" applyBorder="1" applyAlignment="1">
      <alignment horizontal="center"/>
    </xf>
    <xf numFmtId="0" fontId="6" fillId="0" borderId="15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B1:S78"/>
  <sheetViews>
    <sheetView tabSelected="1" defaultGridColor="0" colorId="22" zoomScale="77" zoomScaleNormal="77" workbookViewId="0">
      <pane xSplit="2" ySplit="8" topLeftCell="C59" activePane="bottomRight" state="frozen"/>
      <selection pane="topRight" activeCell="C1" sqref="C1"/>
      <selection pane="bottomLeft" activeCell="A13" sqref="A13"/>
      <selection pane="bottomRight" activeCell="E68" sqref="E68"/>
    </sheetView>
  </sheetViews>
  <sheetFormatPr defaultColWidth="11.44140625" defaultRowHeight="15" x14ac:dyDescent="0.2"/>
  <cols>
    <col min="1" max="1" width="1.77734375" customWidth="1"/>
    <col min="2" max="2" width="19.33203125" customWidth="1"/>
    <col min="3" max="3" width="23.77734375" customWidth="1"/>
    <col min="4" max="4" width="5.88671875" customWidth="1"/>
    <col min="5" max="5" width="17.44140625" customWidth="1"/>
    <col min="6" max="6" width="5.88671875" customWidth="1"/>
    <col min="7" max="7" width="1.109375" customWidth="1"/>
    <col min="8" max="8" width="17.77734375" customWidth="1"/>
    <col min="9" max="9" width="1.44140625" customWidth="1"/>
    <col min="10" max="11" width="11.33203125" customWidth="1"/>
    <col min="12" max="12" width="11.21875" customWidth="1"/>
    <col min="13" max="13" width="1" customWidth="1"/>
    <col min="14" max="14" width="2.44140625" customWidth="1"/>
  </cols>
  <sheetData>
    <row r="1" spans="2:18" ht="15" customHeight="1" x14ac:dyDescent="0.25">
      <c r="B1" s="69" t="s">
        <v>73</v>
      </c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</row>
    <row r="2" spans="2:18" ht="18" x14ac:dyDescent="0.25">
      <c r="B2" s="69" t="s">
        <v>80</v>
      </c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</row>
    <row r="3" spans="2:18" ht="15.75" thickBot="1" x14ac:dyDescent="0.25"/>
    <row r="4" spans="2:18" x14ac:dyDescent="0.2">
      <c r="B4" s="17"/>
      <c r="C4" s="18"/>
      <c r="D4" s="18"/>
      <c r="E4" s="18"/>
      <c r="F4" s="18"/>
      <c r="G4" s="18"/>
      <c r="H4" s="35"/>
      <c r="I4" s="32"/>
      <c r="J4" s="18"/>
      <c r="K4" s="18"/>
      <c r="L4" s="18"/>
      <c r="M4" s="7" t="s">
        <v>0</v>
      </c>
      <c r="N4" t="s">
        <v>0</v>
      </c>
      <c r="O4" t="s">
        <v>0</v>
      </c>
    </row>
    <row r="5" spans="2:18" x14ac:dyDescent="0.2">
      <c r="B5" s="4"/>
      <c r="C5" s="3"/>
      <c r="D5" s="3"/>
      <c r="E5" s="19" t="s">
        <v>61</v>
      </c>
      <c r="F5" s="19"/>
      <c r="G5" s="19"/>
      <c r="H5" s="36" t="s">
        <v>1</v>
      </c>
      <c r="I5" s="37"/>
      <c r="J5" s="15" t="s">
        <v>63</v>
      </c>
      <c r="K5" s="15"/>
      <c r="L5" s="15" t="s">
        <v>66</v>
      </c>
      <c r="M5" s="24"/>
    </row>
    <row r="6" spans="2:18" x14ac:dyDescent="0.2">
      <c r="B6" s="4" t="s">
        <v>2</v>
      </c>
      <c r="C6" s="19" t="s">
        <v>58</v>
      </c>
      <c r="D6" s="55" t="s">
        <v>68</v>
      </c>
      <c r="E6" s="19" t="s">
        <v>65</v>
      </c>
      <c r="F6" s="55" t="s">
        <v>68</v>
      </c>
      <c r="G6" s="20"/>
      <c r="H6" s="36" t="s">
        <v>3</v>
      </c>
      <c r="I6" s="37"/>
      <c r="J6" s="15" t="s">
        <v>64</v>
      </c>
      <c r="K6" s="15" t="s">
        <v>62</v>
      </c>
      <c r="L6" s="15" t="s">
        <v>67</v>
      </c>
      <c r="M6" s="27"/>
    </row>
    <row r="7" spans="2:18" x14ac:dyDescent="0.2">
      <c r="B7" s="4"/>
      <c r="C7" s="19" t="s">
        <v>59</v>
      </c>
      <c r="D7" s="55" t="s">
        <v>69</v>
      </c>
      <c r="E7" s="19" t="s">
        <v>3</v>
      </c>
      <c r="F7" s="55" t="s">
        <v>69</v>
      </c>
      <c r="G7" s="19"/>
      <c r="H7" s="70" t="s">
        <v>81</v>
      </c>
      <c r="I7" s="37"/>
      <c r="J7" s="15" t="s">
        <v>60</v>
      </c>
      <c r="K7" s="15" t="s">
        <v>60</v>
      </c>
      <c r="L7" s="15" t="s">
        <v>60</v>
      </c>
      <c r="M7" s="24"/>
    </row>
    <row r="8" spans="2:18" ht="15.75" thickBot="1" x14ac:dyDescent="0.25">
      <c r="B8" s="21"/>
      <c r="C8" s="22"/>
      <c r="D8" s="58" t="s">
        <v>70</v>
      </c>
      <c r="E8" s="59"/>
      <c r="F8" s="58" t="s">
        <v>62</v>
      </c>
      <c r="G8" s="22"/>
      <c r="H8" s="70" t="s">
        <v>4</v>
      </c>
      <c r="I8" s="34"/>
      <c r="J8" s="15" t="s">
        <v>3</v>
      </c>
      <c r="K8" s="15" t="s">
        <v>3</v>
      </c>
      <c r="L8" s="15" t="s">
        <v>3</v>
      </c>
      <c r="M8" s="28"/>
    </row>
    <row r="9" spans="2:18" x14ac:dyDescent="0.2">
      <c r="B9" s="5"/>
      <c r="C9" s="6"/>
      <c r="D9" s="6"/>
      <c r="E9" s="6"/>
      <c r="F9" s="6"/>
      <c r="G9" s="6"/>
      <c r="H9" s="35"/>
      <c r="I9" s="32"/>
      <c r="J9" s="18"/>
      <c r="K9" s="18"/>
      <c r="L9" s="18"/>
      <c r="M9" s="23"/>
    </row>
    <row r="10" spans="2:18" ht="18.75" customHeight="1" x14ac:dyDescent="0.25">
      <c r="B10" s="4" t="s">
        <v>6</v>
      </c>
      <c r="C10" s="60">
        <v>3878104</v>
      </c>
      <c r="D10" s="56">
        <f>(C10/C$68)*100</f>
        <v>0.17801339774884925</v>
      </c>
      <c r="E10" s="2">
        <v>801002</v>
      </c>
      <c r="F10" s="56">
        <f>(E10/E$68)*100</f>
        <v>0.62188879652677165</v>
      </c>
      <c r="G10" s="2"/>
      <c r="H10" s="38">
        <v>24566758</v>
      </c>
      <c r="I10" s="39"/>
      <c r="J10" s="52">
        <f>(C10/$H10)*100</f>
        <v>15.785982016837549</v>
      </c>
      <c r="K10" s="52">
        <f>(E10/$H10)*100</f>
        <v>3.2605116230639797</v>
      </c>
      <c r="L10" s="52">
        <f>((E10+C10)/$H10)*100</f>
        <v>19.046493639901531</v>
      </c>
      <c r="M10" s="25"/>
      <c r="N10" s="1"/>
      <c r="O10" s="1"/>
      <c r="P10" s="1"/>
      <c r="Q10" s="1"/>
      <c r="R10" s="1"/>
    </row>
    <row r="11" spans="2:18" ht="18.75" customHeight="1" x14ac:dyDescent="0.25">
      <c r="B11" s="4" t="s">
        <v>7</v>
      </c>
      <c r="C11" s="61">
        <v>11572856</v>
      </c>
      <c r="D11" s="56">
        <f t="shared" ref="D11:F64" si="0">(C11/C$68)*100</f>
        <v>0.53121922934974319</v>
      </c>
      <c r="E11" s="16">
        <v>448000</v>
      </c>
      <c r="F11" s="56">
        <f t="shared" si="0"/>
        <v>0.34782207890116845</v>
      </c>
      <c r="G11" s="16"/>
      <c r="H11" s="63">
        <v>45130608</v>
      </c>
      <c r="I11" s="40"/>
      <c r="J11" s="52">
        <f>(C11/$H11)*100</f>
        <v>25.643031443316694</v>
      </c>
      <c r="K11" s="52">
        <f t="shared" ref="K11:K64" si="1">(E11/$H11)*100</f>
        <v>0.99267441732670647</v>
      </c>
      <c r="L11" s="52">
        <f t="shared" ref="L11:L64" si="2">((E11+C11)/$H11)*100</f>
        <v>26.635705860643398</v>
      </c>
      <c r="M11" s="25"/>
      <c r="N11" s="1"/>
      <c r="O11" s="1"/>
      <c r="P11" s="1"/>
      <c r="Q11" s="1"/>
      <c r="R11" s="1"/>
    </row>
    <row r="12" spans="2:18" ht="18.75" customHeight="1" x14ac:dyDescent="0.25">
      <c r="B12" s="4" t="s">
        <v>8</v>
      </c>
      <c r="C12" s="61">
        <v>0</v>
      </c>
      <c r="D12" s="56">
        <f t="shared" si="0"/>
        <v>0</v>
      </c>
      <c r="E12" s="16">
        <v>0</v>
      </c>
      <c r="F12" s="56">
        <f t="shared" si="0"/>
        <v>0</v>
      </c>
      <c r="G12" s="16"/>
      <c r="H12" s="63">
        <v>0</v>
      </c>
      <c r="I12" s="40"/>
      <c r="J12" s="52">
        <v>0</v>
      </c>
      <c r="K12" s="52">
        <v>0</v>
      </c>
      <c r="L12" s="52">
        <v>0</v>
      </c>
      <c r="M12" s="25"/>
      <c r="N12" s="1"/>
      <c r="O12" s="1"/>
      <c r="P12" s="1"/>
      <c r="Q12" s="1"/>
      <c r="R12" s="1"/>
    </row>
    <row r="13" spans="2:18" ht="18.75" customHeight="1" x14ac:dyDescent="0.25">
      <c r="B13" s="4" t="s">
        <v>9</v>
      </c>
      <c r="C13" s="61">
        <v>30822483</v>
      </c>
      <c r="D13" s="56">
        <f t="shared" si="0"/>
        <v>1.414818923341443</v>
      </c>
      <c r="E13" s="16">
        <v>79967</v>
      </c>
      <c r="F13" s="56">
        <f t="shared" si="0"/>
        <v>6.208546469528959E-2</v>
      </c>
      <c r="G13" s="16"/>
      <c r="H13" s="63">
        <v>124742008</v>
      </c>
      <c r="I13" s="40"/>
      <c r="J13" s="52">
        <f t="shared" ref="J13:J41" si="3">(C13/$H13)*100</f>
        <v>24.708984161935248</v>
      </c>
      <c r="K13" s="52">
        <f t="shared" si="1"/>
        <v>6.4105910496486479E-2</v>
      </c>
      <c r="L13" s="52">
        <f t="shared" si="2"/>
        <v>24.773090072431732</v>
      </c>
      <c r="M13" s="25"/>
      <c r="N13" s="1"/>
      <c r="O13" s="1"/>
      <c r="P13" s="1"/>
      <c r="Q13" s="1"/>
      <c r="R13" s="1"/>
    </row>
    <row r="14" spans="2:18" ht="18.75" customHeight="1" x14ac:dyDescent="0.25">
      <c r="B14" s="29" t="s">
        <v>10</v>
      </c>
      <c r="C14" s="62">
        <v>3126409</v>
      </c>
      <c r="D14" s="57">
        <f t="shared" si="0"/>
        <v>0.14350896439151245</v>
      </c>
      <c r="E14" s="30">
        <v>815859</v>
      </c>
      <c r="F14" s="57">
        <f t="shared" si="0"/>
        <v>0.63342360149604549</v>
      </c>
      <c r="G14" s="30"/>
      <c r="H14" s="64">
        <v>13868298</v>
      </c>
      <c r="I14" s="41"/>
      <c r="J14" s="53">
        <f t="shared" si="3"/>
        <v>22.543566629445085</v>
      </c>
      <c r="K14" s="54">
        <f t="shared" si="1"/>
        <v>5.8829064676862295</v>
      </c>
      <c r="L14" s="54">
        <f t="shared" si="2"/>
        <v>28.426473097131318</v>
      </c>
      <c r="M14" s="31"/>
      <c r="N14" s="1"/>
      <c r="O14" s="1"/>
      <c r="P14" s="1"/>
      <c r="Q14" s="1"/>
      <c r="R14" s="1"/>
    </row>
    <row r="15" spans="2:18" ht="18.75" customHeight="1" x14ac:dyDescent="0.25">
      <c r="B15" s="4" t="s">
        <v>11</v>
      </c>
      <c r="C15" s="61">
        <v>574354655</v>
      </c>
      <c r="D15" s="56">
        <f>(C15/C$68)*100</f>
        <v>26.36412629713336</v>
      </c>
      <c r="E15" s="16">
        <v>38547513.200000003</v>
      </c>
      <c r="F15" s="56">
        <f>(E15/E$68)*100</f>
        <v>29.927848610924627</v>
      </c>
      <c r="G15" s="16"/>
      <c r="H15" s="63">
        <v>1738655920.76</v>
      </c>
      <c r="I15" s="40"/>
      <c r="J15" s="52">
        <f t="shared" si="3"/>
        <v>33.034405953590777</v>
      </c>
      <c r="K15" s="52">
        <f>(E15/$H15)*100</f>
        <v>2.2170869313319996</v>
      </c>
      <c r="L15" s="52">
        <f>((E15+C15)/$H15)*100</f>
        <v>35.251492884922783</v>
      </c>
      <c r="M15" s="25"/>
      <c r="N15" s="1"/>
      <c r="O15" s="1"/>
      <c r="P15" s="1"/>
      <c r="Q15" s="1"/>
      <c r="R15" s="1"/>
    </row>
    <row r="16" spans="2:18" ht="18.75" customHeight="1" x14ac:dyDescent="0.25">
      <c r="B16" s="4" t="s">
        <v>12</v>
      </c>
      <c r="C16" s="61">
        <v>41556027</v>
      </c>
      <c r="D16" s="56">
        <f t="shared" si="0"/>
        <v>1.9075119087092349</v>
      </c>
      <c r="E16" s="16">
        <v>1337159</v>
      </c>
      <c r="F16" s="56">
        <f t="shared" si="0"/>
        <v>1.0381549625031417</v>
      </c>
      <c r="G16" s="16"/>
      <c r="H16" s="63">
        <v>410907939</v>
      </c>
      <c r="I16" s="40"/>
      <c r="J16" s="52">
        <f t="shared" si="3"/>
        <v>10.113220762084133</v>
      </c>
      <c r="K16" s="52">
        <f t="shared" si="1"/>
        <v>0.32541571312887191</v>
      </c>
      <c r="L16" s="52">
        <f t="shared" si="2"/>
        <v>10.438636475213004</v>
      </c>
      <c r="M16" s="25"/>
      <c r="N16" s="1"/>
      <c r="O16" s="1"/>
      <c r="P16" s="1"/>
      <c r="Q16" s="1"/>
      <c r="R16" s="1"/>
    </row>
    <row r="17" spans="2:18" ht="18.75" customHeight="1" x14ac:dyDescent="0.25">
      <c r="B17" s="4" t="s">
        <v>13</v>
      </c>
      <c r="C17" s="61">
        <v>0</v>
      </c>
      <c r="D17" s="56">
        <f t="shared" si="0"/>
        <v>0</v>
      </c>
      <c r="E17" s="16">
        <v>0</v>
      </c>
      <c r="F17" s="56">
        <f t="shared" si="0"/>
        <v>0</v>
      </c>
      <c r="G17" s="16"/>
      <c r="H17" s="63">
        <v>192819041</v>
      </c>
      <c r="I17" s="40"/>
      <c r="J17" s="52">
        <f t="shared" si="3"/>
        <v>0</v>
      </c>
      <c r="K17" s="52">
        <f t="shared" si="1"/>
        <v>0</v>
      </c>
      <c r="L17" s="52">
        <f t="shared" si="2"/>
        <v>0</v>
      </c>
      <c r="M17" s="25"/>
      <c r="N17" s="1"/>
      <c r="O17" s="1"/>
      <c r="P17" s="1"/>
      <c r="Q17" s="1"/>
      <c r="R17" s="1"/>
    </row>
    <row r="18" spans="2:18" ht="18.75" customHeight="1" x14ac:dyDescent="0.25">
      <c r="B18" s="4" t="s">
        <v>14</v>
      </c>
      <c r="C18" s="61">
        <v>0</v>
      </c>
      <c r="D18" s="56">
        <f t="shared" si="0"/>
        <v>0</v>
      </c>
      <c r="E18" s="16">
        <v>0</v>
      </c>
      <c r="F18" s="56">
        <f t="shared" si="0"/>
        <v>0</v>
      </c>
      <c r="G18" s="16"/>
      <c r="H18" s="63">
        <v>8716374</v>
      </c>
      <c r="I18" s="40"/>
      <c r="J18" s="52">
        <f t="shared" si="3"/>
        <v>0</v>
      </c>
      <c r="K18" s="52">
        <f t="shared" si="1"/>
        <v>0</v>
      </c>
      <c r="L18" s="52">
        <f t="shared" si="2"/>
        <v>0</v>
      </c>
      <c r="M18" s="25"/>
      <c r="N18" s="1"/>
      <c r="O18" s="1"/>
      <c r="P18" s="1"/>
      <c r="Q18" s="1"/>
      <c r="R18" s="1"/>
    </row>
    <row r="19" spans="2:18" ht="18.75" customHeight="1" x14ac:dyDescent="0.25">
      <c r="B19" s="29" t="s">
        <v>57</v>
      </c>
      <c r="C19" s="62">
        <v>16900322</v>
      </c>
      <c r="D19" s="57">
        <f t="shared" si="0"/>
        <v>0.77576149125181459</v>
      </c>
      <c r="E19" s="30">
        <v>0</v>
      </c>
      <c r="F19" s="57">
        <f t="shared" si="0"/>
        <v>0</v>
      </c>
      <c r="G19" s="30"/>
      <c r="H19" s="64">
        <v>475558916.13999999</v>
      </c>
      <c r="I19" s="41"/>
      <c r="J19" s="53">
        <f t="shared" si="3"/>
        <v>3.5537809147131427</v>
      </c>
      <c r="K19" s="54">
        <f t="shared" si="1"/>
        <v>0</v>
      </c>
      <c r="L19" s="54">
        <f t="shared" si="2"/>
        <v>3.5537809147131427</v>
      </c>
      <c r="M19" s="31"/>
      <c r="N19" s="1"/>
      <c r="O19" s="1"/>
      <c r="P19" s="1"/>
      <c r="Q19" s="1"/>
      <c r="R19" s="1"/>
    </row>
    <row r="20" spans="2:18" ht="18.75" customHeight="1" x14ac:dyDescent="0.25">
      <c r="B20" s="4" t="s">
        <v>15</v>
      </c>
      <c r="C20" s="61">
        <v>137473684</v>
      </c>
      <c r="D20" s="56">
        <f>(C20/C$68)*100</f>
        <v>6.3103407205922304</v>
      </c>
      <c r="E20" s="16">
        <v>10050566</v>
      </c>
      <c r="F20" s="56">
        <f>(E20/E$68)*100</f>
        <v>7.803144554137055</v>
      </c>
      <c r="G20" s="16"/>
      <c r="H20" s="63">
        <v>345162187</v>
      </c>
      <c r="I20" s="40"/>
      <c r="J20" s="52">
        <f t="shared" si="3"/>
        <v>39.828720867387482</v>
      </c>
      <c r="K20" s="52">
        <f>(E20/$H20)*100</f>
        <v>2.9118386597776427</v>
      </c>
      <c r="L20" s="52">
        <f>((E20+C20)/$H20)*100</f>
        <v>42.740559527165125</v>
      </c>
      <c r="M20" s="25"/>
      <c r="N20" s="1"/>
      <c r="O20" s="1"/>
      <c r="P20" s="1"/>
      <c r="Q20" s="1"/>
      <c r="R20" s="1"/>
    </row>
    <row r="21" spans="2:18" ht="18.75" customHeight="1" x14ac:dyDescent="0.25">
      <c r="B21" s="4" t="s">
        <v>16</v>
      </c>
      <c r="C21" s="61">
        <v>63518339</v>
      </c>
      <c r="D21" s="56">
        <f t="shared" si="0"/>
        <v>2.9156297367871629</v>
      </c>
      <c r="E21" s="16">
        <v>10673861</v>
      </c>
      <c r="F21" s="56">
        <f t="shared" si="0"/>
        <v>8.2870636672368416</v>
      </c>
      <c r="G21" s="16"/>
      <c r="H21" s="63">
        <v>131756831</v>
      </c>
      <c r="I21" s="40"/>
      <c r="J21" s="52">
        <f>(C21/$H21)*100</f>
        <v>48.208763460620879</v>
      </c>
      <c r="K21" s="52">
        <f t="shared" si="1"/>
        <v>8.1011822453440772</v>
      </c>
      <c r="L21" s="52">
        <f t="shared" si="2"/>
        <v>56.30994570596495</v>
      </c>
      <c r="M21" s="25"/>
      <c r="N21" s="1"/>
      <c r="O21" s="1"/>
      <c r="P21" s="1"/>
      <c r="Q21" s="1"/>
      <c r="R21" s="1"/>
    </row>
    <row r="22" spans="2:18" ht="18.75" customHeight="1" x14ac:dyDescent="0.25">
      <c r="B22" s="4" t="s">
        <v>17</v>
      </c>
      <c r="C22" s="61">
        <v>0</v>
      </c>
      <c r="D22" s="56">
        <f t="shared" si="0"/>
        <v>0</v>
      </c>
      <c r="E22" s="16">
        <v>0</v>
      </c>
      <c r="F22" s="56">
        <f t="shared" si="0"/>
        <v>0</v>
      </c>
      <c r="G22" s="16"/>
      <c r="H22" s="63">
        <v>1416172</v>
      </c>
      <c r="I22" s="40"/>
      <c r="J22" s="52">
        <f>(C22/$H22)*100</f>
        <v>0</v>
      </c>
      <c r="K22" s="52">
        <f>(E22/$H22)*100</f>
        <v>0</v>
      </c>
      <c r="L22" s="52">
        <f>((E22+C22)/$H22)*100</f>
        <v>0</v>
      </c>
      <c r="M22" s="25"/>
    </row>
    <row r="23" spans="2:18" ht="18.75" customHeight="1" x14ac:dyDescent="0.25">
      <c r="B23" s="4" t="s">
        <v>18</v>
      </c>
      <c r="C23" s="61">
        <v>48474006</v>
      </c>
      <c r="D23" s="56">
        <f t="shared" si="0"/>
        <v>2.2250621722775108</v>
      </c>
      <c r="E23" s="16">
        <v>0</v>
      </c>
      <c r="F23" s="56">
        <f t="shared" si="0"/>
        <v>0</v>
      </c>
      <c r="G23" s="16"/>
      <c r="H23" s="63">
        <v>78989090</v>
      </c>
      <c r="I23" s="40"/>
      <c r="J23" s="52">
        <f t="shared" si="3"/>
        <v>61.367976261025412</v>
      </c>
      <c r="K23" s="52">
        <f t="shared" si="1"/>
        <v>0</v>
      </c>
      <c r="L23" s="52">
        <f t="shared" si="2"/>
        <v>61.367976261025412</v>
      </c>
      <c r="M23" s="25"/>
      <c r="N23" s="1"/>
      <c r="O23" s="1"/>
      <c r="P23" s="1"/>
      <c r="Q23" s="1"/>
      <c r="R23" s="1"/>
    </row>
    <row r="24" spans="2:18" ht="18.75" customHeight="1" x14ac:dyDescent="0.25">
      <c r="B24" s="29" t="s">
        <v>19</v>
      </c>
      <c r="C24" s="62">
        <v>4288978</v>
      </c>
      <c r="D24" s="57">
        <f t="shared" si="0"/>
        <v>0.19687340686326718</v>
      </c>
      <c r="E24" s="30">
        <v>1021112</v>
      </c>
      <c r="F24" s="57">
        <f t="shared" si="0"/>
        <v>0.7927796844440399</v>
      </c>
      <c r="G24" s="30"/>
      <c r="H24" s="64">
        <v>14312650</v>
      </c>
      <c r="I24" s="41"/>
      <c r="J24" s="53">
        <f t="shared" si="3"/>
        <v>29.966344457525334</v>
      </c>
      <c r="K24" s="54">
        <f t="shared" si="1"/>
        <v>7.1343322166055909</v>
      </c>
      <c r="L24" s="54">
        <f t="shared" si="2"/>
        <v>37.100676674130931</v>
      </c>
      <c r="M24" s="31"/>
      <c r="N24" s="1"/>
      <c r="O24" s="1"/>
      <c r="P24" s="1"/>
      <c r="Q24" s="1"/>
      <c r="R24" s="1"/>
    </row>
    <row r="25" spans="2:18" ht="18.75" customHeight="1" x14ac:dyDescent="0.25">
      <c r="B25" s="4" t="s">
        <v>20</v>
      </c>
      <c r="C25" s="61">
        <v>-2005013</v>
      </c>
      <c r="D25" s="56">
        <f>(C25/C$68)*100</f>
        <v>-9.2034452057142738E-2</v>
      </c>
      <c r="E25" s="16">
        <v>200000</v>
      </c>
      <c r="F25" s="56">
        <f>(E25/E$68)*100</f>
        <v>0.15527771379516447</v>
      </c>
      <c r="G25" s="16"/>
      <c r="H25" s="63">
        <v>577796134.05999994</v>
      </c>
      <c r="I25" s="40"/>
      <c r="J25" s="52">
        <f t="shared" si="3"/>
        <v>-0.34701045607753994</v>
      </c>
      <c r="K25" s="52">
        <f>(E25/$H25)*100</f>
        <v>3.4614284902645516E-2</v>
      </c>
      <c r="L25" s="52">
        <f>((E25+C25)/$H25)*100</f>
        <v>-0.31239617117489443</v>
      </c>
      <c r="M25" s="25"/>
      <c r="N25" s="1"/>
      <c r="O25" s="1"/>
      <c r="P25" s="1"/>
      <c r="Q25" s="1"/>
      <c r="R25" s="1"/>
    </row>
    <row r="26" spans="2:18" ht="18.75" customHeight="1" x14ac:dyDescent="0.25">
      <c r="B26" s="4" t="s">
        <v>21</v>
      </c>
      <c r="C26" s="61">
        <v>21862893</v>
      </c>
      <c r="D26" s="56">
        <f t="shared" si="0"/>
        <v>1.0035542800166091</v>
      </c>
      <c r="E26" s="16">
        <v>2142122</v>
      </c>
      <c r="F26" s="56">
        <f t="shared" si="0"/>
        <v>1.6631190341516267</v>
      </c>
      <c r="G26" s="16"/>
      <c r="H26" s="63">
        <v>50579268</v>
      </c>
      <c r="I26" s="40"/>
      <c r="J26" s="52">
        <f t="shared" si="3"/>
        <v>43.225008713056106</v>
      </c>
      <c r="K26" s="52">
        <f t="shared" si="1"/>
        <v>4.2351779389136279</v>
      </c>
      <c r="L26" s="52">
        <f t="shared" si="2"/>
        <v>47.460186651969735</v>
      </c>
      <c r="M26" s="25"/>
      <c r="N26" s="1"/>
      <c r="O26" s="1"/>
      <c r="P26" s="1"/>
      <c r="Q26" s="1"/>
      <c r="R26" s="1"/>
    </row>
    <row r="27" spans="2:18" ht="18.75" customHeight="1" x14ac:dyDescent="0.25">
      <c r="B27" s="4" t="s">
        <v>22</v>
      </c>
      <c r="C27" s="61">
        <v>6498050</v>
      </c>
      <c r="D27" s="56">
        <f t="shared" si="0"/>
        <v>0.29827461028428059</v>
      </c>
      <c r="E27" s="16">
        <v>539896</v>
      </c>
      <c r="F27" s="56">
        <f t="shared" si="0"/>
        <v>0.41916908283577059</v>
      </c>
      <c r="G27" s="16"/>
      <c r="H27" s="63">
        <v>25453929</v>
      </c>
      <c r="I27" s="40"/>
      <c r="J27" s="52">
        <f t="shared" si="3"/>
        <v>25.528671821155786</v>
      </c>
      <c r="K27" s="52">
        <f t="shared" si="1"/>
        <v>2.1210713678033755</v>
      </c>
      <c r="L27" s="52">
        <f t="shared" si="2"/>
        <v>27.649743188959157</v>
      </c>
      <c r="M27" s="25"/>
      <c r="N27" s="1"/>
      <c r="O27" s="1"/>
      <c r="P27" s="1"/>
      <c r="Q27" s="1"/>
      <c r="R27" s="1"/>
    </row>
    <row r="28" spans="2:18" ht="18.75" customHeight="1" x14ac:dyDescent="0.25">
      <c r="B28" s="4" t="s">
        <v>23</v>
      </c>
      <c r="C28" s="61">
        <v>3751782</v>
      </c>
      <c r="D28" s="56">
        <f t="shared" si="0"/>
        <v>0.17221494354792269</v>
      </c>
      <c r="E28" s="16">
        <v>513000</v>
      </c>
      <c r="F28" s="56">
        <f t="shared" si="0"/>
        <v>0.39828733588459692</v>
      </c>
      <c r="G28" s="16"/>
      <c r="H28" s="63">
        <v>11840696</v>
      </c>
      <c r="I28" s="40"/>
      <c r="J28" s="52">
        <f t="shared" si="3"/>
        <v>31.685485380251293</v>
      </c>
      <c r="K28" s="52">
        <f t="shared" si="1"/>
        <v>4.3325155886106694</v>
      </c>
      <c r="L28" s="52">
        <f t="shared" si="2"/>
        <v>36.018000968861962</v>
      </c>
      <c r="M28" s="25"/>
      <c r="N28" s="1"/>
      <c r="O28" s="1"/>
      <c r="P28" s="1"/>
      <c r="Q28" s="1"/>
      <c r="R28" s="1"/>
    </row>
    <row r="29" spans="2:18" ht="18.75" customHeight="1" x14ac:dyDescent="0.25">
      <c r="B29" s="29" t="s">
        <v>24</v>
      </c>
      <c r="C29" s="62">
        <v>10890912</v>
      </c>
      <c r="D29" s="57">
        <f t="shared" si="0"/>
        <v>0.49991651840789081</v>
      </c>
      <c r="E29" s="30">
        <v>187983</v>
      </c>
      <c r="F29" s="57">
        <f t="shared" si="0"/>
        <v>0.14594785236178204</v>
      </c>
      <c r="G29" s="30"/>
      <c r="H29" s="64">
        <v>49107545</v>
      </c>
      <c r="I29" s="41"/>
      <c r="J29" s="53">
        <f t="shared" si="3"/>
        <v>22.177675548635143</v>
      </c>
      <c r="K29" s="54">
        <f t="shared" si="1"/>
        <v>0.38279861068192267</v>
      </c>
      <c r="L29" s="54">
        <f t="shared" si="2"/>
        <v>22.560474159317064</v>
      </c>
      <c r="M29" s="31"/>
      <c r="N29" s="1"/>
      <c r="O29" s="1"/>
      <c r="P29" s="1"/>
      <c r="Q29" s="1"/>
      <c r="R29" s="1"/>
    </row>
    <row r="30" spans="2:18" ht="18.75" customHeight="1" x14ac:dyDescent="0.25">
      <c r="B30" s="4" t="s">
        <v>76</v>
      </c>
      <c r="C30" s="61">
        <v>14864838</v>
      </c>
      <c r="D30" s="56">
        <f>(C30/C$68)*100</f>
        <v>0.68232835410453374</v>
      </c>
      <c r="E30" s="16">
        <v>491657</v>
      </c>
      <c r="F30" s="56">
        <f>(E30/E$68)*100</f>
        <v>0.38171687465694593</v>
      </c>
      <c r="G30" s="16"/>
      <c r="H30" s="63">
        <v>25176593</v>
      </c>
      <c r="I30" s="40"/>
      <c r="J30" s="52">
        <f t="shared" si="3"/>
        <v>59.042293768660436</v>
      </c>
      <c r="K30" s="52">
        <f>(E30/$H30)*100</f>
        <v>1.9528337293294611</v>
      </c>
      <c r="L30" s="52">
        <f>((E30+C30)/$H30)*100</f>
        <v>60.995127497989898</v>
      </c>
      <c r="M30" s="25"/>
      <c r="N30" s="1"/>
      <c r="O30" s="1"/>
      <c r="P30" s="1"/>
      <c r="Q30" s="1"/>
      <c r="R30" s="1"/>
    </row>
    <row r="31" spans="2:18" ht="18.75" customHeight="1" x14ac:dyDescent="0.25">
      <c r="B31" s="4" t="s">
        <v>25</v>
      </c>
      <c r="C31" s="61">
        <v>449262</v>
      </c>
      <c r="D31" s="56">
        <f t="shared" si="0"/>
        <v>2.0622101702131634E-2</v>
      </c>
      <c r="E31" s="16">
        <v>229610</v>
      </c>
      <c r="F31" s="56">
        <f t="shared" si="0"/>
        <v>0.17826657932253859</v>
      </c>
      <c r="G31" s="16"/>
      <c r="H31" s="63">
        <v>12673980</v>
      </c>
      <c r="I31" s="40"/>
      <c r="J31" s="52">
        <f t="shared" si="3"/>
        <v>3.544758631463834</v>
      </c>
      <c r="K31" s="52">
        <f t="shared" si="1"/>
        <v>1.8116645284275343</v>
      </c>
      <c r="L31" s="52">
        <f t="shared" si="2"/>
        <v>5.3564231598913681</v>
      </c>
      <c r="M31" s="25"/>
      <c r="N31" s="1"/>
      <c r="O31" s="1"/>
      <c r="P31" s="1"/>
      <c r="Q31" s="1"/>
      <c r="R31" s="1"/>
    </row>
    <row r="32" spans="2:18" ht="18.75" customHeight="1" x14ac:dyDescent="0.25">
      <c r="B32" s="4" t="s">
        <v>26</v>
      </c>
      <c r="C32" s="61">
        <v>18343747</v>
      </c>
      <c r="D32" s="56">
        <f t="shared" si="0"/>
        <v>0.84201783420848431</v>
      </c>
      <c r="E32" s="16">
        <v>0</v>
      </c>
      <c r="F32" s="56">
        <f t="shared" si="0"/>
        <v>0</v>
      </c>
      <c r="G32" s="16"/>
      <c r="H32" s="63">
        <v>103118209</v>
      </c>
      <c r="I32" s="40"/>
      <c r="J32" s="52">
        <f t="shared" si="3"/>
        <v>17.789047325288593</v>
      </c>
      <c r="K32" s="52">
        <f t="shared" si="1"/>
        <v>0</v>
      </c>
      <c r="L32" s="52">
        <f t="shared" si="2"/>
        <v>17.789047325288593</v>
      </c>
      <c r="M32" s="25"/>
      <c r="N32" s="1"/>
      <c r="O32" s="1"/>
      <c r="P32" s="1"/>
      <c r="Q32" s="1"/>
      <c r="R32" s="1"/>
    </row>
    <row r="33" spans="2:18" ht="18.75" customHeight="1" x14ac:dyDescent="0.25">
      <c r="B33" s="4" t="s">
        <v>77</v>
      </c>
      <c r="C33" s="61">
        <v>52815780</v>
      </c>
      <c r="D33" s="56">
        <f t="shared" si="0"/>
        <v>2.4243590302260376</v>
      </c>
      <c r="E33" s="16">
        <v>6154755</v>
      </c>
      <c r="F33" s="56">
        <f t="shared" si="0"/>
        <v>4.7784814268467874</v>
      </c>
      <c r="G33" s="16"/>
      <c r="H33" s="63">
        <v>688106862.60000002</v>
      </c>
      <c r="I33" s="40"/>
      <c r="J33" s="52">
        <f t="shared" si="3"/>
        <v>7.6755200203114491</v>
      </c>
      <c r="K33" s="52">
        <f t="shared" si="1"/>
        <v>0.89444755379191587</v>
      </c>
      <c r="L33" s="52">
        <f t="shared" si="2"/>
        <v>8.5699675741033658</v>
      </c>
      <c r="M33" s="25"/>
      <c r="N33" s="1"/>
      <c r="O33" s="1"/>
      <c r="P33" s="1"/>
      <c r="Q33" s="1"/>
      <c r="R33" s="1"/>
    </row>
    <row r="34" spans="2:18" ht="18.75" customHeight="1" x14ac:dyDescent="0.25">
      <c r="B34" s="29" t="s">
        <v>27</v>
      </c>
      <c r="C34" s="62">
        <v>47310375</v>
      </c>
      <c r="D34" s="57">
        <f t="shared" si="0"/>
        <v>2.1716489816988438</v>
      </c>
      <c r="E34" s="30">
        <v>1144228</v>
      </c>
      <c r="F34" s="57">
        <f t="shared" si="0"/>
        <v>0.88836553950206731</v>
      </c>
      <c r="G34" s="30"/>
      <c r="H34" s="64">
        <v>124713613.02</v>
      </c>
      <c r="I34" s="41"/>
      <c r="J34" s="53">
        <f t="shared" si="3"/>
        <v>37.93521320917305</v>
      </c>
      <c r="K34" s="54">
        <f t="shared" si="1"/>
        <v>0.91748444479473401</v>
      </c>
      <c r="L34" s="54">
        <f t="shared" si="2"/>
        <v>38.85269765396778</v>
      </c>
      <c r="M34" s="31"/>
      <c r="N34" s="1"/>
      <c r="O34" s="1"/>
      <c r="P34" s="1"/>
      <c r="Q34" s="1"/>
      <c r="R34" s="1"/>
    </row>
    <row r="35" spans="2:18" ht="18.75" customHeight="1" x14ac:dyDescent="0.25">
      <c r="B35" s="4" t="s">
        <v>28</v>
      </c>
      <c r="C35" s="61">
        <v>6505200</v>
      </c>
      <c r="D35" s="56">
        <f>(C35/C$68)*100</f>
        <v>0.29860281081575274</v>
      </c>
      <c r="E35" s="16">
        <v>0</v>
      </c>
      <c r="F35" s="56">
        <f>(E35/E$68)*100</f>
        <v>0</v>
      </c>
      <c r="G35" s="16"/>
      <c r="H35" s="63">
        <v>181656256</v>
      </c>
      <c r="I35" s="40"/>
      <c r="J35" s="52">
        <f t="shared" si="3"/>
        <v>3.5810492538170555</v>
      </c>
      <c r="K35" s="52">
        <f>(E35/$H35)*100</f>
        <v>0</v>
      </c>
      <c r="L35" s="52">
        <f>((E35+C35)/$H35)*100</f>
        <v>3.5810492538170555</v>
      </c>
      <c r="M35" s="25"/>
      <c r="N35" s="1"/>
      <c r="O35" s="1"/>
      <c r="P35" s="1"/>
      <c r="Q35" s="1"/>
      <c r="R35" s="1"/>
    </row>
    <row r="36" spans="2:18" ht="18.75" customHeight="1" x14ac:dyDescent="0.25">
      <c r="B36" s="4" t="s">
        <v>29</v>
      </c>
      <c r="C36" s="61">
        <v>1831484</v>
      </c>
      <c r="D36" s="56">
        <f t="shared" si="0"/>
        <v>8.406909401157199E-2</v>
      </c>
      <c r="E36" s="16">
        <v>510381</v>
      </c>
      <c r="F36" s="56">
        <f t="shared" si="0"/>
        <v>0.39625397422244923</v>
      </c>
      <c r="G36" s="16"/>
      <c r="H36" s="63">
        <v>11332205</v>
      </c>
      <c r="I36" s="40"/>
      <c r="J36" s="52">
        <f t="shared" si="3"/>
        <v>16.161761987186075</v>
      </c>
      <c r="K36" s="52">
        <f t="shared" si="1"/>
        <v>4.5038101587466874</v>
      </c>
      <c r="L36" s="52">
        <f t="shared" si="2"/>
        <v>20.665572145932764</v>
      </c>
      <c r="M36" s="25"/>
      <c r="N36" s="1"/>
      <c r="O36" s="1"/>
      <c r="P36" s="1"/>
      <c r="Q36" s="1"/>
      <c r="R36" s="1"/>
    </row>
    <row r="37" spans="2:18" ht="18.75" customHeight="1" x14ac:dyDescent="0.25">
      <c r="B37" s="4" t="s">
        <v>30</v>
      </c>
      <c r="C37" s="61">
        <v>31288297</v>
      </c>
      <c r="D37" s="56">
        <f t="shared" si="0"/>
        <v>1.4362007977983897</v>
      </c>
      <c r="E37" s="16">
        <v>268834</v>
      </c>
      <c r="F37" s="56">
        <f t="shared" si="0"/>
        <v>0.20871964455204625</v>
      </c>
      <c r="G37" s="16"/>
      <c r="H37" s="63">
        <v>109450011.42</v>
      </c>
      <c r="I37" s="40"/>
      <c r="J37" s="52">
        <f t="shared" si="3"/>
        <v>28.586837583721469</v>
      </c>
      <c r="K37" s="52">
        <f t="shared" si="1"/>
        <v>0.2456226331200505</v>
      </c>
      <c r="L37" s="52">
        <f t="shared" si="2"/>
        <v>28.832460216841522</v>
      </c>
      <c r="M37" s="25"/>
      <c r="N37" s="1"/>
      <c r="O37" s="1"/>
      <c r="P37" s="1"/>
      <c r="Q37" s="1"/>
      <c r="R37" s="1"/>
    </row>
    <row r="38" spans="2:18" ht="18.75" customHeight="1" x14ac:dyDescent="0.25">
      <c r="B38" s="4" t="s">
        <v>31</v>
      </c>
      <c r="C38" s="61">
        <v>368075</v>
      </c>
      <c r="D38" s="56">
        <f t="shared" si="0"/>
        <v>1.6895442044980662E-2</v>
      </c>
      <c r="E38" s="16">
        <v>92296</v>
      </c>
      <c r="F38" s="56">
        <f t="shared" si="0"/>
        <v>7.1657559362192508E-2</v>
      </c>
      <c r="G38" s="16"/>
      <c r="H38" s="63">
        <v>4419148</v>
      </c>
      <c r="I38" s="40"/>
      <c r="J38" s="52">
        <f t="shared" si="3"/>
        <v>8.3290942054893851</v>
      </c>
      <c r="K38" s="52">
        <f t="shared" si="1"/>
        <v>2.0885473851520699</v>
      </c>
      <c r="L38" s="52">
        <f t="shared" si="2"/>
        <v>10.417641590641454</v>
      </c>
      <c r="M38" s="25"/>
      <c r="N38" s="1"/>
      <c r="O38" s="1"/>
      <c r="P38" s="1"/>
      <c r="Q38" s="1"/>
      <c r="R38" s="1"/>
    </row>
    <row r="39" spans="2:18" ht="18.75" customHeight="1" x14ac:dyDescent="0.25">
      <c r="B39" s="29" t="s">
        <v>78</v>
      </c>
      <c r="C39" s="62">
        <v>0</v>
      </c>
      <c r="D39" s="57">
        <f t="shared" si="0"/>
        <v>0</v>
      </c>
      <c r="E39" s="30">
        <v>0</v>
      </c>
      <c r="F39" s="57">
        <f t="shared" si="0"/>
        <v>0</v>
      </c>
      <c r="G39" s="30"/>
      <c r="H39" s="64">
        <v>0</v>
      </c>
      <c r="I39" s="41"/>
      <c r="J39" s="53">
        <v>0</v>
      </c>
      <c r="K39" s="54">
        <v>0</v>
      </c>
      <c r="L39" s="54">
        <v>0</v>
      </c>
      <c r="M39" s="31"/>
      <c r="N39" s="1"/>
      <c r="O39" s="1"/>
      <c r="P39" s="1"/>
      <c r="Q39" s="1"/>
      <c r="R39" s="1"/>
    </row>
    <row r="40" spans="2:18" ht="18.75" customHeight="1" x14ac:dyDescent="0.25">
      <c r="B40" s="4" t="s">
        <v>32</v>
      </c>
      <c r="C40" s="61">
        <v>5758418</v>
      </c>
      <c r="D40" s="56">
        <f>(C40/C$68)*100</f>
        <v>0.26432389483060098</v>
      </c>
      <c r="E40" s="16">
        <v>948484</v>
      </c>
      <c r="F40" s="56">
        <f>(E40/E$68)*100</f>
        <v>0.73639213545646398</v>
      </c>
      <c r="G40" s="16"/>
      <c r="H40" s="63">
        <v>15682365</v>
      </c>
      <c r="I40" s="40"/>
      <c r="J40" s="52">
        <f t="shared" si="3"/>
        <v>36.719066288789989</v>
      </c>
      <c r="K40" s="52">
        <f>(E40/$H40)*100</f>
        <v>6.0480928737470396</v>
      </c>
      <c r="L40" s="52">
        <f>((E40+C40)/$H40)*100</f>
        <v>42.767159162537027</v>
      </c>
      <c r="M40" s="25"/>
      <c r="N40" s="1"/>
      <c r="O40" s="1"/>
      <c r="P40" s="1"/>
      <c r="Q40" s="1"/>
      <c r="R40" s="1"/>
    </row>
    <row r="41" spans="2:18" ht="18.75" customHeight="1" x14ac:dyDescent="0.25">
      <c r="B41" s="4" t="s">
        <v>33</v>
      </c>
      <c r="C41" s="61">
        <v>3296000</v>
      </c>
      <c r="D41" s="56">
        <f t="shared" si="0"/>
        <v>0.15129355968282621</v>
      </c>
      <c r="E41" s="16">
        <v>565838</v>
      </c>
      <c r="F41" s="56">
        <f t="shared" si="0"/>
        <v>0.43931015509214133</v>
      </c>
      <c r="G41" s="16"/>
      <c r="H41" s="63">
        <v>24556239</v>
      </c>
      <c r="I41" s="40"/>
      <c r="J41" s="52">
        <f t="shared" si="3"/>
        <v>13.422250858529273</v>
      </c>
      <c r="K41" s="52">
        <f t="shared" si="1"/>
        <v>2.3042535137404387</v>
      </c>
      <c r="L41" s="52">
        <f t="shared" si="2"/>
        <v>15.726504372269712</v>
      </c>
      <c r="M41" s="25"/>
      <c r="N41" s="1"/>
      <c r="O41" s="1"/>
      <c r="P41" s="1"/>
      <c r="Q41" s="1"/>
      <c r="R41" s="1"/>
    </row>
    <row r="42" spans="2:18" ht="18.75" customHeight="1" x14ac:dyDescent="0.25">
      <c r="B42" s="4" t="s">
        <v>34</v>
      </c>
      <c r="C42" s="61">
        <v>2069760</v>
      </c>
      <c r="D42" s="56">
        <f t="shared" si="0"/>
        <v>9.5006480002768928E-2</v>
      </c>
      <c r="E42" s="16">
        <v>999478</v>
      </c>
      <c r="F42" s="56">
        <f t="shared" si="0"/>
        <v>0.77598329414281697</v>
      </c>
      <c r="G42" s="16"/>
      <c r="H42" s="63">
        <v>6920669</v>
      </c>
      <c r="I42" s="40"/>
      <c r="J42" s="52">
        <f t="shared" ref="J42:J65" si="4">(C42/$H42)*100</f>
        <v>29.906935297729163</v>
      </c>
      <c r="K42" s="52">
        <f t="shared" si="1"/>
        <v>14.441927507297345</v>
      </c>
      <c r="L42" s="52">
        <f t="shared" si="2"/>
        <v>44.348862805026506</v>
      </c>
      <c r="M42" s="25"/>
      <c r="N42" s="1"/>
      <c r="O42" s="1"/>
      <c r="P42" s="1"/>
      <c r="Q42" s="1"/>
      <c r="R42" s="1"/>
    </row>
    <row r="43" spans="2:18" ht="18.75" customHeight="1" x14ac:dyDescent="0.25">
      <c r="B43" s="4" t="s">
        <v>35</v>
      </c>
      <c r="C43" s="61">
        <v>377361144</v>
      </c>
      <c r="D43" s="56">
        <f t="shared" si="0"/>
        <v>17.321696226257156</v>
      </c>
      <c r="E43" s="16">
        <v>0</v>
      </c>
      <c r="F43" s="56">
        <f t="shared" si="0"/>
        <v>0</v>
      </c>
      <c r="G43" s="16"/>
      <c r="H43" s="63">
        <v>583669249</v>
      </c>
      <c r="I43" s="40"/>
      <c r="J43" s="52">
        <f t="shared" si="4"/>
        <v>64.653250903064105</v>
      </c>
      <c r="K43" s="52">
        <f t="shared" si="1"/>
        <v>0</v>
      </c>
      <c r="L43" s="52">
        <f t="shared" si="2"/>
        <v>64.653250903064105</v>
      </c>
      <c r="M43" s="25"/>
      <c r="N43" s="1"/>
      <c r="O43" s="1"/>
      <c r="P43" s="1"/>
      <c r="Q43" s="1"/>
      <c r="R43" s="1"/>
    </row>
    <row r="44" spans="2:18" ht="18.75" customHeight="1" x14ac:dyDescent="0.25">
      <c r="B44" s="29" t="s">
        <v>36</v>
      </c>
      <c r="C44" s="62">
        <v>4771030</v>
      </c>
      <c r="D44" s="57">
        <f t="shared" si="0"/>
        <v>0.21900064079294732</v>
      </c>
      <c r="E44" s="30">
        <v>0</v>
      </c>
      <c r="F44" s="57">
        <f t="shared" si="0"/>
        <v>0</v>
      </c>
      <c r="G44" s="30"/>
      <c r="H44" s="64">
        <v>16754669</v>
      </c>
      <c r="I44" s="41"/>
      <c r="J44" s="53">
        <f t="shared" si="4"/>
        <v>28.475823664436462</v>
      </c>
      <c r="K44" s="54">
        <f t="shared" si="1"/>
        <v>0</v>
      </c>
      <c r="L44" s="54">
        <f t="shared" si="2"/>
        <v>28.475823664436462</v>
      </c>
      <c r="M44" s="31"/>
      <c r="N44" s="1"/>
      <c r="O44" s="1"/>
      <c r="P44" s="1"/>
      <c r="Q44" s="1"/>
      <c r="R44" s="1"/>
    </row>
    <row r="45" spans="2:18" ht="18.75" customHeight="1" x14ac:dyDescent="0.25">
      <c r="B45" s="4" t="s">
        <v>37</v>
      </c>
      <c r="C45" s="61">
        <v>29380147</v>
      </c>
      <c r="D45" s="56">
        <f>(C45/C$68)*100</f>
        <v>1.348612567850336</v>
      </c>
      <c r="E45" s="16">
        <v>400000</v>
      </c>
      <c r="F45" s="56">
        <f>(E45/E$68)*100</f>
        <v>0.31055542759032895</v>
      </c>
      <c r="G45" s="16"/>
      <c r="H45" s="63">
        <v>2424333282.8900008</v>
      </c>
      <c r="I45" s="40"/>
      <c r="J45" s="52">
        <f t="shared" si="4"/>
        <v>1.2118856432551424</v>
      </c>
      <c r="K45" s="52">
        <f>(E45/$H45)*100</f>
        <v>1.6499381616506447E-2</v>
      </c>
      <c r="L45" s="52">
        <f>((E45+C45)/$H45)*100</f>
        <v>1.2283850248716488</v>
      </c>
      <c r="M45" s="25"/>
      <c r="N45" s="1"/>
      <c r="O45" s="1"/>
      <c r="P45" s="1"/>
      <c r="Q45" s="1"/>
      <c r="R45" s="1"/>
    </row>
    <row r="46" spans="2:18" ht="18.75" customHeight="1" x14ac:dyDescent="0.25">
      <c r="B46" s="4" t="s">
        <v>38</v>
      </c>
      <c r="C46" s="61">
        <v>19682685</v>
      </c>
      <c r="D46" s="56">
        <f t="shared" si="0"/>
        <v>0.90347799689495401</v>
      </c>
      <c r="E46" s="16">
        <v>2403011</v>
      </c>
      <c r="F46" s="56">
        <f t="shared" si="0"/>
        <v>1.8656702715231601</v>
      </c>
      <c r="G46" s="16"/>
      <c r="H46" s="63">
        <v>105942864.99000001</v>
      </c>
      <c r="I46" s="40"/>
      <c r="J46" s="52">
        <f t="shared" si="4"/>
        <v>18.578584788940582</v>
      </c>
      <c r="K46" s="52">
        <f t="shared" si="1"/>
        <v>2.2682140984452528</v>
      </c>
      <c r="L46" s="52">
        <f t="shared" si="2"/>
        <v>20.846798887385837</v>
      </c>
      <c r="M46" s="25"/>
      <c r="N46" s="1"/>
      <c r="O46" s="1"/>
      <c r="P46" s="1"/>
      <c r="Q46" s="1"/>
      <c r="R46" s="1"/>
    </row>
    <row r="47" spans="2:18" ht="18.75" customHeight="1" x14ac:dyDescent="0.25">
      <c r="B47" s="4" t="s">
        <v>39</v>
      </c>
      <c r="C47" s="61">
        <v>688415</v>
      </c>
      <c r="D47" s="56">
        <f t="shared" si="0"/>
        <v>3.159974389837767E-2</v>
      </c>
      <c r="E47" s="16">
        <v>94417</v>
      </c>
      <c r="F47" s="56">
        <f t="shared" si="0"/>
        <v>7.3304279516990214E-2</v>
      </c>
      <c r="G47" s="16"/>
      <c r="H47" s="63">
        <v>4519307</v>
      </c>
      <c r="I47" s="40"/>
      <c r="J47" s="52">
        <f t="shared" si="4"/>
        <v>15.232755818535896</v>
      </c>
      <c r="K47" s="52">
        <f t="shared" si="1"/>
        <v>2.0891919933742056</v>
      </c>
      <c r="L47" s="52">
        <f t="shared" si="2"/>
        <v>17.321947811910103</v>
      </c>
      <c r="M47" s="25"/>
      <c r="N47" s="1"/>
      <c r="O47" s="1"/>
      <c r="P47" s="1"/>
      <c r="Q47" s="1"/>
      <c r="R47" s="1"/>
    </row>
    <row r="48" spans="2:18" ht="18.75" customHeight="1" x14ac:dyDescent="0.25">
      <c r="B48" s="4" t="s">
        <v>40</v>
      </c>
      <c r="C48" s="61">
        <v>62518755</v>
      </c>
      <c r="D48" s="56">
        <f t="shared" si="0"/>
        <v>2.8697466598569448</v>
      </c>
      <c r="E48" s="16">
        <v>7193736</v>
      </c>
      <c r="F48" s="56">
        <f t="shared" si="0"/>
        <v>5.5851343986298572</v>
      </c>
      <c r="G48" s="16"/>
      <c r="H48" s="63">
        <v>198767362</v>
      </c>
      <c r="I48" s="40"/>
      <c r="J48" s="52">
        <f t="shared" si="4"/>
        <v>31.453229730945466</v>
      </c>
      <c r="K48" s="52">
        <f t="shared" si="1"/>
        <v>3.6191736548780078</v>
      </c>
      <c r="L48" s="52">
        <f t="shared" si="2"/>
        <v>35.072403385823478</v>
      </c>
      <c r="M48" s="25"/>
      <c r="N48" s="1"/>
      <c r="O48" s="1"/>
      <c r="P48" s="1"/>
      <c r="Q48" s="1"/>
      <c r="R48" s="1"/>
    </row>
    <row r="49" spans="2:18" ht="18.75" customHeight="1" x14ac:dyDescent="0.25">
      <c r="B49" s="29" t="s">
        <v>41</v>
      </c>
      <c r="C49" s="62">
        <v>3927280</v>
      </c>
      <c r="D49" s="57">
        <f t="shared" si="0"/>
        <v>0.1802706829706219</v>
      </c>
      <c r="E49" s="30">
        <v>1584343</v>
      </c>
      <c r="F49" s="57">
        <f t="shared" si="0"/>
        <v>1.2300657945368614</v>
      </c>
      <c r="G49" s="30"/>
      <c r="H49" s="64">
        <v>17402058</v>
      </c>
      <c r="I49" s="41"/>
      <c r="J49" s="53">
        <f t="shared" si="4"/>
        <v>22.567905474168629</v>
      </c>
      <c r="K49" s="54">
        <f t="shared" si="1"/>
        <v>9.1043427162465491</v>
      </c>
      <c r="L49" s="54">
        <f t="shared" si="2"/>
        <v>31.672248190415182</v>
      </c>
      <c r="M49" s="31"/>
      <c r="N49" s="1"/>
      <c r="O49" s="1"/>
      <c r="P49" s="1"/>
      <c r="Q49" s="1"/>
      <c r="R49" s="1"/>
    </row>
    <row r="50" spans="2:18" ht="18.75" customHeight="1" x14ac:dyDescent="0.25">
      <c r="B50" s="4" t="s">
        <v>42</v>
      </c>
      <c r="C50" s="61">
        <v>76054810</v>
      </c>
      <c r="D50" s="56">
        <f>(C50/C$68)*100</f>
        <v>3.4910809878340436</v>
      </c>
      <c r="E50" s="16">
        <v>292223</v>
      </c>
      <c r="F50" s="56">
        <f>(E50/E$68)*100</f>
        <v>0.22687859679182176</v>
      </c>
      <c r="G50" s="16"/>
      <c r="H50" s="63">
        <v>226396374.77000001</v>
      </c>
      <c r="I50" s="40"/>
      <c r="J50" s="52">
        <f t="shared" si="4"/>
        <v>33.593651875947835</v>
      </c>
      <c r="K50" s="52">
        <f>(E50/$H50)*100</f>
        <v>0.1290758300776125</v>
      </c>
      <c r="L50" s="52">
        <f>((E50+C50)/$H50)*100</f>
        <v>33.722727706025445</v>
      </c>
      <c r="M50" s="25"/>
      <c r="N50" s="1"/>
      <c r="O50" s="1"/>
      <c r="P50" s="1"/>
      <c r="Q50" s="1"/>
      <c r="R50" s="1"/>
    </row>
    <row r="51" spans="2:18" ht="18.75" customHeight="1" x14ac:dyDescent="0.25">
      <c r="B51" s="4" t="s">
        <v>43</v>
      </c>
      <c r="C51" s="61">
        <v>42219560</v>
      </c>
      <c r="D51" s="56">
        <f t="shared" si="0"/>
        <v>1.9379695147580893</v>
      </c>
      <c r="E51" s="16">
        <v>1350187</v>
      </c>
      <c r="F51" s="56">
        <f t="shared" si="0"/>
        <v>1.0482697527797589</v>
      </c>
      <c r="G51" s="16"/>
      <c r="H51" s="63">
        <v>271403747.75999999</v>
      </c>
      <c r="I51" s="40"/>
      <c r="J51" s="52">
        <f t="shared" si="4"/>
        <v>15.555997420247266</v>
      </c>
      <c r="K51" s="52">
        <f t="shared" si="1"/>
        <v>0.49748281338913525</v>
      </c>
      <c r="L51" s="52">
        <f t="shared" si="2"/>
        <v>16.053480233636403</v>
      </c>
      <c r="M51" s="25"/>
      <c r="N51" s="1"/>
      <c r="O51" s="1"/>
      <c r="P51" s="1"/>
      <c r="Q51" s="1"/>
      <c r="R51" s="1"/>
    </row>
    <row r="52" spans="2:18" ht="18.75" customHeight="1" x14ac:dyDescent="0.25">
      <c r="B52" s="4" t="s">
        <v>44</v>
      </c>
      <c r="C52" s="61">
        <v>25673583</v>
      </c>
      <c r="D52" s="56">
        <f t="shared" si="0"/>
        <v>1.1784732287264845</v>
      </c>
      <c r="E52" s="16">
        <v>231941</v>
      </c>
      <c r="F52" s="56">
        <f t="shared" si="0"/>
        <v>0.18007634107682122</v>
      </c>
      <c r="G52" s="16"/>
      <c r="H52" s="63">
        <v>47919167.399999999</v>
      </c>
      <c r="I52" s="40"/>
      <c r="J52" s="52">
        <f t="shared" si="4"/>
        <v>53.576855344110172</v>
      </c>
      <c r="K52" s="52">
        <f t="shared" si="1"/>
        <v>0.48402552169552099</v>
      </c>
      <c r="L52" s="52">
        <f t="shared" si="2"/>
        <v>54.060880865805693</v>
      </c>
      <c r="M52" s="25"/>
      <c r="N52" s="1"/>
      <c r="O52" s="1"/>
      <c r="P52" s="1"/>
      <c r="Q52" s="1"/>
      <c r="R52" s="1"/>
    </row>
    <row r="53" spans="2:18" ht="18.75" customHeight="1" x14ac:dyDescent="0.25">
      <c r="B53" s="4" t="s">
        <v>45</v>
      </c>
      <c r="C53" s="61">
        <v>9128000</v>
      </c>
      <c r="D53" s="56">
        <f t="shared" si="0"/>
        <v>0.41899502815073958</v>
      </c>
      <c r="E53" s="16">
        <v>2704088</v>
      </c>
      <c r="F53" s="56">
        <f t="shared" si="0"/>
        <v>2.0994230127046936</v>
      </c>
      <c r="G53" s="16"/>
      <c r="H53" s="63">
        <v>36689861</v>
      </c>
      <c r="I53" s="40"/>
      <c r="J53" s="52">
        <f t="shared" si="4"/>
        <v>24.878807799244594</v>
      </c>
      <c r="K53" s="52">
        <f t="shared" si="1"/>
        <v>7.3701233155394075</v>
      </c>
      <c r="L53" s="52">
        <f t="shared" si="2"/>
        <v>32.248931114784</v>
      </c>
      <c r="M53" s="25"/>
      <c r="N53" s="1"/>
      <c r="O53" s="1"/>
      <c r="P53" s="1"/>
      <c r="Q53" s="1"/>
      <c r="R53" s="1"/>
    </row>
    <row r="54" spans="2:18" ht="18.75" customHeight="1" x14ac:dyDescent="0.25">
      <c r="B54" s="29" t="s">
        <v>46</v>
      </c>
      <c r="C54" s="62">
        <v>15540888</v>
      </c>
      <c r="D54" s="57">
        <f t="shared" si="0"/>
        <v>0.7133605176432396</v>
      </c>
      <c r="E54" s="30">
        <v>589945</v>
      </c>
      <c r="F54" s="57">
        <f t="shared" si="0"/>
        <v>0.45802655432444156</v>
      </c>
      <c r="G54" s="30"/>
      <c r="H54" s="64">
        <v>34916831</v>
      </c>
      <c r="I54" s="41"/>
      <c r="J54" s="53">
        <f t="shared" si="4"/>
        <v>44.508300309383749</v>
      </c>
      <c r="K54" s="54">
        <f t="shared" si="1"/>
        <v>1.6895720003914445</v>
      </c>
      <c r="L54" s="54">
        <f t="shared" si="2"/>
        <v>46.197872309775192</v>
      </c>
      <c r="M54" s="31"/>
      <c r="N54" s="1"/>
      <c r="O54" s="1"/>
      <c r="P54" s="1"/>
      <c r="Q54" s="1"/>
      <c r="R54" s="1"/>
    </row>
    <row r="55" spans="2:18" ht="18.75" customHeight="1" x14ac:dyDescent="0.25">
      <c r="B55" s="4" t="s">
        <v>47</v>
      </c>
      <c r="C55" s="61">
        <v>112500</v>
      </c>
      <c r="D55" s="56">
        <f>(C55/C$68)*100</f>
        <v>5.1639943763100576E-3</v>
      </c>
      <c r="E55" s="16">
        <v>236903</v>
      </c>
      <c r="F55" s="56">
        <f>(E55/E$68)*100</f>
        <v>0.18392878115607925</v>
      </c>
      <c r="G55" s="16"/>
      <c r="H55" s="63">
        <v>5588675</v>
      </c>
      <c r="I55" s="40"/>
      <c r="J55" s="52">
        <f>(C55/$H55)*100</f>
        <v>2.0129995034601227</v>
      </c>
      <c r="K55" s="52">
        <f>(E55/$H55)*100</f>
        <v>4.2389833010507862</v>
      </c>
      <c r="L55" s="52">
        <f>((E55+C55)/$H55)*100</f>
        <v>6.2519828045109085</v>
      </c>
      <c r="M55" s="25"/>
      <c r="N55" s="1"/>
      <c r="O55" s="1"/>
      <c r="P55" s="1"/>
      <c r="Q55" s="1"/>
      <c r="R55" s="1"/>
    </row>
    <row r="56" spans="2:18" ht="18.75" customHeight="1" x14ac:dyDescent="0.25">
      <c r="B56" s="4" t="s">
        <v>48</v>
      </c>
      <c r="C56" s="61">
        <v>21639449</v>
      </c>
      <c r="D56" s="56">
        <f t="shared" si="0"/>
        <v>0.9932977150439849</v>
      </c>
      <c r="E56" s="16">
        <v>2730730</v>
      </c>
      <c r="F56" s="56">
        <f t="shared" si="0"/>
        <v>2.1201075569593475</v>
      </c>
      <c r="G56" s="16"/>
      <c r="H56" s="63">
        <v>55177360</v>
      </c>
      <c r="I56" s="40"/>
      <c r="J56" s="52">
        <f t="shared" si="4"/>
        <v>39.217985420107091</v>
      </c>
      <c r="K56" s="52">
        <f t="shared" si="1"/>
        <v>4.9490044467513492</v>
      </c>
      <c r="L56" s="52">
        <f t="shared" si="2"/>
        <v>44.166989866858437</v>
      </c>
      <c r="M56" s="25"/>
      <c r="N56" s="1"/>
      <c r="O56" s="1"/>
      <c r="P56" s="1"/>
      <c r="Q56" s="1"/>
      <c r="R56" s="1"/>
    </row>
    <row r="57" spans="2:18" ht="18.75" customHeight="1" x14ac:dyDescent="0.25">
      <c r="B57" s="4" t="s">
        <v>49</v>
      </c>
      <c r="C57" s="61">
        <v>168048331</v>
      </c>
      <c r="D57" s="56">
        <f t="shared" si="0"/>
        <v>7.7137834331759203</v>
      </c>
      <c r="E57" s="16">
        <v>14574359</v>
      </c>
      <c r="F57" s="56">
        <f t="shared" si="0"/>
        <v>11.315365727749898</v>
      </c>
      <c r="G57" s="16"/>
      <c r="H57" s="63">
        <v>983365814</v>
      </c>
      <c r="I57" s="40"/>
      <c r="J57" s="52">
        <f t="shared" si="4"/>
        <v>17.089096306534813</v>
      </c>
      <c r="K57" s="52">
        <f t="shared" si="1"/>
        <v>1.4820892482235508</v>
      </c>
      <c r="L57" s="52">
        <f t="shared" si="2"/>
        <v>18.571185554758362</v>
      </c>
      <c r="M57" s="25"/>
      <c r="N57" s="1"/>
      <c r="O57" s="1"/>
      <c r="P57" s="1"/>
      <c r="Q57" s="1"/>
      <c r="R57" s="1"/>
    </row>
    <row r="58" spans="2:18" ht="18.75" customHeight="1" x14ac:dyDescent="0.25">
      <c r="B58" s="4" t="s">
        <v>50</v>
      </c>
      <c r="C58" s="61">
        <v>37075592</v>
      </c>
      <c r="D58" s="56">
        <f t="shared" si="0"/>
        <v>1.7018502096565882</v>
      </c>
      <c r="E58" s="16">
        <v>4158870</v>
      </c>
      <c r="F58" s="56">
        <f t="shared" si="0"/>
        <v>3.2288991278564785</v>
      </c>
      <c r="G58" s="16"/>
      <c r="H58" s="63">
        <v>303288656</v>
      </c>
      <c r="I58" s="40"/>
      <c r="J58" s="52">
        <f t="shared" si="4"/>
        <v>12.224523161855418</v>
      </c>
      <c r="K58" s="52">
        <f>(E58/$H58)*100</f>
        <v>1.3712580136858137</v>
      </c>
      <c r="L58" s="52">
        <f>((E58+C58)/$H58)*100</f>
        <v>13.59578117554123</v>
      </c>
      <c r="M58" s="25"/>
      <c r="N58" s="1"/>
      <c r="O58" s="1"/>
      <c r="P58" s="1"/>
      <c r="Q58" s="1"/>
      <c r="R58" s="1"/>
    </row>
    <row r="59" spans="2:18" ht="18.75" customHeight="1" x14ac:dyDescent="0.25">
      <c r="B59" s="29" t="s">
        <v>51</v>
      </c>
      <c r="C59" s="62">
        <v>1263704</v>
      </c>
      <c r="D59" s="57">
        <f t="shared" si="0"/>
        <v>5.8006758660626885E-2</v>
      </c>
      <c r="E59" s="30">
        <v>0</v>
      </c>
      <c r="F59" s="57">
        <f t="shared" si="0"/>
        <v>0</v>
      </c>
      <c r="G59" s="30"/>
      <c r="H59" s="64">
        <v>8804344.620000001</v>
      </c>
      <c r="I59" s="41"/>
      <c r="J59" s="53">
        <f t="shared" si="4"/>
        <v>14.35318646125417</v>
      </c>
      <c r="K59" s="54">
        <f t="shared" si="1"/>
        <v>0</v>
      </c>
      <c r="L59" s="54">
        <f t="shared" si="2"/>
        <v>14.35318646125417</v>
      </c>
      <c r="M59" s="31"/>
      <c r="N59" s="1"/>
      <c r="O59" s="1"/>
      <c r="P59" s="1"/>
      <c r="Q59" s="1"/>
      <c r="R59" s="1"/>
    </row>
    <row r="60" spans="2:18" ht="18.75" customHeight="1" x14ac:dyDescent="0.25">
      <c r="B60" s="4" t="s">
        <v>79</v>
      </c>
      <c r="C60" s="61">
        <v>250000</v>
      </c>
      <c r="D60" s="56">
        <f>(C60/C$68)*100</f>
        <v>1.1475543058466795E-2</v>
      </c>
      <c r="E60" s="16">
        <v>0</v>
      </c>
      <c r="F60" s="56">
        <f>(E60/E$68)*100</f>
        <v>0</v>
      </c>
      <c r="G60" s="16"/>
      <c r="H60" s="63">
        <v>2097678</v>
      </c>
      <c r="I60" s="40"/>
      <c r="J60" s="52">
        <v>0</v>
      </c>
      <c r="K60" s="52">
        <v>0</v>
      </c>
      <c r="L60" s="52">
        <v>0</v>
      </c>
      <c r="M60" s="25"/>
      <c r="N60" s="1"/>
      <c r="O60" s="1"/>
    </row>
    <row r="61" spans="2:18" ht="18.75" customHeight="1" x14ac:dyDescent="0.25">
      <c r="B61" s="4" t="s">
        <v>56</v>
      </c>
      <c r="C61" s="61">
        <v>18962458</v>
      </c>
      <c r="D61" s="56">
        <f t="shared" si="0"/>
        <v>0.87041801309347255</v>
      </c>
      <c r="E61" s="16">
        <v>0</v>
      </c>
      <c r="F61" s="56">
        <f t="shared" si="0"/>
        <v>0</v>
      </c>
      <c r="G61" s="16"/>
      <c r="H61" s="63">
        <v>81510819.040000007</v>
      </c>
      <c r="I61" s="40"/>
      <c r="J61" s="52">
        <f t="shared" si="4"/>
        <v>23.263731395821829</v>
      </c>
      <c r="K61" s="52">
        <f t="shared" si="1"/>
        <v>0</v>
      </c>
      <c r="L61" s="52">
        <f t="shared" si="2"/>
        <v>23.263731395821829</v>
      </c>
      <c r="M61" s="25"/>
      <c r="N61" s="1"/>
      <c r="O61" s="1"/>
      <c r="P61" s="1"/>
      <c r="Q61" s="1"/>
      <c r="R61" s="1"/>
    </row>
    <row r="62" spans="2:18" ht="18.75" customHeight="1" x14ac:dyDescent="0.25">
      <c r="B62" s="4" t="s">
        <v>52</v>
      </c>
      <c r="C62" s="61">
        <v>79992985</v>
      </c>
      <c r="D62" s="56">
        <f t="shared" si="0"/>
        <v>3.6718517749711537</v>
      </c>
      <c r="E62" s="16">
        <v>8841789</v>
      </c>
      <c r="F62" s="56">
        <f t="shared" si="0"/>
        <v>6.8646639088961683</v>
      </c>
      <c r="G62" s="16"/>
      <c r="H62" s="65">
        <v>394736245</v>
      </c>
      <c r="I62" s="40"/>
      <c r="J62" s="52">
        <f t="shared" si="4"/>
        <v>20.264920187402605</v>
      </c>
      <c r="K62" s="52">
        <f t="shared" si="1"/>
        <v>2.2399232682572641</v>
      </c>
      <c r="L62" s="52">
        <f t="shared" si="2"/>
        <v>22.504843455659866</v>
      </c>
      <c r="M62" s="25"/>
      <c r="N62" s="1"/>
      <c r="O62" s="1"/>
      <c r="P62" s="1"/>
      <c r="Q62" s="1"/>
      <c r="R62" s="1"/>
    </row>
    <row r="63" spans="2:18" ht="18.75" customHeight="1" x14ac:dyDescent="0.25">
      <c r="B63" s="4" t="s">
        <v>53</v>
      </c>
      <c r="C63" s="61">
        <v>58504</v>
      </c>
      <c r="D63" s="56">
        <f t="shared" si="0"/>
        <v>2.6854606843701653E-3</v>
      </c>
      <c r="E63" s="16">
        <v>0</v>
      </c>
      <c r="F63" s="56">
        <f t="shared" si="0"/>
        <v>0</v>
      </c>
      <c r="G63" s="16"/>
      <c r="H63" s="65">
        <v>5395987</v>
      </c>
      <c r="I63" s="40"/>
      <c r="J63" s="52">
        <f t="shared" si="4"/>
        <v>1.0842131383934024</v>
      </c>
      <c r="K63" s="52">
        <f t="shared" si="1"/>
        <v>0</v>
      </c>
      <c r="L63" s="52">
        <f t="shared" si="2"/>
        <v>1.0842131383934024</v>
      </c>
      <c r="M63" s="25"/>
      <c r="N63" s="1"/>
      <c r="O63" s="1"/>
      <c r="P63" s="1"/>
      <c r="Q63" s="1"/>
      <c r="R63" s="1"/>
    </row>
    <row r="64" spans="2:18" ht="18.75" customHeight="1" x14ac:dyDescent="0.25">
      <c r="B64" s="4" t="s">
        <v>54</v>
      </c>
      <c r="C64" s="61">
        <v>21685005</v>
      </c>
      <c r="D64" s="56">
        <f t="shared" si="0"/>
        <v>0.99538883440227088</v>
      </c>
      <c r="E64" s="16">
        <v>2558395</v>
      </c>
      <c r="F64" s="56">
        <f t="shared" si="0"/>
        <v>1.9863086329248991</v>
      </c>
      <c r="G64" s="16"/>
      <c r="H64" s="65">
        <v>97537212</v>
      </c>
      <c r="I64" s="40"/>
      <c r="J64" s="66">
        <f>(C64/$H64)*100</f>
        <v>22.23254546172593</v>
      </c>
      <c r="K64" s="52">
        <f t="shared" si="1"/>
        <v>2.6229937759549657</v>
      </c>
      <c r="L64" s="52">
        <f t="shared" si="2"/>
        <v>24.855539237680897</v>
      </c>
      <c r="M64" s="25"/>
      <c r="N64" s="1"/>
      <c r="O64" s="1"/>
      <c r="P64" s="1"/>
      <c r="Q64" s="1"/>
      <c r="R64" s="1"/>
    </row>
    <row r="65" spans="2:19" ht="18.75" customHeight="1" x14ac:dyDescent="0.25">
      <c r="B65" s="4" t="s">
        <v>55</v>
      </c>
      <c r="C65" s="61">
        <v>645589</v>
      </c>
      <c r="D65" s="56">
        <f>(C65/C$68)*100</f>
        <v>2.9633937470290077E-2</v>
      </c>
      <c r="E65" s="16">
        <v>92946</v>
      </c>
      <c r="F65" s="56">
        <f>(E65/E$68)*100</f>
        <v>7.2162211932026779E-2</v>
      </c>
      <c r="G65" s="16"/>
      <c r="H65" s="65">
        <v>2274302</v>
      </c>
      <c r="I65" s="40"/>
      <c r="J65" s="52">
        <f t="shared" si="4"/>
        <v>28.386247736668217</v>
      </c>
      <c r="K65" s="52">
        <f>(E65/$H65)*100</f>
        <v>4.0867923433211599</v>
      </c>
      <c r="L65" s="52">
        <f>((E65+C65)/$H65)*100</f>
        <v>32.473040079989381</v>
      </c>
      <c r="M65" s="25"/>
      <c r="N65" s="1"/>
      <c r="O65" s="1"/>
      <c r="P65" s="1"/>
      <c r="Q65" s="1"/>
      <c r="R65" s="1"/>
    </row>
    <row r="66" spans="2:19" ht="9.75" customHeight="1" thickBot="1" x14ac:dyDescent="0.3">
      <c r="B66" s="8"/>
      <c r="C66" s="10"/>
      <c r="D66" s="10"/>
      <c r="E66" s="10"/>
      <c r="F66" s="10"/>
      <c r="G66" s="10"/>
      <c r="H66" s="42"/>
      <c r="I66" s="43"/>
      <c r="J66" s="50"/>
      <c r="K66" s="50"/>
      <c r="L66" s="50"/>
      <c r="M66" s="26"/>
      <c r="N66" s="1"/>
      <c r="O66" s="1"/>
      <c r="P66" s="1"/>
      <c r="Q66" s="1"/>
      <c r="R66" s="1"/>
    </row>
    <row r="67" spans="2:19" ht="11.25" customHeight="1" x14ac:dyDescent="0.25">
      <c r="B67" s="5"/>
      <c r="C67" s="9"/>
      <c r="D67" s="9"/>
      <c r="E67" s="9"/>
      <c r="F67" s="9"/>
      <c r="G67" s="9"/>
      <c r="H67" s="44" t="s">
        <v>0</v>
      </c>
      <c r="I67" s="45"/>
      <c r="J67" s="51"/>
      <c r="K67" s="51"/>
      <c r="L67" s="51"/>
      <c r="M67" s="11"/>
      <c r="N67" s="1"/>
      <c r="O67" s="1"/>
      <c r="P67" s="1"/>
      <c r="Q67" s="1"/>
      <c r="R67" s="1"/>
    </row>
    <row r="68" spans="2:19" ht="15.75" x14ac:dyDescent="0.25">
      <c r="B68" s="4" t="s">
        <v>1</v>
      </c>
      <c r="C68" s="2">
        <f>SUM(C10:C65)</f>
        <v>2178546137</v>
      </c>
      <c r="D68" s="56">
        <f>SUM(D10:D67)</f>
        <v>100</v>
      </c>
      <c r="E68" s="2">
        <f>SUM(E10:E65)</f>
        <v>128801484.2</v>
      </c>
      <c r="F68" s="56">
        <f>SUM(F10:F67)</f>
        <v>100.00000000000001</v>
      </c>
      <c r="G68" s="2"/>
      <c r="H68" s="46">
        <f>SUM(H10:H65)</f>
        <v>11537678383.470003</v>
      </c>
      <c r="I68" s="47"/>
      <c r="J68" s="52">
        <f>(C68/H68)*100</f>
        <v>18.882014774490479</v>
      </c>
      <c r="K68" s="52">
        <f>(E68/H68)*100</f>
        <v>1.1163553005995859</v>
      </c>
      <c r="L68" s="52">
        <f>((E68+C68)/H68)*100</f>
        <v>19.998370075090062</v>
      </c>
      <c r="M68" s="12"/>
      <c r="N68" s="1"/>
      <c r="O68" s="1"/>
      <c r="P68" s="1"/>
      <c r="Q68" s="1"/>
      <c r="R68" s="1"/>
    </row>
    <row r="69" spans="2:19" ht="9.75" customHeight="1" thickBot="1" x14ac:dyDescent="0.3">
      <c r="B69" s="8" t="s">
        <v>5</v>
      </c>
      <c r="C69" s="10"/>
      <c r="D69" s="10"/>
      <c r="E69" s="10"/>
      <c r="F69" s="10"/>
      <c r="G69" s="10"/>
      <c r="H69" s="48"/>
      <c r="I69" s="49"/>
      <c r="J69" s="13"/>
      <c r="K69" s="13"/>
      <c r="L69" s="13"/>
      <c r="M69" s="14"/>
      <c r="N69" s="1"/>
      <c r="O69" s="1"/>
      <c r="P69" s="1"/>
      <c r="Q69" s="1"/>
      <c r="R69" s="1"/>
      <c r="S69" s="1"/>
    </row>
    <row r="70" spans="2:19" ht="8.25" customHeight="1" x14ac:dyDescent="0.2">
      <c r="B70" t="s">
        <v>0</v>
      </c>
      <c r="C70" s="1"/>
      <c r="D70" s="1"/>
      <c r="E70" s="1" t="s">
        <v>0</v>
      </c>
      <c r="F70" s="1"/>
      <c r="G70" s="1" t="s">
        <v>0</v>
      </c>
      <c r="H70" s="1" t="s">
        <v>0</v>
      </c>
      <c r="I70" s="1"/>
      <c r="J70" s="1"/>
      <c r="K70" s="1"/>
      <c r="L70" s="1"/>
      <c r="M70" s="1" t="s">
        <v>0</v>
      </c>
      <c r="N70" s="1" t="s">
        <v>0</v>
      </c>
      <c r="O70" s="1"/>
      <c r="P70" s="1"/>
      <c r="Q70" s="1"/>
      <c r="R70" s="1"/>
      <c r="S70" s="1"/>
    </row>
    <row r="71" spans="2:19" ht="15.75" x14ac:dyDescent="0.25">
      <c r="B71" s="33" t="s">
        <v>71</v>
      </c>
      <c r="C71" s="1"/>
      <c r="D71" s="1"/>
      <c r="E71" s="1"/>
      <c r="F71" s="1"/>
      <c r="G71" s="1"/>
      <c r="H71" s="1" t="s">
        <v>0</v>
      </c>
      <c r="I71" s="1"/>
      <c r="J71" s="1"/>
      <c r="K71" s="1"/>
      <c r="L71" s="1"/>
      <c r="M71" s="1"/>
      <c r="N71" s="1" t="s">
        <v>0</v>
      </c>
      <c r="O71" s="1"/>
      <c r="P71" s="1"/>
      <c r="Q71" s="1"/>
      <c r="R71" s="1"/>
      <c r="S71" s="1"/>
    </row>
    <row r="72" spans="2:19" ht="15.75" x14ac:dyDescent="0.25">
      <c r="B72" s="33" t="s">
        <v>75</v>
      </c>
      <c r="M72" t="s">
        <v>0</v>
      </c>
    </row>
    <row r="73" spans="2:19" ht="15.75" x14ac:dyDescent="0.25">
      <c r="B73" s="33" t="s">
        <v>74</v>
      </c>
    </row>
    <row r="74" spans="2:19" ht="15.75" x14ac:dyDescent="0.25">
      <c r="B74" s="33" t="s">
        <v>72</v>
      </c>
    </row>
    <row r="76" spans="2:19" ht="15.75" x14ac:dyDescent="0.25">
      <c r="H76" s="67"/>
    </row>
    <row r="78" spans="2:19" x14ac:dyDescent="0.2">
      <c r="H78" s="68"/>
    </row>
  </sheetData>
  <mergeCells count="2">
    <mergeCell ref="B1:M1"/>
    <mergeCell ref="B2:M2"/>
  </mergeCells>
  <phoneticPr fontId="0" type="noConversion"/>
  <printOptions horizontalCentered="1" verticalCentered="1"/>
  <pageMargins left="0.5" right="0.5" top="0.5" bottom="0.5" header="0.5" footer="0.5"/>
  <pageSetup scale="52" orientation="portrait" horizontalDpi="300" verticalDpi="300" r:id="rId1"/>
  <headerFooter alignWithMargins="0"/>
  <ignoredErrors>
    <ignoredError sqref="D68:E68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t-8</vt:lpstr>
      <vt:lpstr>'t-8'!Print_Area</vt:lpstr>
      <vt:lpstr>Print_Area_MI</vt:lpstr>
    </vt:vector>
  </TitlesOfParts>
  <Company>Department of Transportation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grubb</dc:creator>
  <cp:lastModifiedBy>USDOT_User</cp:lastModifiedBy>
  <cp:lastPrinted>2011-05-24T17:56:32Z</cp:lastPrinted>
  <dcterms:created xsi:type="dcterms:W3CDTF">1999-02-24T13:02:08Z</dcterms:created>
  <dcterms:modified xsi:type="dcterms:W3CDTF">2013-06-20T19:18:26Z</dcterms:modified>
</cp:coreProperties>
</file>