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885" windowWidth="19215" windowHeight="5655"/>
  </bookViews>
  <sheets>
    <sheet name="t-8" sheetId="1" r:id="rId1"/>
  </sheets>
  <definedNames>
    <definedName name="_xlnm.Print_Area" localSheetId="0">'t-8'!$A$1:$N$74</definedName>
    <definedName name="Print_Area_MI">'t-8'!$B$1:$Q$73</definedName>
  </definedNames>
  <calcPr calcId="125725"/>
</workbook>
</file>

<file path=xl/calcChain.xml><?xml version="1.0" encoding="utf-8"?>
<calcChain xmlns="http://schemas.openxmlformats.org/spreadsheetml/2006/main">
  <c r="L47" i="1"/>
  <c r="K47"/>
  <c r="J47"/>
  <c r="L12"/>
  <c r="K12"/>
  <c r="J12"/>
  <c r="L58"/>
  <c r="K58"/>
  <c r="J64"/>
  <c r="E68"/>
  <c r="F59" s="1"/>
  <c r="J11"/>
  <c r="J55"/>
  <c r="H68"/>
  <c r="C68"/>
  <c r="D10" s="1"/>
  <c r="J21"/>
  <c r="J10"/>
  <c r="L10"/>
  <c r="L22"/>
  <c r="K22"/>
  <c r="J22"/>
  <c r="L65"/>
  <c r="L64"/>
  <c r="L63"/>
  <c r="L62"/>
  <c r="L61"/>
  <c r="L59"/>
  <c r="L57"/>
  <c r="L56"/>
  <c r="L55"/>
  <c r="L54"/>
  <c r="L53"/>
  <c r="L52"/>
  <c r="L51"/>
  <c r="L50"/>
  <c r="L49"/>
  <c r="L48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1"/>
  <c r="L20"/>
  <c r="L19"/>
  <c r="L18"/>
  <c r="L17"/>
  <c r="L16"/>
  <c r="L15"/>
  <c r="L14"/>
  <c r="L13"/>
  <c r="L11"/>
  <c r="K65"/>
  <c r="K64"/>
  <c r="K63"/>
  <c r="K62"/>
  <c r="K61"/>
  <c r="K59"/>
  <c r="K57"/>
  <c r="K56"/>
  <c r="K55"/>
  <c r="K54"/>
  <c r="K53"/>
  <c r="K52"/>
  <c r="K51"/>
  <c r="K50"/>
  <c r="K49"/>
  <c r="K4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1"/>
  <c r="K20"/>
  <c r="K19"/>
  <c r="K18"/>
  <c r="K17"/>
  <c r="K16"/>
  <c r="K15"/>
  <c r="K14"/>
  <c r="K13"/>
  <c r="K11"/>
  <c r="K10"/>
  <c r="J65"/>
  <c r="J63"/>
  <c r="J62"/>
  <c r="J61"/>
  <c r="J59"/>
  <c r="J58"/>
  <c r="J57"/>
  <c r="J56"/>
  <c r="J54"/>
  <c r="J53"/>
  <c r="J52"/>
  <c r="J51"/>
  <c r="J50"/>
  <c r="J49"/>
  <c r="J48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0"/>
  <c r="J19"/>
  <c r="J18"/>
  <c r="J17"/>
  <c r="J16"/>
  <c r="J15"/>
  <c r="J14"/>
  <c r="J13"/>
  <c r="F32"/>
  <c r="D60"/>
  <c r="D28"/>
  <c r="D58"/>
  <c r="D42"/>
  <c r="D26"/>
  <c r="J68"/>
  <c r="D59"/>
  <c r="D51"/>
  <c r="D43"/>
  <c r="D39"/>
  <c r="D35"/>
  <c r="D31"/>
  <c r="D27"/>
  <c r="D23"/>
  <c r="D19"/>
  <c r="D15"/>
  <c r="D11"/>
  <c r="D47" l="1"/>
  <c r="D55"/>
  <c r="D63"/>
  <c r="D18"/>
  <c r="D34"/>
  <c r="D50"/>
  <c r="D12"/>
  <c r="D44"/>
  <c r="F64"/>
  <c r="F11"/>
  <c r="F10"/>
  <c r="F16"/>
  <c r="F48"/>
  <c r="F61"/>
  <c r="F24"/>
  <c r="F40"/>
  <c r="F56"/>
  <c r="F29"/>
  <c r="F63"/>
  <c r="K68"/>
  <c r="F12"/>
  <c r="F20"/>
  <c r="F28"/>
  <c r="F36"/>
  <c r="F44"/>
  <c r="F52"/>
  <c r="F60"/>
  <c r="F17"/>
  <c r="F45"/>
  <c r="F31"/>
  <c r="F27"/>
  <c r="D13"/>
  <c r="D17"/>
  <c r="D21"/>
  <c r="D25"/>
  <c r="D29"/>
  <c r="D33"/>
  <c r="D37"/>
  <c r="D41"/>
  <c r="D45"/>
  <c r="D49"/>
  <c r="D53"/>
  <c r="D57"/>
  <c r="D61"/>
  <c r="D65"/>
  <c r="D14"/>
  <c r="D22"/>
  <c r="D30"/>
  <c r="D38"/>
  <c r="D46"/>
  <c r="D54"/>
  <c r="D62"/>
  <c r="D20"/>
  <c r="D36"/>
  <c r="D52"/>
  <c r="F14"/>
  <c r="F18"/>
  <c r="F22"/>
  <c r="F26"/>
  <c r="F30"/>
  <c r="F34"/>
  <c r="F38"/>
  <c r="F42"/>
  <c r="F46"/>
  <c r="F50"/>
  <c r="F54"/>
  <c r="F58"/>
  <c r="F62"/>
  <c r="F13"/>
  <c r="F21"/>
  <c r="F37"/>
  <c r="F53"/>
  <c r="F15"/>
  <c r="F47"/>
  <c r="F35"/>
  <c r="F43"/>
  <c r="L68"/>
  <c r="D64"/>
  <c r="D32"/>
  <c r="F25"/>
  <c r="F33"/>
  <c r="F41"/>
  <c r="F49"/>
  <c r="F57"/>
  <c r="F65"/>
  <c r="F23"/>
  <c r="F39"/>
  <c r="F55"/>
  <c r="F19"/>
  <c r="F51"/>
  <c r="D48"/>
  <c r="D16"/>
  <c r="D56"/>
  <c r="D40"/>
  <c r="D24"/>
  <c r="F68" l="1"/>
  <c r="D68"/>
</calcChain>
</file>

<file path=xl/sharedStrings.xml><?xml version="1.0" encoding="utf-8"?>
<sst xmlns="http://schemas.openxmlformats.org/spreadsheetml/2006/main" count="103" uniqueCount="81">
  <si>
    <t xml:space="preserve"> </t>
  </si>
  <si>
    <t>TOTAL</t>
  </si>
  <si>
    <t xml:space="preserve">  STATE</t>
  </si>
  <si>
    <t>CAPITAL</t>
  </si>
  <si>
    <t>OBLIGATIONS</t>
  </si>
  <si>
    <t xml:space="preserve"> 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</si>
  <si>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</si>
  <si>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</si>
  <si>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</si>
  <si>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</si>
  <si>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</si>
  <si>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</si>
  <si>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</si>
  <si>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</si>
  <si>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</si>
  <si>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</si>
  <si>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</si>
  <si>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</si>
  <si>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</si>
  <si>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</si>
  <si>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</si>
  <si>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</si>
  <si>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</si>
  <si>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</si>
  <si>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</si>
  <si>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</si>
  <si>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</si>
  <si>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</si>
  <si>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</si>
  <si>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</si>
  <si>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</si>
  <si>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</si>
  <si>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</si>
  <si>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</si>
  <si>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</si>
  <si>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</si>
  <si>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</si>
  <si>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</si>
  <si>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</si>
  <si>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</si>
  <si>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</si>
  <si>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</si>
  <si>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</si>
  <si>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</si>
  <si>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</si>
  <si>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</si>
  <si>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</si>
  <si>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</si>
  <si>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</si>
  <si>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</si>
  <si>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</si>
  <si>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</si>
  <si>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</si>
  <si>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</si>
  <si>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</si>
  <si>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</si>
  <si>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</si>
  <si>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</si>
  <si>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PREVENTIVE</t>
  </si>
  <si>
    <t>MAINTENANCE</t>
  </si>
  <si>
    <t xml:space="preserve">AS  % OF </t>
  </si>
  <si>
    <t>ADA PARATRANSIT</t>
  </si>
  <si>
    <t>ADA</t>
  </si>
  <si>
    <t>PREV.</t>
  </si>
  <si>
    <t>MAINT.</t>
  </si>
  <si>
    <t>SERVICE AS</t>
  </si>
  <si>
    <t>PRV. MNT.</t>
  </si>
  <si>
    <t>&amp; ADA</t>
  </si>
  <si>
    <t>% of</t>
  </si>
  <si>
    <t>Total</t>
  </si>
  <si>
    <t>PM</t>
  </si>
  <si>
    <t>NOTE:     Includes all programs.</t>
  </si>
  <si>
    <t xml:space="preserve">                that allow non-fixed paratransit service to be counted as a capital item.</t>
  </si>
  <si>
    <t>TABLE 8</t>
  </si>
  <si>
    <t xml:space="preserve">                Paratransit are subcategories of those major capital categories.  ADA Paratransit obligations meet the TEA-21 eligibility requirements </t>
  </si>
  <si>
    <t xml:space="preserve">                Total Capital Obligations include Bus, Bus Facilities, Fixed Guideway, and New Starts obligations.  Preventive maintenance and  ADA  </t>
  </si>
  <si>
    <t>Lousiana</t>
  </si>
  <si>
    <t>Massachussets</t>
  </si>
  <si>
    <t>N. Marianas Island</t>
  </si>
  <si>
    <t>Virgin Island</t>
  </si>
  <si>
    <t>FY 2011 PREVENTIVE MAINTENANCE AND ADA PARATRANSIT SERVICE AS CAPITAL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</si>
</sst>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37" fontId="0" fillId="0" borderId="0" xfId="0" applyNumberFormat="1" applyProtection="1"/>
    <xf numFmtId="5" fontId="0" fillId="0" borderId="0" xfId="0" applyNumberFormat="1" applyBorder="1" applyProtection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7" fontId="0" fillId="0" borderId="3" xfId="0" applyNumberFormat="1" applyBorder="1" applyProtection="1"/>
    <xf numFmtId="37" fontId="0" fillId="0" borderId="6" xfId="0" applyNumberFormat="1" applyBorder="1" applyProtection="1"/>
    <xf numFmtId="37" fontId="2" fillId="0" borderId="4" xfId="0" applyNumberFormat="1" applyFont="1" applyFill="1" applyBorder="1" applyProtection="1"/>
    <xf numFmtId="164" fontId="2" fillId="0" borderId="7" xfId="0" applyNumberFormat="1" applyFont="1" applyFill="1" applyBorder="1" applyProtection="1"/>
    <xf numFmtId="5" fontId="2" fillId="0" borderId="6" xfId="0" applyNumberFormat="1" applyFont="1" applyFill="1" applyBorder="1" applyProtection="1"/>
    <xf numFmtId="5" fontId="2" fillId="0" borderId="8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37" fontId="0" fillId="0" borderId="0" xfId="0" applyNumberFormat="1" applyBorder="1" applyProtection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7" xfId="0" applyFill="1" applyBorder="1"/>
    <xf numFmtId="37" fontId="4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3" fillId="0" borderId="7" xfId="0" applyFont="1" applyFill="1" applyBorder="1"/>
    <xf numFmtId="0" fontId="0" fillId="0" borderId="8" xfId="0" applyFill="1" applyBorder="1"/>
    <xf numFmtId="0" fontId="0" fillId="0" borderId="9" xfId="0" applyBorder="1"/>
    <xf numFmtId="37" fontId="0" fillId="0" borderId="10" xfId="0" applyNumberFormat="1" applyBorder="1" applyProtection="1"/>
    <xf numFmtId="37" fontId="4" fillId="0" borderId="11" xfId="0" applyNumberFormat="1" applyFont="1" applyFill="1" applyBorder="1" applyProtection="1"/>
    <xf numFmtId="0" fontId="0" fillId="0" borderId="12" xfId="0" applyFill="1" applyBorder="1"/>
    <xf numFmtId="0" fontId="7" fillId="0" borderId="0" xfId="0" applyFont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/>
    <xf numFmtId="5" fontId="6" fillId="0" borderId="15" xfId="0" applyNumberFormat="1" applyFont="1" applyFill="1" applyBorder="1" applyProtection="1"/>
    <xf numFmtId="5" fontId="6" fillId="0" borderId="1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4" xfId="0" applyNumberFormat="1" applyFont="1" applyFill="1" applyBorder="1" applyProtection="1"/>
    <xf numFmtId="37" fontId="2" fillId="0" borderId="12" xfId="0" applyNumberFormat="1" applyFont="1" applyFill="1" applyBorder="1" applyProtection="1"/>
    <xf numFmtId="5" fontId="2" fillId="0" borderId="15" xfId="0" applyNumberFormat="1" applyFont="1" applyFill="1" applyBorder="1" applyProtection="1"/>
    <xf numFmtId="5" fontId="2" fillId="0" borderId="13" xfId="0" applyNumberFormat="1" applyFont="1" applyFill="1" applyBorder="1" applyProtection="1"/>
    <xf numFmtId="5" fontId="2" fillId="0" borderId="17" xfId="0" applyNumberFormat="1" applyFont="1" applyFill="1" applyBorder="1" applyProtection="1"/>
    <xf numFmtId="5" fontId="2" fillId="0" borderId="18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0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Protection="1"/>
    <xf numFmtId="164" fontId="9" fillId="0" borderId="10" xfId="0" applyNumberFormat="1" applyFont="1" applyBorder="1" applyProtection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10" fillId="0" borderId="0" xfId="0" applyNumberFormat="1" applyFont="1" applyBorder="1" applyProtection="1"/>
    <xf numFmtId="37" fontId="10" fillId="0" borderId="0" xfId="0" applyNumberFormat="1" applyFont="1" applyBorder="1" applyProtection="1"/>
    <xf numFmtId="37" fontId="10" fillId="0" borderId="10" xfId="0" applyNumberFormat="1" applyFont="1" applyBorder="1" applyProtection="1"/>
    <xf numFmtId="3" fontId="6" fillId="0" borderId="15" xfId="0" applyNumberFormat="1" applyFont="1" applyFill="1" applyBorder="1" applyProtection="1"/>
    <xf numFmtId="3" fontId="6" fillId="0" borderId="19" xfId="0" applyNumberFormat="1" applyFont="1" applyFill="1" applyBorder="1" applyProtection="1"/>
    <xf numFmtId="3" fontId="0" fillId="0" borderId="15" xfId="0" applyNumberFormat="1" applyBorder="1"/>
    <xf numFmtId="164" fontId="8" fillId="0" borderId="15" xfId="0" applyNumberFormat="1" applyFont="1" applyFill="1" applyBorder="1" applyProtection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S74"/>
  <sheetViews>
    <sheetView tabSelected="1" defaultGridColor="0" colorId="22" zoomScale="77" zoomScaleNormal="77" workbookViewId="0">
      <pane xSplit="2" ySplit="8" topLeftCell="C15" activePane="bottomRight" state="frozen"/>
      <selection pane="topRight" activeCell="C1" sqref="C1"/>
      <selection pane="bottomLeft" activeCell="A13" sqref="A13"/>
      <selection pane="bottomRight" activeCell="O67" sqref="O67"/>
    </sheetView>
  </sheetViews>
  <sheetFormatPr defaultColWidth="11.44140625" defaultRowHeight="15"/>
  <cols>
    <col min="1" max="1" width="1.77734375" customWidth="1"/>
    <col min="2" max="2" width="19.33203125" customWidth="1"/>
    <col min="3" max="3" width="23.77734375" customWidth="1"/>
    <col min="4" max="4" width="5.88671875" customWidth="1"/>
    <col min="5" max="5" width="17.44140625" customWidth="1"/>
    <col min="6" max="6" width="5.88671875" customWidth="1"/>
    <col min="7" max="7" width="1.109375" customWidth="1"/>
    <col min="8" max="8" width="17.77734375" customWidth="1"/>
    <col min="9" max="9" width="1.44140625" customWidth="1"/>
    <col min="10" max="11" width="11.33203125" customWidth="1"/>
    <col min="12" max="12" width="11.21875" customWidth="1"/>
    <col min="13" max="13" width="1" customWidth="1"/>
    <col min="14" max="14" width="2.44140625" customWidth="1"/>
  </cols>
  <sheetData>
    <row r="1" spans="2:18" ht="15" customHeight="1">
      <c r="B1" s="68" t="s">
        <v>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8" ht="18">
      <c r="B2" s="68" t="s">
        <v>80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18" ht="15.75" thickBot="1"/>
    <row r="4" spans="2:18">
      <c r="B4" s="17"/>
      <c r="C4" s="18"/>
      <c r="D4" s="18"/>
      <c r="E4" s="18"/>
      <c r="F4" s="18"/>
      <c r="G4" s="18"/>
      <c r="H4" s="35"/>
      <c r="I4" s="32"/>
      <c r="J4" s="18"/>
      <c r="K4" s="18"/>
      <c r="L4" s="18"/>
      <c r="M4" s="7" t="s">
        <v>0</v>
      </c>
      <c r="N4" t="s">
        <v>0</v>
      </c>
      <c r="O4" t="s">
        <v>0</v>
      </c>
    </row>
    <row r="5" spans="2:18">
      <c r="B5" s="4"/>
      <c r="C5" s="3"/>
      <c r="D5" s="3"/>
      <c r="E5" s="19" t="s">
        <v>61</v>
      </c>
      <c r="F5" s="19"/>
      <c r="G5" s="19"/>
      <c r="H5" s="36" t="s">
        <v>1</v>
      </c>
      <c r="I5" s="37"/>
      <c r="J5" s="15" t="s">
        <v>63</v>
      </c>
      <c r="K5" s="15"/>
      <c r="L5" s="15" t="s">
        <v>66</v>
      </c>
      <c r="M5" s="24"/>
    </row>
    <row r="6" spans="2:18">
      <c r="B6" s="4" t="s">
        <v>2</v>
      </c>
      <c r="C6" s="19" t="s">
        <v>58</v>
      </c>
      <c r="D6" s="56" t="s">
        <v>68</v>
      </c>
      <c r="E6" s="19" t="s">
        <v>65</v>
      </c>
      <c r="F6" s="56" t="s">
        <v>68</v>
      </c>
      <c r="G6" s="20"/>
      <c r="H6" s="36" t="s">
        <v>3</v>
      </c>
      <c r="I6" s="37"/>
      <c r="J6" s="15" t="s">
        <v>64</v>
      </c>
      <c r="K6" s="15" t="s">
        <v>62</v>
      </c>
      <c r="L6" s="15" t="s">
        <v>67</v>
      </c>
      <c r="M6" s="27"/>
    </row>
    <row r="7" spans="2:18">
      <c r="B7" s="4"/>
      <c r="C7" s="19" t="s">
        <v>59</v>
      </c>
      <c r="D7" s="56" t="s">
        <v>69</v>
      </c>
      <c r="E7" s="19" t="s">
        <v>3</v>
      </c>
      <c r="F7" s="56" t="s">
        <v>69</v>
      </c>
      <c r="G7" s="19"/>
      <c r="H7" s="36" t="s">
        <v>4</v>
      </c>
      <c r="I7" s="37"/>
      <c r="J7" s="15" t="s">
        <v>60</v>
      </c>
      <c r="K7" s="15" t="s">
        <v>60</v>
      </c>
      <c r="L7" s="15" t="s">
        <v>60</v>
      </c>
      <c r="M7" s="24"/>
    </row>
    <row r="8" spans="2:18" ht="15.75" thickBot="1">
      <c r="B8" s="21"/>
      <c r="C8" s="22"/>
      <c r="D8" s="59" t="s">
        <v>70</v>
      </c>
      <c r="E8" s="60"/>
      <c r="F8" s="59" t="s">
        <v>62</v>
      </c>
      <c r="G8" s="22"/>
      <c r="H8" s="38"/>
      <c r="I8" s="34"/>
      <c r="J8" s="15" t="s">
        <v>3</v>
      </c>
      <c r="K8" s="15" t="s">
        <v>3</v>
      </c>
      <c r="L8" s="15" t="s">
        <v>3</v>
      </c>
      <c r="M8" s="28"/>
    </row>
    <row r="9" spans="2:18">
      <c r="B9" s="5"/>
      <c r="C9" s="6"/>
      <c r="D9" s="6"/>
      <c r="E9" s="6"/>
      <c r="F9" s="6"/>
      <c r="G9" s="6"/>
      <c r="H9" s="35"/>
      <c r="I9" s="32"/>
      <c r="J9" s="18"/>
      <c r="K9" s="18"/>
      <c r="L9" s="18"/>
      <c r="M9" s="23"/>
    </row>
    <row r="10" spans="2:18" ht="18.75" customHeight="1">
      <c r="B10" s="4" t="s">
        <v>6</v>
      </c>
      <c r="C10" s="61">
        <v>9731346</v>
      </c>
      <c r="D10" s="57">
        <f>(C10/C$68)*100</f>
        <v>0.44957181008134062</v>
      </c>
      <c r="E10" s="2">
        <v>804534</v>
      </c>
      <c r="F10" s="57">
        <f>(E10/E$68)*100</f>
        <v>0.68857681116463043</v>
      </c>
      <c r="G10" s="2"/>
      <c r="H10" s="39">
        <v>32568717</v>
      </c>
      <c r="I10" s="40"/>
      <c r="J10" s="53">
        <f>(C10/$H10)*100</f>
        <v>29.879426935976632</v>
      </c>
      <c r="K10" s="53">
        <f>(E10/$H10)*100</f>
        <v>2.4702661759749391</v>
      </c>
      <c r="L10" s="53">
        <f>((E10+C10)/$H10)*100</f>
        <v>32.349693111951574</v>
      </c>
      <c r="M10" s="25"/>
      <c r="N10" s="1"/>
      <c r="O10" s="1"/>
      <c r="P10" s="1"/>
      <c r="Q10" s="1"/>
      <c r="R10" s="1"/>
    </row>
    <row r="11" spans="2:18" ht="18.75" customHeight="1">
      <c r="B11" s="4" t="s">
        <v>7</v>
      </c>
      <c r="C11" s="62">
        <v>15423630</v>
      </c>
      <c r="D11" s="57">
        <f t="shared" ref="D11:F64" si="0">(C11/C$68)*100</f>
        <v>0.71254575236815831</v>
      </c>
      <c r="E11" s="16">
        <v>800000</v>
      </c>
      <c r="F11" s="57">
        <f t="shared" si="0"/>
        <v>0.68469629491320971</v>
      </c>
      <c r="G11" s="16"/>
      <c r="H11" s="64">
        <v>85547536</v>
      </c>
      <c r="I11" s="41"/>
      <c r="J11" s="53">
        <f>(C11/$H11)*100</f>
        <v>18.029309459012353</v>
      </c>
      <c r="K11" s="53">
        <f t="shared" ref="K11:K64" si="1">(E11/$H11)*100</f>
        <v>0.93515259165383791</v>
      </c>
      <c r="L11" s="53">
        <f t="shared" ref="L11:L64" si="2">((E11+C11)/$H11)*100</f>
        <v>18.964462050666192</v>
      </c>
      <c r="M11" s="25"/>
      <c r="N11" s="1"/>
      <c r="O11" s="1"/>
      <c r="P11" s="1"/>
      <c r="Q11" s="1"/>
      <c r="R11" s="1"/>
    </row>
    <row r="12" spans="2:18" ht="18.75" customHeight="1">
      <c r="B12" s="4" t="s">
        <v>8</v>
      </c>
      <c r="C12" s="62">
        <v>0</v>
      </c>
      <c r="D12" s="57">
        <f t="shared" si="0"/>
        <v>0</v>
      </c>
      <c r="E12" s="16">
        <v>0</v>
      </c>
      <c r="F12" s="57">
        <f t="shared" si="0"/>
        <v>0</v>
      </c>
      <c r="G12" s="16"/>
      <c r="H12" s="64">
        <v>1265219</v>
      </c>
      <c r="I12" s="41"/>
      <c r="J12" s="53">
        <f>(C12/$H12)*100</f>
        <v>0</v>
      </c>
      <c r="K12" s="53">
        <f t="shared" si="1"/>
        <v>0</v>
      </c>
      <c r="L12" s="53">
        <f t="shared" si="2"/>
        <v>0</v>
      </c>
      <c r="M12" s="25"/>
      <c r="N12" s="1"/>
      <c r="O12" s="1"/>
      <c r="P12" s="1"/>
      <c r="Q12" s="1"/>
      <c r="R12" s="1"/>
    </row>
    <row r="13" spans="2:18" ht="18.75" customHeight="1">
      <c r="B13" s="4" t="s">
        <v>9</v>
      </c>
      <c r="C13" s="62">
        <v>25647863</v>
      </c>
      <c r="D13" s="57">
        <f t="shared" si="0"/>
        <v>1.184888112459288</v>
      </c>
      <c r="E13" s="16">
        <v>159942</v>
      </c>
      <c r="F13" s="57">
        <f t="shared" si="0"/>
        <v>0.13688961850126075</v>
      </c>
      <c r="G13" s="16"/>
      <c r="H13" s="64">
        <v>210380025</v>
      </c>
      <c r="I13" s="41"/>
      <c r="J13" s="53">
        <f t="shared" ref="J13:J41" si="3">(C13/$H13)*100</f>
        <v>12.191206365718418</v>
      </c>
      <c r="K13" s="53">
        <f t="shared" si="1"/>
        <v>7.6025278540583885E-2</v>
      </c>
      <c r="L13" s="53">
        <f t="shared" si="2"/>
        <v>12.267231644259002</v>
      </c>
      <c r="M13" s="25"/>
      <c r="N13" s="1"/>
      <c r="O13" s="1"/>
      <c r="P13" s="1"/>
      <c r="Q13" s="1"/>
      <c r="R13" s="1"/>
    </row>
    <row r="14" spans="2:18" ht="18.75" customHeight="1">
      <c r="B14" s="29" t="s">
        <v>10</v>
      </c>
      <c r="C14" s="63">
        <v>2612360</v>
      </c>
      <c r="D14" s="58">
        <f t="shared" si="0"/>
        <v>0.12068663613277043</v>
      </c>
      <c r="E14" s="30">
        <v>718905</v>
      </c>
      <c r="F14" s="58">
        <f t="shared" si="0"/>
        <v>0.61528948736822631</v>
      </c>
      <c r="G14" s="30"/>
      <c r="H14" s="65">
        <v>15345220</v>
      </c>
      <c r="I14" s="42"/>
      <c r="J14" s="54">
        <f t="shared" si="3"/>
        <v>17.023933185708646</v>
      </c>
      <c r="K14" s="55">
        <f t="shared" si="1"/>
        <v>4.6848790698341238</v>
      </c>
      <c r="L14" s="55">
        <f t="shared" si="2"/>
        <v>21.708812255542767</v>
      </c>
      <c r="M14" s="31"/>
      <c r="N14" s="1"/>
      <c r="O14" s="1"/>
      <c r="P14" s="1"/>
      <c r="Q14" s="1"/>
      <c r="R14" s="1"/>
    </row>
    <row r="15" spans="2:18" ht="18.75" customHeight="1">
      <c r="B15" s="4" t="s">
        <v>11</v>
      </c>
      <c r="C15" s="62">
        <v>518691148</v>
      </c>
      <c r="D15" s="57">
        <f>(C15/C$68)*100</f>
        <v>23.96265822626475</v>
      </c>
      <c r="E15" s="16">
        <v>43522010</v>
      </c>
      <c r="F15" s="57">
        <f>(E15/E$68)*100</f>
        <v>37.249198742719578</v>
      </c>
      <c r="G15" s="16"/>
      <c r="H15" s="64">
        <v>1471641158</v>
      </c>
      <c r="I15" s="41"/>
      <c r="J15" s="53">
        <f t="shared" si="3"/>
        <v>35.245762540707631</v>
      </c>
      <c r="K15" s="53">
        <f>(E15/$H15)*100</f>
        <v>2.9573792336134161</v>
      </c>
      <c r="L15" s="53">
        <f>((E15+C15)/$H15)*100</f>
        <v>38.203141774321047</v>
      </c>
      <c r="M15" s="25"/>
      <c r="N15" s="1"/>
      <c r="O15" s="1"/>
      <c r="P15" s="1"/>
      <c r="Q15" s="1"/>
      <c r="R15" s="1"/>
    </row>
    <row r="16" spans="2:18" ht="18.75" customHeight="1">
      <c r="B16" s="4" t="s">
        <v>12</v>
      </c>
      <c r="C16" s="62">
        <v>62529829</v>
      </c>
      <c r="D16" s="57">
        <f t="shared" si="0"/>
        <v>2.888772879682493</v>
      </c>
      <c r="E16" s="16">
        <v>1380977</v>
      </c>
      <c r="F16" s="57">
        <f t="shared" si="0"/>
        <v>1.1819372940754498</v>
      </c>
      <c r="G16" s="16"/>
      <c r="H16" s="64">
        <v>181492347</v>
      </c>
      <c r="I16" s="41"/>
      <c r="J16" s="53">
        <f t="shared" si="3"/>
        <v>34.453149145732297</v>
      </c>
      <c r="K16" s="53">
        <f t="shared" si="1"/>
        <v>0.76090095413224224</v>
      </c>
      <c r="L16" s="53">
        <f t="shared" si="2"/>
        <v>35.214050099864544</v>
      </c>
      <c r="M16" s="25"/>
      <c r="N16" s="1"/>
      <c r="O16" s="1"/>
      <c r="P16" s="1"/>
      <c r="Q16" s="1"/>
      <c r="R16" s="1"/>
    </row>
    <row r="17" spans="2:18" ht="18.75" customHeight="1">
      <c r="B17" s="4" t="s">
        <v>13</v>
      </c>
      <c r="C17" s="62">
        <v>0</v>
      </c>
      <c r="D17" s="57">
        <f t="shared" si="0"/>
        <v>0</v>
      </c>
      <c r="E17" s="16">
        <v>0</v>
      </c>
      <c r="F17" s="57">
        <f t="shared" si="0"/>
        <v>0</v>
      </c>
      <c r="G17" s="16"/>
      <c r="H17" s="64">
        <v>212543038</v>
      </c>
      <c r="I17" s="41"/>
      <c r="J17" s="53">
        <f t="shared" si="3"/>
        <v>0</v>
      </c>
      <c r="K17" s="53">
        <f t="shared" si="1"/>
        <v>0</v>
      </c>
      <c r="L17" s="53">
        <f t="shared" si="2"/>
        <v>0</v>
      </c>
      <c r="M17" s="25"/>
      <c r="N17" s="1"/>
      <c r="O17" s="1"/>
      <c r="P17" s="1"/>
      <c r="Q17" s="1"/>
      <c r="R17" s="1"/>
    </row>
    <row r="18" spans="2:18" ht="18.75" customHeight="1">
      <c r="B18" s="4" t="s">
        <v>14</v>
      </c>
      <c r="C18" s="62">
        <v>2674400</v>
      </c>
      <c r="D18" s="57">
        <f t="shared" si="0"/>
        <v>0.12355277973689739</v>
      </c>
      <c r="E18" s="16">
        <v>0</v>
      </c>
      <c r="F18" s="57">
        <f t="shared" si="0"/>
        <v>0</v>
      </c>
      <c r="G18" s="16"/>
      <c r="H18" s="64">
        <v>20303579</v>
      </c>
      <c r="I18" s="41"/>
      <c r="J18" s="53">
        <f t="shared" si="3"/>
        <v>13.17206193055914</v>
      </c>
      <c r="K18" s="53">
        <f t="shared" si="1"/>
        <v>0</v>
      </c>
      <c r="L18" s="53">
        <f t="shared" si="2"/>
        <v>13.17206193055914</v>
      </c>
      <c r="M18" s="25"/>
      <c r="N18" s="1"/>
      <c r="O18" s="1"/>
      <c r="P18" s="1"/>
      <c r="Q18" s="1"/>
      <c r="R18" s="1"/>
    </row>
    <row r="19" spans="2:18" ht="18.75" customHeight="1">
      <c r="B19" s="29" t="s">
        <v>57</v>
      </c>
      <c r="C19" s="63">
        <v>31104622</v>
      </c>
      <c r="D19" s="58">
        <f t="shared" si="0"/>
        <v>1.4369811960684464</v>
      </c>
      <c r="E19" s="30">
        <v>0</v>
      </c>
      <c r="F19" s="58">
        <f t="shared" si="0"/>
        <v>0</v>
      </c>
      <c r="G19" s="30"/>
      <c r="H19" s="65">
        <v>525924381</v>
      </c>
      <c r="I19" s="42"/>
      <c r="J19" s="54">
        <f t="shared" si="3"/>
        <v>5.9142764860714836</v>
      </c>
      <c r="K19" s="55">
        <f t="shared" si="1"/>
        <v>0</v>
      </c>
      <c r="L19" s="55">
        <f t="shared" si="2"/>
        <v>5.9142764860714836</v>
      </c>
      <c r="M19" s="31"/>
      <c r="N19" s="1"/>
      <c r="O19" s="1"/>
      <c r="P19" s="1"/>
      <c r="Q19" s="1"/>
      <c r="R19" s="1"/>
    </row>
    <row r="20" spans="2:18" ht="18.75" customHeight="1">
      <c r="B20" s="4" t="s">
        <v>15</v>
      </c>
      <c r="C20" s="62">
        <v>39072733.32</v>
      </c>
      <c r="D20" s="57">
        <f>(C20/C$68)*100</f>
        <v>1.8050945309618946</v>
      </c>
      <c r="E20" s="16">
        <v>4311750</v>
      </c>
      <c r="F20" s="57">
        <f>(E20/E$68)*100</f>
        <v>3.6902990619900407</v>
      </c>
      <c r="G20" s="16"/>
      <c r="H20" s="64">
        <v>227115495</v>
      </c>
      <c r="I20" s="41"/>
      <c r="J20" s="53">
        <f t="shared" si="3"/>
        <v>17.20390470055775</v>
      </c>
      <c r="K20" s="53">
        <f>(E20/$H20)*100</f>
        <v>1.898483412591466</v>
      </c>
      <c r="L20" s="53">
        <f>((E20+C20)/$H20)*100</f>
        <v>19.102388113149217</v>
      </c>
      <c r="M20" s="25"/>
      <c r="N20" s="1"/>
      <c r="O20" s="1"/>
      <c r="P20" s="1"/>
      <c r="Q20" s="1"/>
      <c r="R20" s="1"/>
    </row>
    <row r="21" spans="2:18" ht="18.75" customHeight="1">
      <c r="B21" s="4" t="s">
        <v>16</v>
      </c>
      <c r="C21" s="62">
        <v>42219339</v>
      </c>
      <c r="D21" s="57">
        <f t="shared" si="0"/>
        <v>1.9504624185254269</v>
      </c>
      <c r="E21" s="16">
        <v>3343369</v>
      </c>
      <c r="F21" s="57">
        <f t="shared" si="0"/>
        <v>2.8614904585346044</v>
      </c>
      <c r="G21" s="16"/>
      <c r="H21" s="64">
        <v>76784466</v>
      </c>
      <c r="I21" s="41"/>
      <c r="J21" s="53">
        <f>(C21/$H21)*100</f>
        <v>54.984219073686077</v>
      </c>
      <c r="K21" s="53">
        <f t="shared" si="1"/>
        <v>4.3542257622785314</v>
      </c>
      <c r="L21" s="53">
        <f t="shared" si="2"/>
        <v>59.338444835964609</v>
      </c>
      <c r="M21" s="25"/>
      <c r="N21" s="1"/>
      <c r="O21" s="1"/>
      <c r="P21" s="1"/>
      <c r="Q21" s="1"/>
      <c r="R21" s="1"/>
    </row>
    <row r="22" spans="2:18" ht="18.75" customHeight="1">
      <c r="B22" s="4" t="s">
        <v>17</v>
      </c>
      <c r="C22" s="62">
        <v>0</v>
      </c>
      <c r="D22" s="57">
        <f t="shared" si="0"/>
        <v>0</v>
      </c>
      <c r="E22" s="16">
        <v>0</v>
      </c>
      <c r="F22" s="57">
        <f t="shared" si="0"/>
        <v>0</v>
      </c>
      <c r="G22" s="16"/>
      <c r="H22" s="64">
        <v>237500</v>
      </c>
      <c r="I22" s="41"/>
      <c r="J22" s="53">
        <f>(C22/$H22)*100</f>
        <v>0</v>
      </c>
      <c r="K22" s="53">
        <f>(E22/$H22)*100</f>
        <v>0</v>
      </c>
      <c r="L22" s="53">
        <f>((E22+C22)/$H22)*100</f>
        <v>0</v>
      </c>
      <c r="M22" s="25"/>
    </row>
    <row r="23" spans="2:18" ht="18.75" customHeight="1">
      <c r="B23" s="4" t="s">
        <v>18</v>
      </c>
      <c r="C23" s="62">
        <v>0</v>
      </c>
      <c r="D23" s="57">
        <f t="shared" si="0"/>
        <v>0</v>
      </c>
      <c r="E23" s="16">
        <v>0</v>
      </c>
      <c r="F23" s="57">
        <f t="shared" si="0"/>
        <v>0</v>
      </c>
      <c r="G23" s="16"/>
      <c r="H23" s="64">
        <v>43990137</v>
      </c>
      <c r="I23" s="41"/>
      <c r="J23" s="53">
        <f t="shared" si="3"/>
        <v>0</v>
      </c>
      <c r="K23" s="53">
        <f t="shared" si="1"/>
        <v>0</v>
      </c>
      <c r="L23" s="53">
        <f t="shared" si="2"/>
        <v>0</v>
      </c>
      <c r="M23" s="25"/>
      <c r="N23" s="1"/>
      <c r="O23" s="1"/>
      <c r="P23" s="1"/>
      <c r="Q23" s="1"/>
      <c r="R23" s="1"/>
    </row>
    <row r="24" spans="2:18" ht="18.75" customHeight="1">
      <c r="B24" s="29" t="s">
        <v>19</v>
      </c>
      <c r="C24" s="63">
        <v>1014508</v>
      </c>
      <c r="D24" s="58">
        <f t="shared" si="0"/>
        <v>4.6868562468336934E-2</v>
      </c>
      <c r="E24" s="30">
        <v>110836</v>
      </c>
      <c r="F24" s="58">
        <f t="shared" si="0"/>
        <v>9.4861248178750648E-2</v>
      </c>
      <c r="G24" s="30"/>
      <c r="H24" s="65">
        <v>7312606</v>
      </c>
      <c r="I24" s="42"/>
      <c r="J24" s="54">
        <f t="shared" si="3"/>
        <v>13.873412570019497</v>
      </c>
      <c r="K24" s="55">
        <f t="shared" si="1"/>
        <v>1.5156840119650916</v>
      </c>
      <c r="L24" s="55">
        <f t="shared" si="2"/>
        <v>15.389096581984591</v>
      </c>
      <c r="M24" s="31"/>
      <c r="N24" s="1"/>
      <c r="O24" s="1"/>
      <c r="P24" s="1"/>
      <c r="Q24" s="1"/>
      <c r="R24" s="1"/>
    </row>
    <row r="25" spans="2:18" ht="18.75" customHeight="1">
      <c r="B25" s="4" t="s">
        <v>20</v>
      </c>
      <c r="C25" s="62">
        <v>205192307</v>
      </c>
      <c r="D25" s="57">
        <f>(C25/C$68)*100</f>
        <v>9.4795393024517001</v>
      </c>
      <c r="E25" s="16">
        <v>200000</v>
      </c>
      <c r="F25" s="57">
        <f>(E25/E$68)*100</f>
        <v>0.17117407372830243</v>
      </c>
      <c r="G25" s="16"/>
      <c r="H25" s="64">
        <v>571293793</v>
      </c>
      <c r="I25" s="41"/>
      <c r="J25" s="53">
        <f t="shared" si="3"/>
        <v>35.917125218967676</v>
      </c>
      <c r="K25" s="53">
        <f>(E25/$H25)*100</f>
        <v>3.5008257126294386E-2</v>
      </c>
      <c r="L25" s="53">
        <f>((E25+C25)/$H25)*100</f>
        <v>35.952133476093969</v>
      </c>
      <c r="M25" s="25"/>
      <c r="N25" s="1"/>
      <c r="O25" s="1"/>
      <c r="P25" s="1"/>
      <c r="Q25" s="1"/>
      <c r="R25" s="1"/>
    </row>
    <row r="26" spans="2:18" ht="18.75" customHeight="1">
      <c r="B26" s="4" t="s">
        <v>21</v>
      </c>
      <c r="C26" s="62">
        <v>20617507</v>
      </c>
      <c r="D26" s="57">
        <f t="shared" si="0"/>
        <v>0.95249412993379456</v>
      </c>
      <c r="E26" s="16">
        <v>2710747</v>
      </c>
      <c r="F26" s="57">
        <f t="shared" si="0"/>
        <v>2.3200480341838734</v>
      </c>
      <c r="G26" s="16"/>
      <c r="H26" s="64">
        <v>65576849</v>
      </c>
      <c r="I26" s="41"/>
      <c r="J26" s="53">
        <f t="shared" si="3"/>
        <v>31.440222143030994</v>
      </c>
      <c r="K26" s="53">
        <f t="shared" si="1"/>
        <v>4.133695109382276</v>
      </c>
      <c r="L26" s="53">
        <f t="shared" si="2"/>
        <v>35.573917252413274</v>
      </c>
      <c r="M26" s="25"/>
      <c r="N26" s="1"/>
      <c r="O26" s="1"/>
      <c r="P26" s="1"/>
      <c r="Q26" s="1"/>
      <c r="R26" s="1"/>
    </row>
    <row r="27" spans="2:18" ht="18.75" customHeight="1">
      <c r="B27" s="4" t="s">
        <v>22</v>
      </c>
      <c r="C27" s="62">
        <v>5414441</v>
      </c>
      <c r="D27" s="57">
        <f t="shared" si="0"/>
        <v>0.25013806321845139</v>
      </c>
      <c r="E27" s="16">
        <v>364000</v>
      </c>
      <c r="F27" s="57">
        <f t="shared" si="0"/>
        <v>0.31153681418551044</v>
      </c>
      <c r="G27" s="16"/>
      <c r="H27" s="64">
        <v>33942837</v>
      </c>
      <c r="I27" s="41"/>
      <c r="J27" s="53">
        <f t="shared" si="3"/>
        <v>15.951645409015164</v>
      </c>
      <c r="K27" s="53">
        <f t="shared" si="1"/>
        <v>1.0723912087843452</v>
      </c>
      <c r="L27" s="53">
        <f t="shared" si="2"/>
        <v>17.024036617799506</v>
      </c>
      <c r="M27" s="25"/>
      <c r="N27" s="1"/>
      <c r="O27" s="1"/>
      <c r="P27" s="1"/>
      <c r="Q27" s="1"/>
      <c r="R27" s="1"/>
    </row>
    <row r="28" spans="2:18" ht="18.75" customHeight="1">
      <c r="B28" s="4" t="s">
        <v>23</v>
      </c>
      <c r="C28" s="62">
        <v>4672165</v>
      </c>
      <c r="D28" s="57">
        <f t="shared" si="0"/>
        <v>0.21584616106021581</v>
      </c>
      <c r="E28" s="16">
        <v>399200</v>
      </c>
      <c r="F28" s="57">
        <f t="shared" si="0"/>
        <v>0.34166345116169167</v>
      </c>
      <c r="G28" s="16"/>
      <c r="H28" s="64">
        <v>17116719</v>
      </c>
      <c r="I28" s="41"/>
      <c r="J28" s="53">
        <f t="shared" si="3"/>
        <v>27.295914596716813</v>
      </c>
      <c r="K28" s="53">
        <f t="shared" si="1"/>
        <v>2.3322226648693598</v>
      </c>
      <c r="L28" s="53">
        <f t="shared" si="2"/>
        <v>29.628137261586176</v>
      </c>
      <c r="M28" s="25"/>
      <c r="N28" s="1"/>
      <c r="O28" s="1"/>
      <c r="P28" s="1"/>
      <c r="Q28" s="1"/>
      <c r="R28" s="1"/>
    </row>
    <row r="29" spans="2:18" ht="18.75" customHeight="1">
      <c r="B29" s="29" t="s">
        <v>24</v>
      </c>
      <c r="C29" s="63">
        <v>11677052</v>
      </c>
      <c r="D29" s="58">
        <f t="shared" si="0"/>
        <v>0.53946015320531604</v>
      </c>
      <c r="E29" s="30">
        <v>214648</v>
      </c>
      <c r="F29" s="58">
        <f t="shared" si="0"/>
        <v>0.18371086288816332</v>
      </c>
      <c r="G29" s="30"/>
      <c r="H29" s="65">
        <v>39027548</v>
      </c>
      <c r="I29" s="42"/>
      <c r="J29" s="54">
        <f t="shared" si="3"/>
        <v>29.920024696401633</v>
      </c>
      <c r="K29" s="55">
        <f t="shared" si="1"/>
        <v>0.54999099610357283</v>
      </c>
      <c r="L29" s="55">
        <f t="shared" si="2"/>
        <v>30.470015692505203</v>
      </c>
      <c r="M29" s="31"/>
      <c r="N29" s="1"/>
      <c r="O29" s="1"/>
      <c r="P29" s="1"/>
      <c r="Q29" s="1"/>
      <c r="R29" s="1"/>
    </row>
    <row r="30" spans="2:18" ht="18.75" customHeight="1">
      <c r="B30" s="4" t="s">
        <v>76</v>
      </c>
      <c r="C30" s="62">
        <v>18740498</v>
      </c>
      <c r="D30" s="57">
        <f>(C30/C$68)*100</f>
        <v>0.86577947261208721</v>
      </c>
      <c r="E30" s="16">
        <v>708749</v>
      </c>
      <c r="F30" s="57">
        <f>(E30/E$68)*100</f>
        <v>0.60659726790430313</v>
      </c>
      <c r="G30" s="16"/>
      <c r="H30" s="64">
        <v>42855251</v>
      </c>
      <c r="I30" s="41"/>
      <c r="J30" s="53">
        <f t="shared" si="3"/>
        <v>43.729759043996729</v>
      </c>
      <c r="K30" s="53">
        <f>(E30/$H30)*100</f>
        <v>1.6538206718238566</v>
      </c>
      <c r="L30" s="53">
        <f>((E30+C30)/$H30)*100</f>
        <v>45.383579715820588</v>
      </c>
      <c r="M30" s="25"/>
      <c r="N30" s="1"/>
      <c r="O30" s="1"/>
      <c r="P30" s="1"/>
      <c r="Q30" s="1"/>
      <c r="R30" s="1"/>
    </row>
    <row r="31" spans="2:18" ht="18.75" customHeight="1">
      <c r="B31" s="4" t="s">
        <v>25</v>
      </c>
      <c r="C31" s="62">
        <v>404757</v>
      </c>
      <c r="D31" s="57">
        <f t="shared" si="0"/>
        <v>1.8699092307795161E-2</v>
      </c>
      <c r="E31" s="16">
        <v>0</v>
      </c>
      <c r="F31" s="57">
        <f t="shared" si="0"/>
        <v>0</v>
      </c>
      <c r="G31" s="16"/>
      <c r="H31" s="64">
        <v>10245634</v>
      </c>
      <c r="I31" s="41"/>
      <c r="J31" s="53">
        <f t="shared" si="3"/>
        <v>3.9505315142040009</v>
      </c>
      <c r="K31" s="53">
        <f t="shared" si="1"/>
        <v>0</v>
      </c>
      <c r="L31" s="53">
        <f t="shared" si="2"/>
        <v>3.9505315142040009</v>
      </c>
      <c r="M31" s="25"/>
      <c r="N31" s="1"/>
      <c r="O31" s="1"/>
      <c r="P31" s="1"/>
      <c r="Q31" s="1"/>
      <c r="R31" s="1"/>
    </row>
    <row r="32" spans="2:18" ht="18.75" customHeight="1">
      <c r="B32" s="4" t="s">
        <v>26</v>
      </c>
      <c r="C32" s="62">
        <v>34378097</v>
      </c>
      <c r="D32" s="57">
        <f t="shared" si="0"/>
        <v>1.5882102327305909</v>
      </c>
      <c r="E32" s="16">
        <v>0</v>
      </c>
      <c r="F32" s="57">
        <f t="shared" si="0"/>
        <v>0</v>
      </c>
      <c r="G32" s="16"/>
      <c r="H32" s="64">
        <v>109612421</v>
      </c>
      <c r="I32" s="41"/>
      <c r="J32" s="53">
        <f t="shared" si="3"/>
        <v>31.36332241033158</v>
      </c>
      <c r="K32" s="53">
        <f t="shared" si="1"/>
        <v>0</v>
      </c>
      <c r="L32" s="53">
        <f t="shared" si="2"/>
        <v>31.36332241033158</v>
      </c>
      <c r="M32" s="25"/>
      <c r="N32" s="1"/>
      <c r="O32" s="1"/>
      <c r="P32" s="1"/>
      <c r="Q32" s="1"/>
      <c r="R32" s="1"/>
    </row>
    <row r="33" spans="2:18" ht="18.75" customHeight="1">
      <c r="B33" s="4" t="s">
        <v>77</v>
      </c>
      <c r="C33" s="62">
        <v>29425084</v>
      </c>
      <c r="D33" s="57">
        <f t="shared" si="0"/>
        <v>1.359389366658579</v>
      </c>
      <c r="E33" s="16">
        <v>6340001</v>
      </c>
      <c r="F33" s="57">
        <f t="shared" si="0"/>
        <v>5.4262189930575566</v>
      </c>
      <c r="G33" s="16"/>
      <c r="H33" s="64">
        <v>351405968</v>
      </c>
      <c r="I33" s="41"/>
      <c r="J33" s="53">
        <f t="shared" si="3"/>
        <v>8.3735299566682375</v>
      </c>
      <c r="K33" s="53">
        <f t="shared" si="1"/>
        <v>1.8041813678019265</v>
      </c>
      <c r="L33" s="53">
        <f t="shared" si="2"/>
        <v>10.177711324470163</v>
      </c>
      <c r="M33" s="25"/>
      <c r="N33" s="1"/>
      <c r="O33" s="1"/>
      <c r="P33" s="1"/>
      <c r="Q33" s="1"/>
      <c r="R33" s="1"/>
    </row>
    <row r="34" spans="2:18" ht="18.75" customHeight="1">
      <c r="B34" s="29" t="s">
        <v>27</v>
      </c>
      <c r="C34" s="63">
        <v>32452106</v>
      </c>
      <c r="D34" s="58">
        <f t="shared" si="0"/>
        <v>1.4992326894318151</v>
      </c>
      <c r="E34" s="30">
        <v>0</v>
      </c>
      <c r="F34" s="58">
        <f t="shared" si="0"/>
        <v>0</v>
      </c>
      <c r="G34" s="30"/>
      <c r="H34" s="65">
        <v>99684885</v>
      </c>
      <c r="I34" s="42"/>
      <c r="J34" s="54">
        <f t="shared" si="3"/>
        <v>32.554690713642294</v>
      </c>
      <c r="K34" s="55">
        <f t="shared" si="1"/>
        <v>0</v>
      </c>
      <c r="L34" s="55">
        <f t="shared" si="2"/>
        <v>32.554690713642294</v>
      </c>
      <c r="M34" s="31"/>
      <c r="N34" s="1"/>
      <c r="O34" s="1"/>
      <c r="P34" s="1"/>
      <c r="Q34" s="1"/>
      <c r="R34" s="1"/>
    </row>
    <row r="35" spans="2:18" ht="18.75" customHeight="1">
      <c r="B35" s="4" t="s">
        <v>28</v>
      </c>
      <c r="C35" s="62">
        <v>9500534</v>
      </c>
      <c r="D35" s="57">
        <f>(C35/C$68)*100</f>
        <v>0.43890868407302747</v>
      </c>
      <c r="E35" s="16">
        <v>112887</v>
      </c>
      <c r="F35" s="57">
        <f>(E35/E$68)*100</f>
        <v>9.6616638304834385E-2</v>
      </c>
      <c r="G35" s="16"/>
      <c r="H35" s="64">
        <v>171308151</v>
      </c>
      <c r="I35" s="41"/>
      <c r="J35" s="53">
        <f t="shared" si="3"/>
        <v>5.5458738796381031</v>
      </c>
      <c r="K35" s="53">
        <f>(E35/$H35)*100</f>
        <v>6.5897039540167582E-2</v>
      </c>
      <c r="L35" s="53">
        <f>((E35+C35)/$H35)*100</f>
        <v>5.6117709191782712</v>
      </c>
      <c r="M35" s="25"/>
      <c r="N35" s="1"/>
      <c r="O35" s="1"/>
      <c r="P35" s="1"/>
      <c r="Q35" s="1"/>
      <c r="R35" s="1"/>
    </row>
    <row r="36" spans="2:18" ht="18.75" customHeight="1">
      <c r="B36" s="4" t="s">
        <v>29</v>
      </c>
      <c r="C36" s="62">
        <v>312727</v>
      </c>
      <c r="D36" s="57">
        <f t="shared" si="0"/>
        <v>1.4447461168404395E-2</v>
      </c>
      <c r="E36" s="16">
        <v>0</v>
      </c>
      <c r="F36" s="57">
        <f t="shared" si="0"/>
        <v>0</v>
      </c>
      <c r="G36" s="16"/>
      <c r="H36" s="64">
        <v>14238022</v>
      </c>
      <c r="I36" s="41"/>
      <c r="J36" s="53">
        <f t="shared" si="3"/>
        <v>2.1964216658746558</v>
      </c>
      <c r="K36" s="53">
        <f t="shared" si="1"/>
        <v>0</v>
      </c>
      <c r="L36" s="53">
        <f t="shared" si="2"/>
        <v>2.1964216658746558</v>
      </c>
      <c r="M36" s="25"/>
      <c r="N36" s="1"/>
      <c r="O36" s="1"/>
      <c r="P36" s="1"/>
      <c r="Q36" s="1"/>
      <c r="R36" s="1"/>
    </row>
    <row r="37" spans="2:18" ht="18.75" customHeight="1">
      <c r="B37" s="4" t="s">
        <v>30</v>
      </c>
      <c r="C37" s="62">
        <v>26781732</v>
      </c>
      <c r="D37" s="57">
        <f t="shared" si="0"/>
        <v>1.237270952276629</v>
      </c>
      <c r="E37" s="16">
        <v>267226</v>
      </c>
      <c r="F37" s="57">
        <f t="shared" si="0"/>
        <v>0.22871081513059671</v>
      </c>
      <c r="G37" s="16"/>
      <c r="H37" s="64">
        <v>95526702</v>
      </c>
      <c r="I37" s="41"/>
      <c r="J37" s="53">
        <f t="shared" si="3"/>
        <v>28.035859544276949</v>
      </c>
      <c r="K37" s="53">
        <f t="shared" si="1"/>
        <v>0.27973958527323595</v>
      </c>
      <c r="L37" s="53">
        <f t="shared" si="2"/>
        <v>28.315599129550183</v>
      </c>
      <c r="M37" s="25"/>
      <c r="N37" s="1"/>
      <c r="O37" s="1"/>
      <c r="P37" s="1"/>
      <c r="Q37" s="1"/>
      <c r="R37" s="1"/>
    </row>
    <row r="38" spans="2:18" ht="18.75" customHeight="1">
      <c r="B38" s="4" t="s">
        <v>31</v>
      </c>
      <c r="C38" s="62">
        <v>708343</v>
      </c>
      <c r="D38" s="57">
        <f t="shared" si="0"/>
        <v>3.2724254657931912E-2</v>
      </c>
      <c r="E38" s="16">
        <v>92048</v>
      </c>
      <c r="F38" s="57">
        <f t="shared" si="0"/>
        <v>7.8781155692713919E-2</v>
      </c>
      <c r="G38" s="16"/>
      <c r="H38" s="64">
        <v>8086987</v>
      </c>
      <c r="I38" s="41"/>
      <c r="J38" s="53">
        <f t="shared" si="3"/>
        <v>8.7590470962794917</v>
      </c>
      <c r="K38" s="53">
        <f t="shared" si="1"/>
        <v>1.1382236672323081</v>
      </c>
      <c r="L38" s="53">
        <f t="shared" si="2"/>
        <v>9.8972707635117985</v>
      </c>
      <c r="M38" s="25"/>
      <c r="N38" s="1"/>
      <c r="O38" s="1"/>
      <c r="P38" s="1"/>
      <c r="Q38" s="1"/>
      <c r="R38" s="1"/>
    </row>
    <row r="39" spans="2:18" ht="18.75" customHeight="1">
      <c r="B39" s="29" t="s">
        <v>78</v>
      </c>
      <c r="C39" s="63">
        <v>6179638</v>
      </c>
      <c r="D39" s="58">
        <f t="shared" si="0"/>
        <v>0.28548887700708986</v>
      </c>
      <c r="E39" s="30">
        <v>945676</v>
      </c>
      <c r="F39" s="58">
        <f t="shared" si="0"/>
        <v>0.80937606673543072</v>
      </c>
      <c r="G39" s="30"/>
      <c r="H39" s="65">
        <v>21599371</v>
      </c>
      <c r="I39" s="42"/>
      <c r="J39" s="54">
        <f t="shared" si="3"/>
        <v>28.610268326795257</v>
      </c>
      <c r="K39" s="55">
        <f t="shared" si="1"/>
        <v>4.3782571260987186</v>
      </c>
      <c r="L39" s="55">
        <f t="shared" si="2"/>
        <v>32.988525452893974</v>
      </c>
      <c r="M39" s="31"/>
      <c r="N39" s="1"/>
      <c r="O39" s="1"/>
      <c r="P39" s="1"/>
      <c r="Q39" s="1"/>
      <c r="R39" s="1"/>
    </row>
    <row r="40" spans="2:18" ht="18.75" customHeight="1">
      <c r="B40" s="4" t="s">
        <v>32</v>
      </c>
      <c r="C40" s="62">
        <v>4518555</v>
      </c>
      <c r="D40" s="57">
        <f>(C40/C$68)*100</f>
        <v>0.20874963754264744</v>
      </c>
      <c r="E40" s="16">
        <v>589798</v>
      </c>
      <c r="F40" s="57">
        <f>(E40/E$68)*100</f>
        <v>0.5047906316840266</v>
      </c>
      <c r="G40" s="16"/>
      <c r="H40" s="64">
        <v>45740409</v>
      </c>
      <c r="I40" s="41"/>
      <c r="J40" s="53">
        <f t="shared" si="3"/>
        <v>9.8786939137339154</v>
      </c>
      <c r="K40" s="53">
        <f>(E40/$H40)*100</f>
        <v>1.2894462749556963</v>
      </c>
      <c r="L40" s="53">
        <f>((E40+C40)/$H40)*100</f>
        <v>11.168140188689611</v>
      </c>
      <c r="M40" s="25"/>
      <c r="N40" s="1"/>
      <c r="O40" s="1"/>
      <c r="P40" s="1"/>
      <c r="Q40" s="1"/>
      <c r="R40" s="1"/>
    </row>
    <row r="41" spans="2:18" ht="18.75" customHeight="1">
      <c r="B41" s="4" t="s">
        <v>33</v>
      </c>
      <c r="C41" s="62">
        <v>2267471</v>
      </c>
      <c r="D41" s="57">
        <f t="shared" si="0"/>
        <v>0.10475334468396742</v>
      </c>
      <c r="E41" s="16">
        <v>749368</v>
      </c>
      <c r="F41" s="57">
        <f t="shared" si="0"/>
        <v>0.64136186640815274</v>
      </c>
      <c r="G41" s="16"/>
      <c r="H41" s="64">
        <v>10148985</v>
      </c>
      <c r="I41" s="41"/>
      <c r="J41" s="53">
        <f t="shared" si="3"/>
        <v>22.341849948541654</v>
      </c>
      <c r="K41" s="53">
        <f t="shared" si="1"/>
        <v>7.3836743280239352</v>
      </c>
      <c r="L41" s="53">
        <f t="shared" si="2"/>
        <v>29.72552427656559</v>
      </c>
      <c r="M41" s="25"/>
      <c r="N41" s="1"/>
      <c r="O41" s="1"/>
      <c r="P41" s="1"/>
      <c r="Q41" s="1"/>
      <c r="R41" s="1"/>
    </row>
    <row r="42" spans="2:18" ht="18.75" customHeight="1">
      <c r="B42" s="4" t="s">
        <v>34</v>
      </c>
      <c r="C42" s="62">
        <v>290541951</v>
      </c>
      <c r="D42" s="57">
        <f t="shared" si="0"/>
        <v>13.422549235802961</v>
      </c>
      <c r="E42" s="16">
        <v>0</v>
      </c>
      <c r="F42" s="57">
        <f t="shared" si="0"/>
        <v>0</v>
      </c>
      <c r="G42" s="16"/>
      <c r="H42" s="64">
        <v>669417268</v>
      </c>
      <c r="I42" s="41"/>
      <c r="J42" s="53">
        <f t="shared" ref="J42:J65" si="4">(C42/$H42)*100</f>
        <v>43.402219346394268</v>
      </c>
      <c r="K42" s="53">
        <f t="shared" si="1"/>
        <v>0</v>
      </c>
      <c r="L42" s="53">
        <f t="shared" si="2"/>
        <v>43.402219346394268</v>
      </c>
      <c r="M42" s="25"/>
      <c r="N42" s="1"/>
      <c r="O42" s="1"/>
      <c r="P42" s="1"/>
      <c r="Q42" s="1"/>
      <c r="R42" s="1"/>
    </row>
    <row r="43" spans="2:18" ht="18.75" customHeight="1">
      <c r="B43" s="4" t="s">
        <v>35</v>
      </c>
      <c r="C43" s="62">
        <v>5500</v>
      </c>
      <c r="D43" s="57">
        <f t="shared" si="0"/>
        <v>2.540907450467154E-4</v>
      </c>
      <c r="E43" s="16">
        <v>0</v>
      </c>
      <c r="F43" s="57">
        <f t="shared" si="0"/>
        <v>0</v>
      </c>
      <c r="G43" s="16"/>
      <c r="H43" s="64">
        <v>22071875</v>
      </c>
      <c r="I43" s="41"/>
      <c r="J43" s="53">
        <f t="shared" si="4"/>
        <v>2.4918589834348009E-2</v>
      </c>
      <c r="K43" s="53">
        <f t="shared" si="1"/>
        <v>0</v>
      </c>
      <c r="L43" s="53">
        <f t="shared" si="2"/>
        <v>2.4918589834348009E-2</v>
      </c>
      <c r="M43" s="25"/>
      <c r="N43" s="1"/>
      <c r="O43" s="1"/>
      <c r="P43" s="1"/>
      <c r="Q43" s="1"/>
      <c r="R43" s="1"/>
    </row>
    <row r="44" spans="2:18" ht="18.75" customHeight="1">
      <c r="B44" s="29" t="s">
        <v>36</v>
      </c>
      <c r="C44" s="63">
        <v>64981955</v>
      </c>
      <c r="D44" s="58">
        <f t="shared" si="0"/>
        <v>3.0020569746440238</v>
      </c>
      <c r="E44" s="30">
        <v>1700000</v>
      </c>
      <c r="F44" s="58">
        <f t="shared" si="0"/>
        <v>1.4549796266905708</v>
      </c>
      <c r="G44" s="30"/>
      <c r="H44" s="65">
        <v>1544382399</v>
      </c>
      <c r="I44" s="42"/>
      <c r="J44" s="54">
        <f t="shared" si="4"/>
        <v>4.2076337468023679</v>
      </c>
      <c r="K44" s="55">
        <f t="shared" si="1"/>
        <v>0.11007636457788976</v>
      </c>
      <c r="L44" s="55">
        <f t="shared" si="2"/>
        <v>4.3177101113802578</v>
      </c>
      <c r="M44" s="31"/>
      <c r="N44" s="1"/>
      <c r="O44" s="1"/>
      <c r="P44" s="1"/>
      <c r="Q44" s="1"/>
      <c r="R44" s="1"/>
    </row>
    <row r="45" spans="2:18" ht="18.75" customHeight="1">
      <c r="B45" s="4" t="s">
        <v>37</v>
      </c>
      <c r="C45" s="62">
        <v>20488037</v>
      </c>
      <c r="D45" s="57">
        <f>(C45/C$68)*100</f>
        <v>0.94651283379539497</v>
      </c>
      <c r="E45" s="16">
        <v>2044412</v>
      </c>
      <c r="F45" s="57">
        <f>(E45/E$68)*100</f>
        <v>1.7497516520951315</v>
      </c>
      <c r="G45" s="16"/>
      <c r="H45" s="64">
        <v>131623583</v>
      </c>
      <c r="I45" s="41"/>
      <c r="J45" s="53">
        <f t="shared" si="4"/>
        <v>15.565627779635813</v>
      </c>
      <c r="K45" s="53">
        <f>(E45/$H45)*100</f>
        <v>1.5532262178275453</v>
      </c>
      <c r="L45" s="53">
        <f>((E45+C45)/$H45)*100</f>
        <v>17.118853997463358</v>
      </c>
      <c r="M45" s="25"/>
      <c r="N45" s="1"/>
      <c r="O45" s="1"/>
      <c r="P45" s="1"/>
      <c r="Q45" s="1"/>
      <c r="R45" s="1"/>
    </row>
    <row r="46" spans="2:18" ht="18.75" customHeight="1">
      <c r="B46" s="4" t="s">
        <v>38</v>
      </c>
      <c r="C46" s="62">
        <v>960661</v>
      </c>
      <c r="D46" s="57">
        <f t="shared" si="0"/>
        <v>4.4380921677695029E-2</v>
      </c>
      <c r="E46" s="16">
        <v>186092</v>
      </c>
      <c r="F46" s="57">
        <f t="shared" si="0"/>
        <v>0.15927062864123628</v>
      </c>
      <c r="G46" s="16"/>
      <c r="H46" s="64">
        <v>6468223</v>
      </c>
      <c r="I46" s="41"/>
      <c r="J46" s="53">
        <f t="shared" si="4"/>
        <v>14.852008039920703</v>
      </c>
      <c r="K46" s="53">
        <f t="shared" si="1"/>
        <v>2.8770189277642406</v>
      </c>
      <c r="L46" s="53">
        <f t="shared" si="2"/>
        <v>17.729026967684941</v>
      </c>
      <c r="M46" s="25"/>
      <c r="N46" s="1"/>
      <c r="O46" s="1"/>
      <c r="P46" s="1"/>
      <c r="Q46" s="1"/>
      <c r="R46" s="1"/>
    </row>
    <row r="47" spans="2:18" ht="18.75" customHeight="1">
      <c r="B47" s="4" t="s">
        <v>39</v>
      </c>
      <c r="C47" s="62">
        <v>150000</v>
      </c>
      <c r="D47" s="57">
        <f t="shared" si="0"/>
        <v>6.9297475921831471E-3</v>
      </c>
      <c r="E47" s="16">
        <v>0</v>
      </c>
      <c r="F47" s="57">
        <f t="shared" si="0"/>
        <v>0</v>
      </c>
      <c r="G47" s="16"/>
      <c r="H47" s="64">
        <v>1110731</v>
      </c>
      <c r="I47" s="41"/>
      <c r="J47" s="53">
        <f t="shared" si="4"/>
        <v>13.504619930478217</v>
      </c>
      <c r="K47" s="53">
        <f t="shared" si="1"/>
        <v>0</v>
      </c>
      <c r="L47" s="53">
        <f t="shared" si="2"/>
        <v>13.504619930478217</v>
      </c>
      <c r="M47" s="25"/>
      <c r="N47" s="1"/>
      <c r="O47" s="1"/>
      <c r="P47" s="1"/>
      <c r="Q47" s="1"/>
      <c r="R47" s="1"/>
    </row>
    <row r="48" spans="2:18" ht="18.75" customHeight="1">
      <c r="B48" s="4" t="s">
        <v>40</v>
      </c>
      <c r="C48" s="62">
        <v>105245552</v>
      </c>
      <c r="D48" s="57">
        <f t="shared" si="0"/>
        <v>4.862167403733241</v>
      </c>
      <c r="E48" s="16">
        <v>7525789</v>
      </c>
      <c r="F48" s="57">
        <f t="shared" si="0"/>
        <v>6.4410998057482374</v>
      </c>
      <c r="G48" s="16"/>
      <c r="H48" s="64">
        <v>249650187</v>
      </c>
      <c r="I48" s="41"/>
      <c r="J48" s="53">
        <f t="shared" si="4"/>
        <v>42.157209359510716</v>
      </c>
      <c r="K48" s="53">
        <f t="shared" si="1"/>
        <v>3.014533692298015</v>
      </c>
      <c r="L48" s="53">
        <f t="shared" si="2"/>
        <v>45.171743051808726</v>
      </c>
      <c r="M48" s="25"/>
      <c r="N48" s="1"/>
      <c r="O48" s="1"/>
      <c r="P48" s="1"/>
      <c r="Q48" s="1"/>
      <c r="R48" s="1"/>
    </row>
    <row r="49" spans="2:18" ht="18.75" customHeight="1">
      <c r="B49" s="29" t="s">
        <v>41</v>
      </c>
      <c r="C49" s="63">
        <v>14585992</v>
      </c>
      <c r="D49" s="58">
        <f t="shared" si="0"/>
        <v>0.67384828627735105</v>
      </c>
      <c r="E49" s="30">
        <v>3218248</v>
      </c>
      <c r="F49" s="58">
        <f t="shared" si="0"/>
        <v>2.7544031021398094</v>
      </c>
      <c r="G49" s="30"/>
      <c r="H49" s="65">
        <v>35685023</v>
      </c>
      <c r="I49" s="42"/>
      <c r="J49" s="54">
        <f t="shared" si="4"/>
        <v>40.874268176876335</v>
      </c>
      <c r="K49" s="55">
        <f t="shared" si="1"/>
        <v>9.018483748770457</v>
      </c>
      <c r="L49" s="55">
        <f t="shared" si="2"/>
        <v>49.892751925646792</v>
      </c>
      <c r="M49" s="31"/>
      <c r="N49" s="1"/>
      <c r="O49" s="1"/>
      <c r="P49" s="1"/>
      <c r="Q49" s="1"/>
      <c r="R49" s="1"/>
    </row>
    <row r="50" spans="2:18" ht="18.75" customHeight="1">
      <c r="B50" s="4" t="s">
        <v>42</v>
      </c>
      <c r="C50" s="62">
        <v>52484445</v>
      </c>
      <c r="D50" s="57">
        <f>(C50/C$68)*100</f>
        <v>2.424693042438792</v>
      </c>
      <c r="E50" s="16">
        <v>3952605</v>
      </c>
      <c r="F50" s="57">
        <f>(E50/E$68)*100</f>
        <v>3.3829174984442845</v>
      </c>
      <c r="G50" s="16"/>
      <c r="H50" s="64">
        <v>133023491</v>
      </c>
      <c r="I50" s="41"/>
      <c r="J50" s="53">
        <f t="shared" si="4"/>
        <v>39.455020015975975</v>
      </c>
      <c r="K50" s="53">
        <f>(E50/$H50)*100</f>
        <v>2.971358645218535</v>
      </c>
      <c r="L50" s="53">
        <f>((E50+C50)/$H50)*100</f>
        <v>42.426378661194505</v>
      </c>
      <c r="M50" s="25"/>
      <c r="N50" s="1"/>
      <c r="O50" s="1"/>
      <c r="P50" s="1"/>
      <c r="Q50" s="1"/>
      <c r="R50" s="1"/>
    </row>
    <row r="51" spans="2:18" ht="18.75" customHeight="1">
      <c r="B51" s="4" t="s">
        <v>43</v>
      </c>
      <c r="C51" s="62">
        <v>94516369</v>
      </c>
      <c r="D51" s="57">
        <f t="shared" si="0"/>
        <v>4.366497203330959</v>
      </c>
      <c r="E51" s="16">
        <v>1873224</v>
      </c>
      <c r="F51" s="57">
        <f t="shared" si="0"/>
        <v>1.6032369154281281</v>
      </c>
      <c r="G51" s="16"/>
      <c r="H51" s="64">
        <v>437656555</v>
      </c>
      <c r="I51" s="41"/>
      <c r="J51" s="53">
        <f t="shared" si="4"/>
        <v>21.596013568219032</v>
      </c>
      <c r="K51" s="53">
        <f t="shared" si="1"/>
        <v>0.42801232578362736</v>
      </c>
      <c r="L51" s="53">
        <f t="shared" si="2"/>
        <v>22.024025894002662</v>
      </c>
      <c r="M51" s="25"/>
      <c r="N51" s="1"/>
      <c r="O51" s="1"/>
      <c r="P51" s="1"/>
      <c r="Q51" s="1"/>
      <c r="R51" s="1"/>
    </row>
    <row r="52" spans="2:18" ht="18.75" customHeight="1">
      <c r="B52" s="4" t="s">
        <v>44</v>
      </c>
      <c r="C52" s="62">
        <v>19182358</v>
      </c>
      <c r="D52" s="57">
        <f t="shared" si="0"/>
        <v>0.88619266108596761</v>
      </c>
      <c r="E52" s="16">
        <v>80000</v>
      </c>
      <c r="F52" s="57">
        <f t="shared" si="0"/>
        <v>6.8469629491320974E-2</v>
      </c>
      <c r="G52" s="16"/>
      <c r="H52" s="64">
        <v>38868865</v>
      </c>
      <c r="I52" s="41"/>
      <c r="J52" s="53">
        <f t="shared" si="4"/>
        <v>49.351474502792918</v>
      </c>
      <c r="K52" s="53">
        <f t="shared" si="1"/>
        <v>0.2058202625674817</v>
      </c>
      <c r="L52" s="53">
        <f t="shared" si="2"/>
        <v>49.557294765360396</v>
      </c>
      <c r="M52" s="25"/>
      <c r="N52" s="1"/>
      <c r="O52" s="1"/>
      <c r="P52" s="1"/>
      <c r="Q52" s="1"/>
      <c r="R52" s="1"/>
    </row>
    <row r="53" spans="2:18" ht="18.75" customHeight="1">
      <c r="B53" s="4" t="s">
        <v>45</v>
      </c>
      <c r="C53" s="62">
        <v>12000000</v>
      </c>
      <c r="D53" s="57">
        <f t="shared" si="0"/>
        <v>0.55437980737465176</v>
      </c>
      <c r="E53" s="16">
        <v>2712850</v>
      </c>
      <c r="F53" s="57">
        <f t="shared" si="0"/>
        <v>2.3218479295691266</v>
      </c>
      <c r="G53" s="16"/>
      <c r="H53" s="64">
        <v>41665514</v>
      </c>
      <c r="I53" s="41"/>
      <c r="J53" s="53">
        <f t="shared" si="4"/>
        <v>28.800796745241158</v>
      </c>
      <c r="K53" s="53">
        <f t="shared" si="1"/>
        <v>6.511020120860624</v>
      </c>
      <c r="L53" s="53">
        <f t="shared" si="2"/>
        <v>35.311816866101786</v>
      </c>
      <c r="M53" s="25"/>
      <c r="N53" s="1"/>
      <c r="O53" s="1"/>
      <c r="P53" s="1"/>
      <c r="Q53" s="1"/>
      <c r="R53" s="1"/>
    </row>
    <row r="54" spans="2:18" ht="18.75" customHeight="1">
      <c r="B54" s="29" t="s">
        <v>46</v>
      </c>
      <c r="C54" s="63">
        <v>8689005</v>
      </c>
      <c r="D54" s="58">
        <f t="shared" si="0"/>
        <v>0.40141740984811553</v>
      </c>
      <c r="E54" s="30">
        <v>567089</v>
      </c>
      <c r="F54" s="58">
        <f t="shared" si="0"/>
        <v>0.48535467148254657</v>
      </c>
      <c r="G54" s="30"/>
      <c r="H54" s="65">
        <v>29138365</v>
      </c>
      <c r="I54" s="42"/>
      <c r="J54" s="54">
        <f t="shared" si="4"/>
        <v>29.819809725082379</v>
      </c>
      <c r="K54" s="55">
        <f t="shared" si="1"/>
        <v>1.9461936179329211</v>
      </c>
      <c r="L54" s="55">
        <f t="shared" si="2"/>
        <v>31.766003343015299</v>
      </c>
      <c r="M54" s="31"/>
      <c r="N54" s="1"/>
      <c r="O54" s="1"/>
      <c r="P54" s="1"/>
      <c r="Q54" s="1"/>
      <c r="R54" s="1"/>
    </row>
    <row r="55" spans="2:18" ht="18.75" customHeight="1">
      <c r="B55" s="4" t="s">
        <v>47</v>
      </c>
      <c r="C55" s="62">
        <v>482039.6</v>
      </c>
      <c r="D55" s="57">
        <f>(C55/C$68)*100</f>
        <v>2.226941838291285E-2</v>
      </c>
      <c r="E55" s="16">
        <v>0</v>
      </c>
      <c r="F55" s="57">
        <f>(E55/E$68)*100</f>
        <v>0</v>
      </c>
      <c r="G55" s="16"/>
      <c r="H55" s="64">
        <v>4351488</v>
      </c>
      <c r="I55" s="41"/>
      <c r="J55" s="53">
        <f>(C55/$H55)*100</f>
        <v>11.077580818331569</v>
      </c>
      <c r="K55" s="53">
        <f>(E55/$H55)*100</f>
        <v>0</v>
      </c>
      <c r="L55" s="53">
        <f>((E55+C55)/$H55)*100</f>
        <v>11.077580818331569</v>
      </c>
      <c r="M55" s="25"/>
      <c r="N55" s="1"/>
      <c r="O55" s="1"/>
      <c r="P55" s="1"/>
      <c r="Q55" s="1"/>
      <c r="R55" s="1"/>
    </row>
    <row r="56" spans="2:18" ht="18.75" customHeight="1">
      <c r="B56" s="4" t="s">
        <v>48</v>
      </c>
      <c r="C56" s="62">
        <v>26385495</v>
      </c>
      <c r="D56" s="57">
        <f t="shared" si="0"/>
        <v>1.2189654696320698</v>
      </c>
      <c r="E56" s="16">
        <v>3145496</v>
      </c>
      <c r="F56" s="57">
        <f t="shared" si="0"/>
        <v>2.692136821080402</v>
      </c>
      <c r="G56" s="16"/>
      <c r="H56" s="64">
        <v>71888294</v>
      </c>
      <c r="I56" s="41"/>
      <c r="J56" s="53">
        <f t="shared" si="4"/>
        <v>36.703465240112664</v>
      </c>
      <c r="K56" s="53">
        <f t="shared" si="1"/>
        <v>4.3755329622928594</v>
      </c>
      <c r="L56" s="53">
        <f t="shared" si="2"/>
        <v>41.078998202405529</v>
      </c>
      <c r="M56" s="25"/>
      <c r="N56" s="1"/>
      <c r="O56" s="1"/>
      <c r="P56" s="1"/>
      <c r="Q56" s="1"/>
      <c r="R56" s="1"/>
    </row>
    <row r="57" spans="2:18" ht="18.75" customHeight="1">
      <c r="B57" s="4" t="s">
        <v>49</v>
      </c>
      <c r="C57" s="62">
        <v>131519815</v>
      </c>
      <c r="D57" s="57">
        <f t="shared" si="0"/>
        <v>6.0759941421374863</v>
      </c>
      <c r="E57" s="16">
        <v>10909687</v>
      </c>
      <c r="F57" s="57">
        <f t="shared" si="0"/>
        <v>9.3372778344535146</v>
      </c>
      <c r="G57" s="16"/>
      <c r="H57" s="64">
        <v>465901104</v>
      </c>
      <c r="I57" s="41"/>
      <c r="J57" s="53">
        <f t="shared" si="4"/>
        <v>28.229127141111043</v>
      </c>
      <c r="K57" s="53">
        <f t="shared" si="1"/>
        <v>2.3416314978296335</v>
      </c>
      <c r="L57" s="53">
        <f t="shared" si="2"/>
        <v>30.570758638940681</v>
      </c>
      <c r="M57" s="25"/>
      <c r="N57" s="1"/>
      <c r="O57" s="1"/>
      <c r="P57" s="1"/>
      <c r="Q57" s="1"/>
      <c r="R57" s="1"/>
    </row>
    <row r="58" spans="2:18" ht="18.75" customHeight="1">
      <c r="B58" s="4" t="s">
        <v>50</v>
      </c>
      <c r="C58" s="62">
        <v>40954976</v>
      </c>
      <c r="D58" s="57">
        <f t="shared" si="0"/>
        <v>1.8920509754927908</v>
      </c>
      <c r="E58" s="16">
        <v>4127654</v>
      </c>
      <c r="F58" s="57">
        <f t="shared" si="0"/>
        <v>3.5327367506046126</v>
      </c>
      <c r="G58" s="16"/>
      <c r="H58" s="64">
        <v>283373739</v>
      </c>
      <c r="I58" s="41"/>
      <c r="J58" s="53">
        <f t="shared" si="4"/>
        <v>14.452636346799942</v>
      </c>
      <c r="K58" s="53">
        <f>(E58/$H58)*100</f>
        <v>1.4566113340516709</v>
      </c>
      <c r="L58" s="53">
        <f>((E58+C58)/$H58)*100</f>
        <v>15.909247680851612</v>
      </c>
      <c r="M58" s="25"/>
      <c r="N58" s="1"/>
      <c r="O58" s="1"/>
      <c r="P58" s="1"/>
      <c r="Q58" s="1"/>
      <c r="R58" s="1"/>
    </row>
    <row r="59" spans="2:18" ht="18.75" customHeight="1">
      <c r="B59" s="29" t="s">
        <v>51</v>
      </c>
      <c r="C59" s="63">
        <v>2554565</v>
      </c>
      <c r="D59" s="58">
        <f t="shared" si="0"/>
        <v>0.11801660438550228</v>
      </c>
      <c r="E59" s="30">
        <v>0</v>
      </c>
      <c r="F59" s="58">
        <f t="shared" si="0"/>
        <v>0</v>
      </c>
      <c r="G59" s="30"/>
      <c r="H59" s="65">
        <v>26679890</v>
      </c>
      <c r="I59" s="42"/>
      <c r="J59" s="54">
        <f t="shared" si="4"/>
        <v>9.574870810936627</v>
      </c>
      <c r="K59" s="55">
        <f t="shared" si="1"/>
        <v>0</v>
      </c>
      <c r="L59" s="55">
        <f t="shared" si="2"/>
        <v>9.574870810936627</v>
      </c>
      <c r="M59" s="31"/>
      <c r="N59" s="1"/>
      <c r="O59" s="1"/>
      <c r="P59" s="1"/>
      <c r="Q59" s="1"/>
      <c r="R59" s="1"/>
    </row>
    <row r="60" spans="2:18" ht="18.75" customHeight="1">
      <c r="B60" s="4" t="s">
        <v>79</v>
      </c>
      <c r="C60" s="62">
        <v>0</v>
      </c>
      <c r="D60" s="57">
        <f>(C60/C$68)*100</f>
        <v>0</v>
      </c>
      <c r="E60" s="16">
        <v>0</v>
      </c>
      <c r="F60" s="57">
        <f>(E60/E$68)*100</f>
        <v>0</v>
      </c>
      <c r="G60" s="16"/>
      <c r="H60" s="64">
        <v>0</v>
      </c>
      <c r="I60" s="41"/>
      <c r="J60" s="53">
        <v>0</v>
      </c>
      <c r="K60" s="53">
        <v>0</v>
      </c>
      <c r="L60" s="53">
        <v>0</v>
      </c>
      <c r="M60" s="25"/>
      <c r="N60" s="1"/>
      <c r="O60" s="1"/>
    </row>
    <row r="61" spans="2:18" ht="18.75" customHeight="1">
      <c r="B61" s="4" t="s">
        <v>56</v>
      </c>
      <c r="C61" s="62">
        <v>20279574</v>
      </c>
      <c r="D61" s="57">
        <f t="shared" si="0"/>
        <v>0.93688219397999972</v>
      </c>
      <c r="E61" s="16">
        <v>2894104</v>
      </c>
      <c r="F61" s="57">
        <f t="shared" si="0"/>
        <v>2.476977857366875</v>
      </c>
      <c r="G61" s="16"/>
      <c r="H61" s="64">
        <v>127104375</v>
      </c>
      <c r="I61" s="41"/>
      <c r="J61" s="53">
        <f t="shared" si="4"/>
        <v>15.955055835017481</v>
      </c>
      <c r="K61" s="53">
        <f t="shared" si="1"/>
        <v>2.2769507343866016</v>
      </c>
      <c r="L61" s="53">
        <f t="shared" si="2"/>
        <v>18.232006569404081</v>
      </c>
      <c r="M61" s="25"/>
      <c r="N61" s="1"/>
      <c r="O61" s="1"/>
      <c r="P61" s="1"/>
      <c r="Q61" s="1"/>
      <c r="R61" s="1"/>
    </row>
    <row r="62" spans="2:18" ht="18.75" customHeight="1">
      <c r="B62" s="4" t="s">
        <v>52</v>
      </c>
      <c r="C62" s="62">
        <v>73200701</v>
      </c>
      <c r="D62" s="57">
        <f t="shared" si="0"/>
        <v>3.3817492100057898</v>
      </c>
      <c r="E62" s="16">
        <v>489056</v>
      </c>
      <c r="F62" s="57">
        <f t="shared" si="0"/>
        <v>0.41856853900634344</v>
      </c>
      <c r="G62" s="16"/>
      <c r="H62" s="66">
        <v>396589285</v>
      </c>
      <c r="I62" s="41"/>
      <c r="J62" s="53">
        <f t="shared" si="4"/>
        <v>18.457558932788615</v>
      </c>
      <c r="K62" s="53">
        <f t="shared" si="1"/>
        <v>0.12331548493550451</v>
      </c>
      <c r="L62" s="53">
        <f t="shared" si="2"/>
        <v>18.580874417724118</v>
      </c>
      <c r="M62" s="25"/>
      <c r="N62" s="1"/>
      <c r="O62" s="1"/>
      <c r="P62" s="1"/>
      <c r="Q62" s="1"/>
      <c r="R62" s="1"/>
    </row>
    <row r="63" spans="2:18" ht="18.75" customHeight="1">
      <c r="B63" s="4" t="s">
        <v>53</v>
      </c>
      <c r="C63" s="62">
        <v>89273</v>
      </c>
      <c r="D63" s="57">
        <f t="shared" si="0"/>
        <v>4.1242623786464407E-3</v>
      </c>
      <c r="E63" s="16">
        <v>14300</v>
      </c>
      <c r="F63" s="57">
        <f t="shared" si="0"/>
        <v>1.2238946271573625E-2</v>
      </c>
      <c r="G63" s="16"/>
      <c r="H63" s="66">
        <v>12400247</v>
      </c>
      <c r="I63" s="41"/>
      <c r="J63" s="53">
        <f t="shared" si="4"/>
        <v>0.71992920786174663</v>
      </c>
      <c r="K63" s="53">
        <f t="shared" si="1"/>
        <v>0.11532028353951336</v>
      </c>
      <c r="L63" s="53">
        <f t="shared" si="2"/>
        <v>0.83524949140126004</v>
      </c>
      <c r="M63" s="25"/>
      <c r="N63" s="1"/>
      <c r="O63" s="1"/>
      <c r="P63" s="1"/>
      <c r="Q63" s="1"/>
      <c r="R63" s="1"/>
    </row>
    <row r="64" spans="2:18" ht="18.75" customHeight="1">
      <c r="B64" s="4" t="s">
        <v>54</v>
      </c>
      <c r="C64" s="62">
        <v>21214068</v>
      </c>
      <c r="D64" s="57">
        <f t="shared" si="0"/>
        <v>0.98005424428939703</v>
      </c>
      <c r="E64" s="16">
        <v>2552847</v>
      </c>
      <c r="F64" s="57">
        <f t="shared" si="0"/>
        <v>2.1849061029753787</v>
      </c>
      <c r="G64" s="16"/>
      <c r="H64" s="66">
        <v>63962699</v>
      </c>
      <c r="I64" s="41"/>
      <c r="J64" s="67">
        <f>(C64/$H64)*100</f>
        <v>33.166311509150042</v>
      </c>
      <c r="K64" s="53">
        <f t="shared" si="1"/>
        <v>3.9911495917331443</v>
      </c>
      <c r="L64" s="53">
        <f t="shared" si="2"/>
        <v>37.157461100883189</v>
      </c>
      <c r="M64" s="25"/>
      <c r="N64" s="1"/>
      <c r="O64" s="1"/>
      <c r="P64" s="1"/>
      <c r="Q64" s="1"/>
      <c r="R64" s="1"/>
    </row>
    <row r="65" spans="2:19" ht="18.75" customHeight="1">
      <c r="B65" s="4" t="s">
        <v>55</v>
      </c>
      <c r="C65" s="62">
        <v>103880</v>
      </c>
      <c r="D65" s="57">
        <f>(C65/C$68)*100</f>
        <v>4.7990811991732354E-3</v>
      </c>
      <c r="E65" s="16">
        <v>0</v>
      </c>
      <c r="F65" s="57">
        <f>(E65/E$68)*100</f>
        <v>0</v>
      </c>
      <c r="G65" s="16"/>
      <c r="H65" s="66">
        <v>3943731</v>
      </c>
      <c r="I65" s="41"/>
      <c r="J65" s="53">
        <f t="shared" si="4"/>
        <v>2.6340538946495085</v>
      </c>
      <c r="K65" s="53">
        <f>(E65/$H65)*100</f>
        <v>0</v>
      </c>
      <c r="L65" s="53">
        <f>((E65+C65)/$H65)*100</f>
        <v>2.6340538946495085</v>
      </c>
      <c r="M65" s="25"/>
      <c r="N65" s="1"/>
      <c r="O65" s="1"/>
      <c r="P65" s="1"/>
      <c r="Q65" s="1"/>
      <c r="R65" s="1"/>
    </row>
    <row r="66" spans="2:19" ht="9.75" customHeight="1" thickBot="1">
      <c r="B66" s="8"/>
      <c r="C66" s="10"/>
      <c r="D66" s="10"/>
      <c r="E66" s="10"/>
      <c r="F66" s="10"/>
      <c r="G66" s="10"/>
      <c r="H66" s="43"/>
      <c r="I66" s="44"/>
      <c r="J66" s="51"/>
      <c r="K66" s="51"/>
      <c r="L66" s="51"/>
      <c r="M66" s="26"/>
      <c r="N66" s="1"/>
      <c r="O66" s="1"/>
      <c r="P66" s="1"/>
      <c r="Q66" s="1"/>
      <c r="R66" s="1"/>
    </row>
    <row r="67" spans="2:19" ht="11.25" customHeight="1">
      <c r="B67" s="5"/>
      <c r="C67" s="9"/>
      <c r="D67" s="9"/>
      <c r="E67" s="9"/>
      <c r="F67" s="9"/>
      <c r="G67" s="9"/>
      <c r="H67" s="45" t="s">
        <v>0</v>
      </c>
      <c r="I67" s="46"/>
      <c r="J67" s="52"/>
      <c r="K67" s="52"/>
      <c r="L67" s="52"/>
      <c r="M67" s="11"/>
      <c r="N67" s="1"/>
      <c r="O67" s="1"/>
      <c r="P67" s="1"/>
      <c r="Q67" s="1"/>
      <c r="R67" s="1"/>
    </row>
    <row r="68" spans="2:19" ht="15.75">
      <c r="B68" s="4" t="s">
        <v>1</v>
      </c>
      <c r="C68" s="2">
        <f>SUM(C10:C65)</f>
        <v>2164581003.9200001</v>
      </c>
      <c r="D68" s="57">
        <f>SUM(D10:D67)</f>
        <v>100.00000000000001</v>
      </c>
      <c r="E68" s="2">
        <f>SUM(E10:E65)</f>
        <v>116840124</v>
      </c>
      <c r="F68" s="57">
        <f>SUM(F10:F67)</f>
        <v>100</v>
      </c>
      <c r="G68" s="2"/>
      <c r="H68" s="47">
        <f>SUM(H10:H65)</f>
        <v>9616818887</v>
      </c>
      <c r="I68" s="48"/>
      <c r="J68" s="53">
        <f>(C68/H68)*100</f>
        <v>22.508285009360808</v>
      </c>
      <c r="K68" s="53">
        <f>(E68/H68)*100</f>
        <v>1.2149560615927195</v>
      </c>
      <c r="L68" s="53">
        <f>((E68+C68)/H68)*100</f>
        <v>23.723241070953531</v>
      </c>
      <c r="M68" s="12"/>
      <c r="N68" s="1"/>
      <c r="O68" s="1"/>
      <c r="P68" s="1"/>
      <c r="Q68" s="1"/>
      <c r="R68" s="1"/>
    </row>
    <row r="69" spans="2:19" ht="9.75" customHeight="1" thickBot="1">
      <c r="B69" s="8" t="s">
        <v>5</v>
      </c>
      <c r="C69" s="10"/>
      <c r="D69" s="10"/>
      <c r="E69" s="10"/>
      <c r="F69" s="10"/>
      <c r="G69" s="10"/>
      <c r="H69" s="49"/>
      <c r="I69" s="50"/>
      <c r="J69" s="13"/>
      <c r="K69" s="13"/>
      <c r="L69" s="13"/>
      <c r="M69" s="14"/>
      <c r="N69" s="1"/>
      <c r="O69" s="1"/>
      <c r="P69" s="1"/>
      <c r="Q69" s="1"/>
      <c r="R69" s="1"/>
      <c r="S69" s="1"/>
    </row>
    <row r="70" spans="2:19" ht="8.25" customHeight="1">
      <c r="B70" t="s">
        <v>0</v>
      </c>
      <c r="C70" s="1"/>
      <c r="D70" s="1"/>
      <c r="E70" s="1" t="s">
        <v>0</v>
      </c>
      <c r="F70" s="1"/>
      <c r="G70" s="1" t="s">
        <v>0</v>
      </c>
      <c r="H70" s="1" t="s">
        <v>0</v>
      </c>
      <c r="I70" s="1"/>
      <c r="J70" s="1"/>
      <c r="K70" s="1"/>
      <c r="L70" s="1"/>
      <c r="M70" s="1" t="s">
        <v>0</v>
      </c>
      <c r="N70" s="1" t="s">
        <v>0</v>
      </c>
      <c r="O70" s="1"/>
      <c r="P70" s="1"/>
      <c r="Q70" s="1"/>
      <c r="R70" s="1"/>
      <c r="S70" s="1"/>
    </row>
    <row r="71" spans="2:19" ht="15.75">
      <c r="B71" s="33" t="s">
        <v>71</v>
      </c>
      <c r="C71" s="1"/>
      <c r="D71" s="1"/>
      <c r="E71" s="1"/>
      <c r="F71" s="1"/>
      <c r="G71" s="1"/>
      <c r="H71" s="1" t="s">
        <v>0</v>
      </c>
      <c r="I71" s="1"/>
      <c r="J71" s="1"/>
      <c r="K71" s="1"/>
      <c r="L71" s="1"/>
      <c r="M71" s="1"/>
      <c r="N71" s="1" t="s">
        <v>0</v>
      </c>
      <c r="O71" s="1"/>
      <c r="P71" s="1"/>
      <c r="Q71" s="1"/>
      <c r="R71" s="1"/>
      <c r="S71" s="1"/>
    </row>
    <row r="72" spans="2:19" ht="15.75">
      <c r="B72" s="33" t="s">
        <v>75</v>
      </c>
      <c r="M72" t="s">
        <v>0</v>
      </c>
    </row>
    <row r="73" spans="2:19" ht="15.75">
      <c r="B73" s="33" t="s">
        <v>74</v>
      </c>
    </row>
    <row r="74" spans="2:19" ht="15.75">
      <c r="B74" s="33" t="s">
        <v>72</v>
      </c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5" bottom="0.5" header="0.5" footer="0.5"/>
  <pageSetup scale="52" orientation="portrait" horizontalDpi="300" verticalDpi="300" r:id="rId1"/>
  <headerFooter alignWithMargins="0"/>
  <ignoredErrors>
    <ignoredError sqref="D68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t-8</vt:lpstr>
      <vt:lpstr>'t-8'!Print_Area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2011-05-24T17:56:32Z</cp:lastPrinted>
  <dcterms:created xsi:type="dcterms:W3CDTF">1999-02-24T13:02:08Z</dcterms:created>
  <dcterms:modified xsi:type="dcterms:W3CDTF">2012-05-16T14:13:59Z</dcterms:modified>
</cp:coreProperties>
</file>