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5" yWindow="105" windowWidth="25125" windowHeight="5985"/>
  </bookViews>
  <sheets>
    <sheet name="t-7" sheetId="1" r:id="rId1"/>
  </sheets>
  <definedNames>
    <definedName name="_xlnm.Print_Area" localSheetId="0">'t-7'!$A$1:$N$74</definedName>
    <definedName name="Print_Area_MI">'t-7'!$B$1:$Q$73</definedName>
  </definedNames>
  <calcPr calcId="145621"/>
</workbook>
</file>

<file path=xl/calcChain.xml><?xml version="1.0" encoding="utf-8"?>
<calcChain xmlns="http://schemas.openxmlformats.org/spreadsheetml/2006/main">
  <c r="L49" i="1" l="1"/>
  <c r="H68" i="1"/>
  <c r="E68" i="1"/>
  <c r="C68" i="1"/>
  <c r="D11" i="1" l="1"/>
  <c r="D17" i="1"/>
  <c r="D29" i="1"/>
  <c r="D41" i="1"/>
  <c r="D53" i="1"/>
  <c r="D65" i="1"/>
  <c r="D14" i="1"/>
  <c r="D18" i="1"/>
  <c r="D22" i="1"/>
  <c r="D26" i="1"/>
  <c r="D30" i="1"/>
  <c r="D34" i="1"/>
  <c r="D38" i="1"/>
  <c r="D42" i="1"/>
  <c r="D46" i="1"/>
  <c r="D50" i="1"/>
  <c r="D54" i="1"/>
  <c r="D58" i="1"/>
  <c r="D62" i="1"/>
  <c r="D10" i="1"/>
  <c r="D15" i="1"/>
  <c r="D19" i="1"/>
  <c r="D23" i="1"/>
  <c r="D27" i="1"/>
  <c r="D31" i="1"/>
  <c r="D35" i="1"/>
  <c r="D39" i="1"/>
  <c r="D43" i="1"/>
  <c r="D47" i="1"/>
  <c r="D51" i="1"/>
  <c r="D55" i="1"/>
  <c r="D59" i="1"/>
  <c r="D63" i="1"/>
  <c r="D12" i="1"/>
  <c r="D16" i="1"/>
  <c r="D20" i="1"/>
  <c r="D24" i="1"/>
  <c r="D28" i="1"/>
  <c r="D32" i="1"/>
  <c r="D36" i="1"/>
  <c r="D40" i="1"/>
  <c r="D44" i="1"/>
  <c r="D48" i="1"/>
  <c r="D52" i="1"/>
  <c r="D56" i="1"/>
  <c r="D60" i="1"/>
  <c r="D64" i="1"/>
  <c r="D13" i="1"/>
  <c r="D21" i="1"/>
  <c r="D25" i="1"/>
  <c r="D33" i="1"/>
  <c r="D37" i="1"/>
  <c r="D45" i="1"/>
  <c r="D49" i="1"/>
  <c r="D57" i="1"/>
  <c r="D61" i="1"/>
  <c r="L47" i="1"/>
  <c r="K47" i="1"/>
  <c r="J47" i="1"/>
  <c r="L58" i="1"/>
  <c r="K58" i="1"/>
  <c r="J64" i="1"/>
  <c r="F59" i="1"/>
  <c r="J11" i="1"/>
  <c r="J55" i="1"/>
  <c r="J21" i="1"/>
  <c r="J10" i="1"/>
  <c r="L10" i="1"/>
  <c r="L22" i="1"/>
  <c r="K22" i="1"/>
  <c r="J22" i="1"/>
  <c r="L65" i="1"/>
  <c r="L64" i="1"/>
  <c r="L63" i="1"/>
  <c r="L62" i="1"/>
  <c r="L61" i="1"/>
  <c r="L59" i="1"/>
  <c r="L57" i="1"/>
  <c r="L56" i="1"/>
  <c r="L55" i="1"/>
  <c r="L54" i="1"/>
  <c r="L53" i="1"/>
  <c r="L52" i="1"/>
  <c r="L51" i="1"/>
  <c r="L50" i="1"/>
  <c r="L48" i="1"/>
  <c r="L46" i="1"/>
  <c r="L45" i="1"/>
  <c r="L44" i="1"/>
  <c r="L43" i="1"/>
  <c r="L42" i="1"/>
  <c r="L41" i="1"/>
  <c r="L40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1" i="1"/>
  <c r="L20" i="1"/>
  <c r="L19" i="1"/>
  <c r="L18" i="1"/>
  <c r="L17" i="1"/>
  <c r="L16" i="1"/>
  <c r="L15" i="1"/>
  <c r="L14" i="1"/>
  <c r="L13" i="1"/>
  <c r="L11" i="1"/>
  <c r="K65" i="1"/>
  <c r="K64" i="1"/>
  <c r="K63" i="1"/>
  <c r="K62" i="1"/>
  <c r="K61" i="1"/>
  <c r="K59" i="1"/>
  <c r="K57" i="1"/>
  <c r="K56" i="1"/>
  <c r="K55" i="1"/>
  <c r="K54" i="1"/>
  <c r="K53" i="1"/>
  <c r="K52" i="1"/>
  <c r="K51" i="1"/>
  <c r="K50" i="1"/>
  <c r="K48" i="1"/>
  <c r="K46" i="1"/>
  <c r="K45" i="1"/>
  <c r="K44" i="1"/>
  <c r="K43" i="1"/>
  <c r="K42" i="1"/>
  <c r="K41" i="1"/>
  <c r="K40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1" i="1"/>
  <c r="K20" i="1"/>
  <c r="K19" i="1"/>
  <c r="K18" i="1"/>
  <c r="K17" i="1"/>
  <c r="K16" i="1"/>
  <c r="K15" i="1"/>
  <c r="K14" i="1"/>
  <c r="K13" i="1"/>
  <c r="K11" i="1"/>
  <c r="K10" i="1"/>
  <c r="J65" i="1"/>
  <c r="J63" i="1"/>
  <c r="J62" i="1"/>
  <c r="J61" i="1"/>
  <c r="J59" i="1"/>
  <c r="J58" i="1"/>
  <c r="J57" i="1"/>
  <c r="J56" i="1"/>
  <c r="J54" i="1"/>
  <c r="J53" i="1"/>
  <c r="J52" i="1"/>
  <c r="J51" i="1"/>
  <c r="J50" i="1"/>
  <c r="J48" i="1"/>
  <c r="J46" i="1"/>
  <c r="J45" i="1"/>
  <c r="J44" i="1"/>
  <c r="J43" i="1"/>
  <c r="J42" i="1"/>
  <c r="J41" i="1"/>
  <c r="J40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0" i="1"/>
  <c r="J19" i="1"/>
  <c r="J18" i="1"/>
  <c r="J17" i="1"/>
  <c r="J16" i="1"/>
  <c r="J15" i="1"/>
  <c r="J14" i="1"/>
  <c r="J13" i="1"/>
  <c r="F32" i="1" l="1"/>
  <c r="J68" i="1"/>
  <c r="F64" i="1"/>
  <c r="F16" i="1"/>
  <c r="F48" i="1"/>
  <c r="F61" i="1"/>
  <c r="F24" i="1"/>
  <c r="F40" i="1"/>
  <c r="F56" i="1"/>
  <c r="F29" i="1"/>
  <c r="F63" i="1"/>
  <c r="K68" i="1"/>
  <c r="F20" i="1"/>
  <c r="F28" i="1"/>
  <c r="F36" i="1"/>
  <c r="F44" i="1"/>
  <c r="F52" i="1"/>
  <c r="F60" i="1"/>
  <c r="F17" i="1"/>
  <c r="F45" i="1"/>
  <c r="F31" i="1"/>
  <c r="F27" i="1"/>
  <c r="F18" i="1"/>
  <c r="F22" i="1"/>
  <c r="F26" i="1"/>
  <c r="F30" i="1"/>
  <c r="F34" i="1"/>
  <c r="F38" i="1"/>
  <c r="F42" i="1"/>
  <c r="F46" i="1"/>
  <c r="F50" i="1"/>
  <c r="F54" i="1"/>
  <c r="F58" i="1"/>
  <c r="F62" i="1"/>
  <c r="F21" i="1"/>
  <c r="F37" i="1"/>
  <c r="F53" i="1"/>
  <c r="F15" i="1"/>
  <c r="F47" i="1"/>
  <c r="F35" i="1"/>
  <c r="F43" i="1"/>
  <c r="L68" i="1"/>
  <c r="F25" i="1"/>
  <c r="F33" i="1"/>
  <c r="F41" i="1"/>
  <c r="F49" i="1"/>
  <c r="F57" i="1"/>
  <c r="F65" i="1"/>
  <c r="F23" i="1"/>
  <c r="F39" i="1"/>
  <c r="F55" i="1"/>
  <c r="F19" i="1"/>
  <c r="F51" i="1"/>
  <c r="F68" i="1" l="1"/>
  <c r="D68" i="1"/>
</calcChain>
</file>

<file path=xl/sharedStrings.xml><?xml version="1.0" encoding="utf-8"?>
<sst xmlns="http://schemas.openxmlformats.org/spreadsheetml/2006/main" count="104" uniqueCount="82">
  <si>
    <t xml:space="preserve"> </t>
  </si>
  <si>
    <t>TOTAL</t>
  </si>
  <si>
    <t xml:space="preserve">  STATE</t>
  </si>
  <si>
    <t>CAPITAL</t>
  </si>
  <si>
    <t>OBLIGATIONS</t>
  </si>
  <si>
    <t xml:space="preserve">  </t>
  </si>
  <si>
    <t>Alabama</t>
  </si>
  <si>
    <t>Alaska</t>
  </si>
  <si>
    <t>American Samoa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</si>
  <si>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</si>
  <si>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</si>
  <si>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</si>
  <si>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</si>
  <si>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</si>
  <si>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</si>
  <si>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</si>
  <si>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</si>
  <si>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</si>
  <si>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</si>
  <si>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</si>
  <si>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</si>
  <si>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</si>
  <si>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</si>
  <si>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</si>
  <si>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</si>
  <si>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Maine</t>
  </si>
  <si>
    <t>Maryland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</si>
  <si>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</si>
  <si>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</si>
  <si>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</si>
  <si>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</si>
  <si>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</si>
  <si>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</si>
  <si>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</si>
  <si>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</si>
  <si>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</si>
  <si>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</si>
  <si>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</si>
  <si>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</si>
  <si>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</si>
  <si>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</si>
  <si>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</si>
  <si>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</si>
  <si>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</si>
  <si>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</si>
  <si>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</si>
  <si>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</si>
  <si>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</si>
  <si>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</si>
  <si>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</si>
  <si>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</si>
  <si>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</si>
  <si>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Washington</t>
  </si>
  <si>
    <t>West Virginia</t>
  </si>
  <si>
    <t>Wisconsin</t>
  </si>
  <si>
    <t>Wyoming</t>
  </si>
  <si>
    <t>Virginia</t>
  </si>
  <si>
    <t>District of Columbia</t>
  </si>
  <si>
    <t>PREVENTIVE</t>
  </si>
  <si>
    <t>MAINTENANCE</t>
  </si>
  <si>
    <t xml:space="preserve">AS  % OF </t>
  </si>
  <si>
    <t>ADA PARATRANSIT</t>
  </si>
  <si>
    <t>ADA</t>
  </si>
  <si>
    <t>PREV.</t>
  </si>
  <si>
    <t>MAINT.</t>
  </si>
  <si>
    <t>SERVICE AS</t>
  </si>
  <si>
    <t>PRV. MNT.</t>
  </si>
  <si>
    <t>&amp; ADA</t>
  </si>
  <si>
    <t>% of</t>
  </si>
  <si>
    <t>Total</t>
  </si>
  <si>
    <t>PM</t>
  </si>
  <si>
    <t>NOTE:     Includes all programs.</t>
  </si>
  <si>
    <t xml:space="preserve">                that allow non-fixed paratransit service to be counted as a capital item.</t>
  </si>
  <si>
    <t xml:space="preserve">                Paratransit are subcategories of those major capital categories.  ADA Paratransit obligations meet the TEA-21 eligibility requirements </t>
  </si>
  <si>
    <t xml:space="preserve">                Total Capital Obligations include Bus, Bus Facilities, Fixed Guideway, and New Starts obligations.  Preventive maintenance and  ADA  </t>
  </si>
  <si>
    <t>Lousiana</t>
  </si>
  <si>
    <t>Massachussets</t>
  </si>
  <si>
    <t>N. Marianas Island</t>
  </si>
  <si>
    <t>Virgin Island</t>
  </si>
  <si>
    <t xml:space="preserve">PROJECT </t>
  </si>
  <si>
    <t>TABLE 7</t>
  </si>
  <si>
    <t>FY 2014 PREVENTIVE MAINTENANCE AND ADA PARATRANSIT SERVICE AS A SHARE OF CAPITAL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</si>
</sst>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7" formatCode="&quot;$&quot;#,##0.00_);\(&quot;$&quot;#,##0.00\)"/>
    <numFmt numFmtId="164" formatCode="#,##0.0_);\(#,##0.0\)"/>
  </numFmts>
  <fonts count="11" x14ac:knownFonts="1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/>
      <right style="medium">
        <color indexed="8"/>
      </right>
      <top/>
      <bottom style="dotted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dotted">
        <color indexed="8"/>
      </bottom>
      <diagonal/>
    </border>
  </borders>
  <cellStyleXfs count="1">
    <xf numFmtId="0" fontId="0" fillId="0" borderId="0"/>
  </cellStyleXfs>
  <cellXfs count="71">
    <xf numFmtId="0" fontId="0" fillId="0" borderId="0" xfId="0"/>
    <xf numFmtId="37" fontId="0" fillId="0" borderId="0" xfId="0" applyNumberFormat="1" applyProtection="1"/>
    <xf numFmtId="5" fontId="0" fillId="0" borderId="0" xfId="0" applyNumberFormat="1" applyBorder="1" applyProtection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37" fontId="0" fillId="0" borderId="3" xfId="0" applyNumberFormat="1" applyBorder="1" applyProtection="1"/>
    <xf numFmtId="37" fontId="0" fillId="0" borderId="6" xfId="0" applyNumberFormat="1" applyBorder="1" applyProtection="1"/>
    <xf numFmtId="37" fontId="2" fillId="0" borderId="4" xfId="0" applyNumberFormat="1" applyFont="1" applyFill="1" applyBorder="1" applyProtection="1"/>
    <xf numFmtId="164" fontId="2" fillId="0" borderId="7" xfId="0" applyNumberFormat="1" applyFont="1" applyFill="1" applyBorder="1" applyProtection="1"/>
    <xf numFmtId="5" fontId="2" fillId="0" borderId="6" xfId="0" applyNumberFormat="1" applyFont="1" applyFill="1" applyBorder="1" applyProtection="1"/>
    <xf numFmtId="5" fontId="2" fillId="0" borderId="8" xfId="0" applyNumberFormat="1" applyFont="1" applyFill="1" applyBorder="1" applyProtection="1"/>
    <xf numFmtId="0" fontId="5" fillId="0" borderId="0" xfId="0" applyFont="1" applyFill="1" applyBorder="1" applyAlignment="1">
      <alignment horizontal="center"/>
    </xf>
    <xf numFmtId="37" fontId="0" fillId="0" borderId="0" xfId="0" applyNumberFormat="1" applyBorder="1" applyProtection="1"/>
    <xf numFmtId="0" fontId="0" fillId="0" borderId="2" xfId="0" applyFill="1" applyBorder="1"/>
    <xf numFmtId="0" fontId="0" fillId="0" borderId="3" xfId="0" applyFill="1" applyBorder="1"/>
    <xf numFmtId="0" fontId="0" fillId="0" borderId="0" xfId="0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0" fillId="0" borderId="1" xfId="0" applyFill="1" applyBorder="1"/>
    <xf numFmtId="0" fontId="0" fillId="0" borderId="0" xfId="0" applyFill="1" applyBorder="1"/>
    <xf numFmtId="0" fontId="0" fillId="0" borderId="4" xfId="0" applyFill="1" applyBorder="1"/>
    <xf numFmtId="0" fontId="0" fillId="0" borderId="7" xfId="0" applyFill="1" applyBorder="1"/>
    <xf numFmtId="37" fontId="4" fillId="0" borderId="7" xfId="0" applyNumberFormat="1" applyFont="1" applyFill="1" applyBorder="1" applyProtection="1"/>
    <xf numFmtId="37" fontId="2" fillId="0" borderId="8" xfId="0" applyNumberFormat="1" applyFont="1" applyFill="1" applyBorder="1" applyProtection="1"/>
    <xf numFmtId="0" fontId="3" fillId="0" borderId="7" xfId="0" applyFont="1" applyFill="1" applyBorder="1"/>
    <xf numFmtId="0" fontId="0" fillId="0" borderId="8" xfId="0" applyFill="1" applyBorder="1"/>
    <xf numFmtId="0" fontId="0" fillId="0" borderId="9" xfId="0" applyBorder="1"/>
    <xf numFmtId="37" fontId="0" fillId="0" borderId="10" xfId="0" applyNumberFormat="1" applyBorder="1" applyProtection="1"/>
    <xf numFmtId="37" fontId="4" fillId="0" borderId="11" xfId="0" applyNumberFormat="1" applyFont="1" applyFill="1" applyBorder="1" applyProtection="1"/>
    <xf numFmtId="0" fontId="0" fillId="0" borderId="12" xfId="0" applyFill="1" applyBorder="1"/>
    <xf numFmtId="0" fontId="7" fillId="0" borderId="0" xfId="0" applyFont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5" fontId="6" fillId="0" borderId="15" xfId="0" applyNumberFormat="1" applyFont="1" applyFill="1" applyBorder="1" applyProtection="1"/>
    <xf numFmtId="5" fontId="6" fillId="0" borderId="13" xfId="0" applyNumberFormat="1" applyFont="1" applyFill="1" applyBorder="1" applyProtection="1"/>
    <xf numFmtId="37" fontId="6" fillId="0" borderId="13" xfId="0" applyNumberFormat="1" applyFont="1" applyFill="1" applyBorder="1" applyProtection="1"/>
    <xf numFmtId="37" fontId="6" fillId="0" borderId="16" xfId="0" applyNumberFormat="1" applyFont="1" applyFill="1" applyBorder="1" applyProtection="1"/>
    <xf numFmtId="37" fontId="2" fillId="0" borderId="17" xfId="0" applyNumberFormat="1" applyFont="1" applyFill="1" applyBorder="1" applyProtection="1"/>
    <xf numFmtId="37" fontId="2" fillId="0" borderId="18" xfId="0" applyNumberFormat="1" applyFont="1" applyFill="1" applyBorder="1" applyProtection="1"/>
    <xf numFmtId="37" fontId="2" fillId="0" borderId="14" xfId="0" applyNumberFormat="1" applyFont="1" applyFill="1" applyBorder="1" applyProtection="1"/>
    <xf numFmtId="37" fontId="2" fillId="0" borderId="12" xfId="0" applyNumberFormat="1" applyFont="1" applyFill="1" applyBorder="1" applyProtection="1"/>
    <xf numFmtId="5" fontId="2" fillId="0" borderId="15" xfId="0" applyNumberFormat="1" applyFont="1" applyFill="1" applyBorder="1" applyProtection="1"/>
    <xf numFmtId="5" fontId="2" fillId="0" borderId="13" xfId="0" applyNumberFormat="1" applyFont="1" applyFill="1" applyBorder="1" applyProtection="1"/>
    <xf numFmtId="5" fontId="2" fillId="0" borderId="17" xfId="0" applyNumberFormat="1" applyFont="1" applyFill="1" applyBorder="1" applyProtection="1"/>
    <xf numFmtId="5" fontId="2" fillId="0" borderId="18" xfId="0" applyNumberFormat="1" applyFont="1" applyFill="1" applyBorder="1" applyProtection="1"/>
    <xf numFmtId="37" fontId="8" fillId="0" borderId="6" xfId="0" applyNumberFormat="1" applyFont="1" applyFill="1" applyBorder="1" applyProtection="1"/>
    <xf numFmtId="37" fontId="8" fillId="0" borderId="3" xfId="0" applyNumberFormat="1" applyFont="1" applyFill="1" applyBorder="1" applyProtection="1"/>
    <xf numFmtId="164" fontId="8" fillId="0" borderId="0" xfId="0" applyNumberFormat="1" applyFont="1" applyFill="1" applyBorder="1" applyProtection="1"/>
    <xf numFmtId="164" fontId="8" fillId="0" borderId="19" xfId="0" applyNumberFormat="1" applyFont="1" applyFill="1" applyBorder="1" applyProtection="1"/>
    <xf numFmtId="164" fontId="8" fillId="0" borderId="10" xfId="0" applyNumberFormat="1" applyFont="1" applyFill="1" applyBorder="1" applyProtection="1"/>
    <xf numFmtId="0" fontId="3" fillId="0" borderId="0" xfId="0" applyFont="1" applyBorder="1" applyAlignment="1">
      <alignment horizontal="center"/>
    </xf>
    <xf numFmtId="164" fontId="9" fillId="0" borderId="0" xfId="0" applyNumberFormat="1" applyFont="1" applyBorder="1" applyProtection="1"/>
    <xf numFmtId="164" fontId="9" fillId="0" borderId="10" xfId="0" applyNumberFormat="1" applyFont="1" applyBorder="1" applyProtection="1"/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5" fontId="10" fillId="0" borderId="0" xfId="0" applyNumberFormat="1" applyFont="1" applyBorder="1" applyProtection="1"/>
    <xf numFmtId="37" fontId="10" fillId="0" borderId="0" xfId="0" applyNumberFormat="1" applyFont="1" applyBorder="1" applyProtection="1"/>
    <xf numFmtId="37" fontId="10" fillId="0" borderId="10" xfId="0" applyNumberFormat="1" applyFont="1" applyBorder="1" applyProtection="1"/>
    <xf numFmtId="3" fontId="6" fillId="0" borderId="15" xfId="0" applyNumberFormat="1" applyFont="1" applyFill="1" applyBorder="1" applyProtection="1"/>
    <xf numFmtId="3" fontId="6" fillId="0" borderId="19" xfId="0" applyNumberFormat="1" applyFont="1" applyFill="1" applyBorder="1" applyProtection="1"/>
    <xf numFmtId="3" fontId="0" fillId="0" borderId="15" xfId="0" applyNumberFormat="1" applyBorder="1"/>
    <xf numFmtId="164" fontId="8" fillId="0" borderId="15" xfId="0" applyNumberFormat="1" applyFont="1" applyFill="1" applyBorder="1" applyProtection="1"/>
    <xf numFmtId="3" fontId="2" fillId="0" borderId="0" xfId="0" applyNumberFormat="1" applyFont="1"/>
    <xf numFmtId="7" fontId="0" fillId="0" borderId="0" xfId="0" applyNumberFormat="1"/>
    <xf numFmtId="0" fontId="6" fillId="0" borderId="15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S78"/>
  <sheetViews>
    <sheetView tabSelected="1" defaultGridColor="0" colorId="22" zoomScale="77" zoomScaleNormal="77" workbookViewId="0">
      <pane xSplit="2" ySplit="8" topLeftCell="C9" activePane="bottomRight" state="frozen"/>
      <selection pane="topRight" activeCell="C1" sqref="C1"/>
      <selection pane="bottomLeft" activeCell="A13" sqref="A13"/>
      <selection pane="bottomRight" activeCell="B1" sqref="B1:M1"/>
    </sheetView>
  </sheetViews>
  <sheetFormatPr defaultColWidth="11.44140625" defaultRowHeight="15" x14ac:dyDescent="0.2"/>
  <cols>
    <col min="1" max="1" width="1.77734375" customWidth="1"/>
    <col min="2" max="2" width="19.33203125" customWidth="1"/>
    <col min="3" max="3" width="23.77734375" customWidth="1"/>
    <col min="4" max="4" width="5.88671875" customWidth="1"/>
    <col min="5" max="5" width="17.44140625" customWidth="1"/>
    <col min="6" max="6" width="5.88671875" customWidth="1"/>
    <col min="7" max="7" width="1.109375" customWidth="1"/>
    <col min="8" max="8" width="17.77734375" customWidth="1"/>
    <col min="9" max="9" width="1.44140625" customWidth="1"/>
    <col min="10" max="11" width="11.33203125" customWidth="1"/>
    <col min="12" max="12" width="11.21875" customWidth="1"/>
    <col min="13" max="13" width="1" customWidth="1"/>
    <col min="14" max="14" width="2.44140625" customWidth="1"/>
    <col min="18" max="18" width="11.88671875" bestFit="1" customWidth="1"/>
    <col min="22" max="22" width="11.5546875" bestFit="1" customWidth="1"/>
    <col min="23" max="23" width="12.6640625" bestFit="1" customWidth="1"/>
  </cols>
  <sheetData>
    <row r="1" spans="2:16" ht="15" customHeight="1" x14ac:dyDescent="0.25">
      <c r="B1" s="70" t="s">
        <v>80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2:16" ht="18" x14ac:dyDescent="0.25">
      <c r="B2" s="70" t="s">
        <v>81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2:16" ht="15.75" thickBot="1" x14ac:dyDescent="0.25"/>
    <row r="4" spans="2:16" x14ac:dyDescent="0.2">
      <c r="B4" s="17"/>
      <c r="C4" s="18"/>
      <c r="D4" s="18"/>
      <c r="E4" s="18"/>
      <c r="F4" s="18"/>
      <c r="G4" s="18"/>
      <c r="H4" s="35"/>
      <c r="I4" s="32"/>
      <c r="J4" s="18"/>
      <c r="K4" s="18"/>
      <c r="L4" s="18"/>
      <c r="M4" s="7" t="s">
        <v>0</v>
      </c>
      <c r="N4" t="s">
        <v>0</v>
      </c>
      <c r="O4" t="s">
        <v>0</v>
      </c>
    </row>
    <row r="5" spans="2:16" x14ac:dyDescent="0.2">
      <c r="B5" s="4"/>
      <c r="C5" s="3"/>
      <c r="D5" s="3"/>
      <c r="E5" s="19" t="s">
        <v>61</v>
      </c>
      <c r="F5" s="19"/>
      <c r="G5" s="19"/>
      <c r="H5" s="36" t="s">
        <v>1</v>
      </c>
      <c r="I5" s="37"/>
      <c r="J5" s="15" t="s">
        <v>63</v>
      </c>
      <c r="K5" s="15"/>
      <c r="L5" s="15" t="s">
        <v>66</v>
      </c>
      <c r="M5" s="24"/>
    </row>
    <row r="6" spans="2:16" x14ac:dyDescent="0.2">
      <c r="B6" s="4" t="s">
        <v>2</v>
      </c>
      <c r="C6" s="19" t="s">
        <v>58</v>
      </c>
      <c r="D6" s="55" t="s">
        <v>68</v>
      </c>
      <c r="E6" s="19" t="s">
        <v>65</v>
      </c>
      <c r="F6" s="55" t="s">
        <v>68</v>
      </c>
      <c r="G6" s="20"/>
      <c r="H6" s="36" t="s">
        <v>3</v>
      </c>
      <c r="I6" s="37"/>
      <c r="J6" s="15" t="s">
        <v>64</v>
      </c>
      <c r="K6" s="15" t="s">
        <v>62</v>
      </c>
      <c r="L6" s="15" t="s">
        <v>67</v>
      </c>
      <c r="M6" s="27"/>
    </row>
    <row r="7" spans="2:16" x14ac:dyDescent="0.2">
      <c r="B7" s="4"/>
      <c r="C7" s="19" t="s">
        <v>59</v>
      </c>
      <c r="D7" s="55" t="s">
        <v>69</v>
      </c>
      <c r="E7" s="19" t="s">
        <v>3</v>
      </c>
      <c r="F7" s="55" t="s">
        <v>69</v>
      </c>
      <c r="G7" s="19"/>
      <c r="H7" s="69" t="s">
        <v>79</v>
      </c>
      <c r="I7" s="37"/>
      <c r="J7" s="15" t="s">
        <v>60</v>
      </c>
      <c r="K7" s="15" t="s">
        <v>60</v>
      </c>
      <c r="L7" s="15" t="s">
        <v>60</v>
      </c>
      <c r="M7" s="24"/>
    </row>
    <row r="8" spans="2:16" ht="15.75" thickBot="1" x14ac:dyDescent="0.25">
      <c r="B8" s="21"/>
      <c r="C8" s="22"/>
      <c r="D8" s="58" t="s">
        <v>70</v>
      </c>
      <c r="E8" s="59"/>
      <c r="F8" s="58" t="s">
        <v>62</v>
      </c>
      <c r="G8" s="22"/>
      <c r="H8" s="69" t="s">
        <v>4</v>
      </c>
      <c r="I8" s="34"/>
      <c r="J8" s="15" t="s">
        <v>3</v>
      </c>
      <c r="K8" s="15" t="s">
        <v>3</v>
      </c>
      <c r="L8" s="15" t="s">
        <v>3</v>
      </c>
      <c r="M8" s="28"/>
    </row>
    <row r="9" spans="2:16" x14ac:dyDescent="0.2">
      <c r="B9" s="5"/>
      <c r="C9" s="6"/>
      <c r="D9" s="6"/>
      <c r="E9" s="6"/>
      <c r="F9" s="6"/>
      <c r="G9" s="6"/>
      <c r="H9" s="35"/>
      <c r="I9" s="32"/>
      <c r="J9" s="18"/>
      <c r="K9" s="18"/>
      <c r="L9" s="18"/>
      <c r="M9" s="23"/>
    </row>
    <row r="10" spans="2:16" ht="18.75" customHeight="1" x14ac:dyDescent="0.25">
      <c r="B10" s="4" t="s">
        <v>6</v>
      </c>
      <c r="C10" s="60">
        <v>16062362</v>
      </c>
      <c r="D10" s="56">
        <f>(C10/C$68)*100</f>
        <v>0.5706179074775326</v>
      </c>
      <c r="E10" s="2">
        <v>441852</v>
      </c>
      <c r="F10" s="56">
        <v>0.30153738534141444</v>
      </c>
      <c r="G10" s="2">
        <v>16504214</v>
      </c>
      <c r="H10" s="38">
        <v>37769106</v>
      </c>
      <c r="I10" s="39"/>
      <c r="J10" s="52">
        <f>(C10/$H10)*100</f>
        <v>42.527779185453845</v>
      </c>
      <c r="K10" s="52">
        <f>(E10/$H10)*100</f>
        <v>1.1698767770674794</v>
      </c>
      <c r="L10" s="52">
        <f>((E10+C10)/$H10)*100</f>
        <v>43.697655962521324</v>
      </c>
      <c r="M10" s="25"/>
      <c r="N10" s="1"/>
      <c r="O10" s="1"/>
      <c r="P10" s="1"/>
    </row>
    <row r="11" spans="2:16" ht="18.75" customHeight="1" x14ac:dyDescent="0.25">
      <c r="B11" s="4" t="s">
        <v>7</v>
      </c>
      <c r="C11" s="61">
        <v>11984004</v>
      </c>
      <c r="D11" s="56">
        <f t="shared" ref="D11:D65" si="0">(C11/C$68)*100</f>
        <v>0.42573360541135735</v>
      </c>
      <c r="E11" s="16">
        <v>400000</v>
      </c>
      <c r="F11" s="56">
        <v>0.27297591532134241</v>
      </c>
      <c r="G11" s="16">
        <v>12384004</v>
      </c>
      <c r="H11" s="63">
        <v>36947688</v>
      </c>
      <c r="I11" s="40"/>
      <c r="J11" s="52">
        <f>(C11/$H11)*100</f>
        <v>32.435057912148658</v>
      </c>
      <c r="K11" s="52">
        <f t="shared" ref="K11:K64" si="1">(E11/$H11)*100</f>
        <v>1.0826117184923723</v>
      </c>
      <c r="L11" s="52">
        <f t="shared" ref="L11:L64" si="2">((E11+C11)/$H11)*100</f>
        <v>33.517669630641031</v>
      </c>
      <c r="M11" s="25"/>
      <c r="N11" s="1"/>
      <c r="O11" s="1"/>
      <c r="P11" s="1"/>
    </row>
    <row r="12" spans="2:16" ht="18.75" customHeight="1" x14ac:dyDescent="0.25">
      <c r="B12" s="4" t="s">
        <v>8</v>
      </c>
      <c r="C12" s="61">
        <v>0</v>
      </c>
      <c r="D12" s="56">
        <f t="shared" si="0"/>
        <v>0</v>
      </c>
      <c r="E12" s="16">
        <v>0</v>
      </c>
      <c r="F12" s="56">
        <v>0</v>
      </c>
      <c r="G12" s="16">
        <v>0</v>
      </c>
      <c r="H12" s="63">
        <v>121687</v>
      </c>
      <c r="I12" s="40"/>
      <c r="J12" s="52">
        <v>0</v>
      </c>
      <c r="K12" s="52">
        <v>0</v>
      </c>
      <c r="L12" s="52">
        <v>0</v>
      </c>
      <c r="M12" s="25"/>
      <c r="N12" s="1"/>
      <c r="O12" s="1"/>
      <c r="P12" s="1"/>
    </row>
    <row r="13" spans="2:16" ht="18.75" customHeight="1" x14ac:dyDescent="0.25">
      <c r="B13" s="4" t="s">
        <v>9</v>
      </c>
      <c r="C13" s="61">
        <v>52708148</v>
      </c>
      <c r="D13" s="56">
        <f t="shared" si="0"/>
        <v>1.8724651529318102</v>
      </c>
      <c r="E13" s="16">
        <v>68544</v>
      </c>
      <c r="F13" s="56">
        <v>4.6777152849465237E-2</v>
      </c>
      <c r="G13" s="16">
        <v>52776692</v>
      </c>
      <c r="H13" s="63">
        <v>232219821</v>
      </c>
      <c r="I13" s="40"/>
      <c r="J13" s="52">
        <f t="shared" ref="J13:J41" si="3">(C13/$H13)*100</f>
        <v>22.697523309175232</v>
      </c>
      <c r="K13" s="52">
        <f t="shared" si="1"/>
        <v>2.9516860233907424E-2</v>
      </c>
      <c r="L13" s="52">
        <f t="shared" si="2"/>
        <v>22.72704016940914</v>
      </c>
      <c r="M13" s="25"/>
      <c r="N13" s="1"/>
      <c r="O13" s="1"/>
      <c r="P13" s="1"/>
    </row>
    <row r="14" spans="2:16" ht="18.75" customHeight="1" x14ac:dyDescent="0.25">
      <c r="B14" s="29" t="s">
        <v>10</v>
      </c>
      <c r="C14" s="62">
        <v>3566424</v>
      </c>
      <c r="D14" s="56">
        <f t="shared" si="0"/>
        <v>0.12669776711903591</v>
      </c>
      <c r="E14" s="30">
        <v>1036598</v>
      </c>
      <c r="F14" s="57">
        <v>0.70741571967568218</v>
      </c>
      <c r="G14" s="30">
        <v>4603022</v>
      </c>
      <c r="H14" s="64">
        <v>25375753</v>
      </c>
      <c r="I14" s="41"/>
      <c r="J14" s="53">
        <f t="shared" si="3"/>
        <v>14.054455842157671</v>
      </c>
      <c r="K14" s="54">
        <f t="shared" si="1"/>
        <v>4.0849940492406276</v>
      </c>
      <c r="L14" s="54">
        <f t="shared" si="2"/>
        <v>18.139449891398296</v>
      </c>
      <c r="M14" s="31"/>
      <c r="N14" s="1"/>
      <c r="O14" s="1"/>
      <c r="P14" s="1"/>
    </row>
    <row r="15" spans="2:16" ht="18.75" customHeight="1" x14ac:dyDescent="0.25">
      <c r="B15" s="4" t="s">
        <v>11</v>
      </c>
      <c r="C15" s="61">
        <v>885286476</v>
      </c>
      <c r="D15" s="56">
        <f t="shared" si="0"/>
        <v>31.449939707079128</v>
      </c>
      <c r="E15" s="16">
        <v>55077773</v>
      </c>
      <c r="F15" s="56">
        <f>(E15/E$68)*100</f>
        <v>37.587263746340298</v>
      </c>
      <c r="G15" s="16"/>
      <c r="H15" s="63">
        <v>3071558431</v>
      </c>
      <c r="I15" s="40"/>
      <c r="J15" s="52">
        <f t="shared" si="3"/>
        <v>28.822062021192917</v>
      </c>
      <c r="K15" s="52">
        <f>(E15/$H15)*100</f>
        <v>1.7931540043035568</v>
      </c>
      <c r="L15" s="52">
        <f>((E15+C15)/$H15)*100</f>
        <v>30.615216025496473</v>
      </c>
      <c r="M15" s="25"/>
      <c r="N15" s="1"/>
      <c r="O15" s="1"/>
      <c r="P15" s="1"/>
    </row>
    <row r="16" spans="2:16" ht="18.75" customHeight="1" x14ac:dyDescent="0.25">
      <c r="B16" s="4" t="s">
        <v>12</v>
      </c>
      <c r="C16" s="61">
        <v>37604399</v>
      </c>
      <c r="D16" s="56">
        <f t="shared" si="0"/>
        <v>1.3359021213274997</v>
      </c>
      <c r="E16" s="16">
        <v>670769</v>
      </c>
      <c r="F16" s="56">
        <f t="shared" ref="F16:F64" si="4">(E16/E$68)*100</f>
        <v>0.45775945436045379</v>
      </c>
      <c r="G16" s="16"/>
      <c r="H16" s="63">
        <v>238415895</v>
      </c>
      <c r="I16" s="40"/>
      <c r="J16" s="52">
        <f t="shared" si="3"/>
        <v>15.772605681345198</v>
      </c>
      <c r="K16" s="52">
        <f t="shared" si="1"/>
        <v>0.28134407733175676</v>
      </c>
      <c r="L16" s="52">
        <f t="shared" si="2"/>
        <v>16.053949758676957</v>
      </c>
      <c r="M16" s="25"/>
      <c r="N16" s="1"/>
      <c r="O16" s="1"/>
      <c r="P16" s="1"/>
    </row>
    <row r="17" spans="2:16" ht="18.75" customHeight="1" x14ac:dyDescent="0.25">
      <c r="B17" s="4" t="s">
        <v>13</v>
      </c>
      <c r="C17" s="61">
        <v>0</v>
      </c>
      <c r="D17" s="56">
        <f t="shared" si="0"/>
        <v>0</v>
      </c>
      <c r="E17" s="16">
        <v>0</v>
      </c>
      <c r="F17" s="56">
        <f t="shared" si="4"/>
        <v>0</v>
      </c>
      <c r="G17" s="16"/>
      <c r="H17" s="63">
        <v>386922818</v>
      </c>
      <c r="I17" s="40"/>
      <c r="J17" s="52">
        <f t="shared" si="3"/>
        <v>0</v>
      </c>
      <c r="K17" s="52">
        <f t="shared" si="1"/>
        <v>0</v>
      </c>
      <c r="L17" s="52">
        <f t="shared" si="2"/>
        <v>0</v>
      </c>
      <c r="M17" s="25"/>
      <c r="N17" s="1"/>
      <c r="O17" s="1"/>
      <c r="P17" s="1"/>
    </row>
    <row r="18" spans="2:16" ht="18.75" customHeight="1" x14ac:dyDescent="0.25">
      <c r="B18" s="4" t="s">
        <v>14</v>
      </c>
      <c r="C18" s="61">
        <v>7796395</v>
      </c>
      <c r="D18" s="56">
        <f t="shared" si="0"/>
        <v>0.2769681445834864</v>
      </c>
      <c r="E18" s="16">
        <v>0</v>
      </c>
      <c r="F18" s="56">
        <f t="shared" si="4"/>
        <v>0</v>
      </c>
      <c r="G18" s="16"/>
      <c r="H18" s="63">
        <v>30590620</v>
      </c>
      <c r="I18" s="40"/>
      <c r="J18" s="52">
        <f t="shared" si="3"/>
        <v>25.486227477573191</v>
      </c>
      <c r="K18" s="52">
        <f t="shared" si="1"/>
        <v>0</v>
      </c>
      <c r="L18" s="52">
        <f t="shared" si="2"/>
        <v>25.486227477573191</v>
      </c>
      <c r="M18" s="25"/>
      <c r="N18" s="1"/>
      <c r="O18" s="1"/>
      <c r="P18" s="1"/>
    </row>
    <row r="19" spans="2:16" ht="18.75" customHeight="1" x14ac:dyDescent="0.25">
      <c r="B19" s="29" t="s">
        <v>57</v>
      </c>
      <c r="C19" s="62">
        <v>84145</v>
      </c>
      <c r="D19" s="56">
        <f t="shared" si="0"/>
        <v>2.989264208134332E-3</v>
      </c>
      <c r="E19" s="30">
        <v>0</v>
      </c>
      <c r="F19" s="57">
        <f t="shared" si="4"/>
        <v>0</v>
      </c>
      <c r="G19" s="30"/>
      <c r="H19" s="64">
        <v>355013343</v>
      </c>
      <c r="I19" s="41"/>
      <c r="J19" s="53">
        <f t="shared" si="3"/>
        <v>2.3701926042819187E-2</v>
      </c>
      <c r="K19" s="54">
        <f t="shared" si="1"/>
        <v>0</v>
      </c>
      <c r="L19" s="54">
        <f t="shared" si="2"/>
        <v>2.3701926042819187E-2</v>
      </c>
      <c r="M19" s="31"/>
      <c r="N19" s="1"/>
      <c r="O19" s="1"/>
      <c r="P19" s="1"/>
    </row>
    <row r="20" spans="2:16" ht="18.75" customHeight="1" x14ac:dyDescent="0.25">
      <c r="B20" s="4" t="s">
        <v>15</v>
      </c>
      <c r="C20" s="61">
        <v>136460953</v>
      </c>
      <c r="D20" s="56">
        <f t="shared" si="0"/>
        <v>4.8477965727114061</v>
      </c>
      <c r="E20" s="16">
        <v>7988906</v>
      </c>
      <c r="F20" s="56">
        <f>(E20/E$68)*100</f>
        <v>5.4519473194154111</v>
      </c>
      <c r="G20" s="16"/>
      <c r="H20" s="63">
        <v>421881014</v>
      </c>
      <c r="I20" s="40"/>
      <c r="J20" s="52">
        <f t="shared" si="3"/>
        <v>32.345838867259388</v>
      </c>
      <c r="K20" s="52">
        <f>(E20/$H20)*100</f>
        <v>1.893639612803244</v>
      </c>
      <c r="L20" s="52">
        <f>((E20+C20)/$H20)*100</f>
        <v>34.23947848006263</v>
      </c>
      <c r="M20" s="25"/>
      <c r="N20" s="1"/>
      <c r="O20" s="1"/>
      <c r="P20" s="1"/>
    </row>
    <row r="21" spans="2:16" ht="18.75" customHeight="1" x14ac:dyDescent="0.25">
      <c r="B21" s="4" t="s">
        <v>16</v>
      </c>
      <c r="C21" s="61">
        <v>71708558</v>
      </c>
      <c r="D21" s="56">
        <f t="shared" si="0"/>
        <v>2.5474576724264639</v>
      </c>
      <c r="E21" s="16">
        <v>5159162</v>
      </c>
      <c r="F21" s="56">
        <f t="shared" si="4"/>
        <v>3.5208174231027187</v>
      </c>
      <c r="G21" s="16"/>
      <c r="H21" s="63">
        <v>180004697</v>
      </c>
      <c r="I21" s="40"/>
      <c r="J21" s="52">
        <f>(C21/$H21)*100</f>
        <v>39.837048252135332</v>
      </c>
      <c r="K21" s="52">
        <f t="shared" si="1"/>
        <v>2.8661263211370533</v>
      </c>
      <c r="L21" s="52">
        <f t="shared" si="2"/>
        <v>42.703174573272385</v>
      </c>
      <c r="M21" s="25"/>
      <c r="N21" s="1"/>
      <c r="O21" s="1"/>
      <c r="P21" s="1"/>
    </row>
    <row r="22" spans="2:16" ht="18.75" customHeight="1" x14ac:dyDescent="0.25">
      <c r="B22" s="4" t="s">
        <v>17</v>
      </c>
      <c r="C22" s="61">
        <v>0</v>
      </c>
      <c r="D22" s="56">
        <f t="shared" si="0"/>
        <v>0</v>
      </c>
      <c r="E22" s="16">
        <v>0</v>
      </c>
      <c r="F22" s="56">
        <f t="shared" si="4"/>
        <v>0</v>
      </c>
      <c r="G22" s="16"/>
      <c r="H22" s="63">
        <v>628244</v>
      </c>
      <c r="I22" s="40"/>
      <c r="J22" s="52">
        <f>(C22/$H22)*100</f>
        <v>0</v>
      </c>
      <c r="K22" s="52">
        <f>(E22/$H22)*100</f>
        <v>0</v>
      </c>
      <c r="L22" s="52">
        <f>((E22+C22)/$H22)*100</f>
        <v>0</v>
      </c>
      <c r="M22" s="25"/>
    </row>
    <row r="23" spans="2:16" ht="18.75" customHeight="1" x14ac:dyDescent="0.25">
      <c r="B23" s="4" t="s">
        <v>18</v>
      </c>
      <c r="C23" s="61">
        <v>22491623</v>
      </c>
      <c r="D23" s="56">
        <f t="shared" si="0"/>
        <v>0.79901840414464231</v>
      </c>
      <c r="E23" s="16">
        <v>0</v>
      </c>
      <c r="F23" s="56">
        <f t="shared" si="4"/>
        <v>0</v>
      </c>
      <c r="G23" s="16"/>
      <c r="H23" s="63">
        <v>290125778</v>
      </c>
      <c r="I23" s="40"/>
      <c r="J23" s="52">
        <f t="shared" si="3"/>
        <v>7.752369732550962</v>
      </c>
      <c r="K23" s="52">
        <f t="shared" si="1"/>
        <v>0</v>
      </c>
      <c r="L23" s="52">
        <f t="shared" si="2"/>
        <v>7.752369732550962</v>
      </c>
      <c r="M23" s="25"/>
      <c r="N23" s="1"/>
      <c r="O23" s="1"/>
      <c r="P23" s="1"/>
    </row>
    <row r="24" spans="2:16" ht="18.75" customHeight="1" x14ac:dyDescent="0.25">
      <c r="B24" s="29" t="s">
        <v>19</v>
      </c>
      <c r="C24" s="62">
        <v>5484480</v>
      </c>
      <c r="D24" s="56">
        <f t="shared" si="0"/>
        <v>0.19483700474453122</v>
      </c>
      <c r="E24" s="30">
        <v>935000</v>
      </c>
      <c r="F24" s="57">
        <f t="shared" si="4"/>
        <v>0.63808120206363783</v>
      </c>
      <c r="G24" s="30"/>
      <c r="H24" s="64">
        <v>15578676</v>
      </c>
      <c r="I24" s="41"/>
      <c r="J24" s="53">
        <f t="shared" si="3"/>
        <v>35.205045666268433</v>
      </c>
      <c r="K24" s="54">
        <f t="shared" si="1"/>
        <v>6.0017937339476086</v>
      </c>
      <c r="L24" s="54">
        <f t="shared" si="2"/>
        <v>41.20683940021604</v>
      </c>
      <c r="M24" s="31"/>
      <c r="N24" s="1"/>
      <c r="O24" s="1"/>
      <c r="P24" s="1"/>
    </row>
    <row r="25" spans="2:16" ht="18.75" customHeight="1" x14ac:dyDescent="0.25">
      <c r="B25" s="4" t="s">
        <v>20</v>
      </c>
      <c r="C25" s="61">
        <v>4005545</v>
      </c>
      <c r="D25" s="56">
        <f t="shared" si="0"/>
        <v>0.14229760891997661</v>
      </c>
      <c r="E25" s="16">
        <v>260000</v>
      </c>
      <c r="F25" s="56">
        <f>(E25/E$68)*100</f>
        <v>0.17743434495887256</v>
      </c>
      <c r="G25" s="16"/>
      <c r="H25" s="63">
        <v>612678136</v>
      </c>
      <c r="I25" s="40"/>
      <c r="J25" s="52">
        <f t="shared" si="3"/>
        <v>0.65377639002283572</v>
      </c>
      <c r="K25" s="52">
        <f>(E25/$H25)*100</f>
        <v>4.2436637562663082E-2</v>
      </c>
      <c r="L25" s="52">
        <f>((E25+C25)/$H25)*100</f>
        <v>0.69621302758549886</v>
      </c>
      <c r="M25" s="25"/>
      <c r="N25" s="1"/>
      <c r="O25" s="1"/>
      <c r="P25" s="1"/>
    </row>
    <row r="26" spans="2:16" ht="18.75" customHeight="1" x14ac:dyDescent="0.25">
      <c r="B26" s="4" t="s">
        <v>21</v>
      </c>
      <c r="C26" s="61">
        <v>21096743</v>
      </c>
      <c r="D26" s="56">
        <f t="shared" si="0"/>
        <v>0.74946507526422856</v>
      </c>
      <c r="E26" s="16">
        <v>3669497</v>
      </c>
      <c r="F26" s="56">
        <f t="shared" si="4"/>
        <v>2.5042107558597997</v>
      </c>
      <c r="G26" s="16"/>
      <c r="H26" s="63">
        <v>79918968</v>
      </c>
      <c r="I26" s="40"/>
      <c r="J26" s="52">
        <f t="shared" si="3"/>
        <v>26.397666946850464</v>
      </c>
      <c r="K26" s="52">
        <f t="shared" si="1"/>
        <v>4.59152200263647</v>
      </c>
      <c r="L26" s="52">
        <f t="shared" si="2"/>
        <v>30.989188949486934</v>
      </c>
      <c r="M26" s="25"/>
      <c r="N26" s="1"/>
      <c r="O26" s="1"/>
      <c r="P26" s="1"/>
    </row>
    <row r="27" spans="2:16" ht="18.75" customHeight="1" x14ac:dyDescent="0.25">
      <c r="B27" s="4" t="s">
        <v>22</v>
      </c>
      <c r="C27" s="61">
        <v>4064839</v>
      </c>
      <c r="D27" s="56">
        <f t="shared" si="0"/>
        <v>0.14440403748919781</v>
      </c>
      <c r="E27" s="16">
        <v>515000</v>
      </c>
      <c r="F27" s="56">
        <f t="shared" si="4"/>
        <v>0.35145649097622833</v>
      </c>
      <c r="G27" s="16"/>
      <c r="H27" s="63">
        <v>29286552</v>
      </c>
      <c r="I27" s="40"/>
      <c r="J27" s="52">
        <f t="shared" si="3"/>
        <v>13.879541026202061</v>
      </c>
      <c r="K27" s="52">
        <f t="shared" si="1"/>
        <v>1.758486284080147</v>
      </c>
      <c r="L27" s="52">
        <f t="shared" si="2"/>
        <v>15.638027310282206</v>
      </c>
      <c r="M27" s="25"/>
      <c r="N27" s="1"/>
      <c r="O27" s="1"/>
      <c r="P27" s="1"/>
    </row>
    <row r="28" spans="2:16" ht="18.75" customHeight="1" x14ac:dyDescent="0.25">
      <c r="B28" s="4" t="s">
        <v>23</v>
      </c>
      <c r="C28" s="61">
        <v>4781952</v>
      </c>
      <c r="D28" s="56">
        <f t="shared" si="0"/>
        <v>0.1698795883132258</v>
      </c>
      <c r="E28" s="16">
        <v>513000</v>
      </c>
      <c r="F28" s="56">
        <f t="shared" si="4"/>
        <v>0.35009161139962164</v>
      </c>
      <c r="G28" s="16"/>
      <c r="H28" s="63">
        <v>14031919</v>
      </c>
      <c r="I28" s="40"/>
      <c r="J28" s="52">
        <f t="shared" si="3"/>
        <v>34.079102081475817</v>
      </c>
      <c r="K28" s="52">
        <f t="shared" si="1"/>
        <v>3.6559504084936636</v>
      </c>
      <c r="L28" s="52">
        <f t="shared" si="2"/>
        <v>37.735052489969476</v>
      </c>
      <c r="M28" s="25"/>
      <c r="N28" s="1"/>
      <c r="O28" s="1"/>
      <c r="P28" s="1"/>
    </row>
    <row r="29" spans="2:16" ht="18.75" customHeight="1" x14ac:dyDescent="0.25">
      <c r="B29" s="29" t="s">
        <v>24</v>
      </c>
      <c r="C29" s="62">
        <v>13352611</v>
      </c>
      <c r="D29" s="56">
        <f t="shared" si="0"/>
        <v>0.47435358188176086</v>
      </c>
      <c r="E29" s="30">
        <v>452806</v>
      </c>
      <c r="F29" s="57">
        <f t="shared" si="4"/>
        <v>0.30901283078248942</v>
      </c>
      <c r="G29" s="30"/>
      <c r="H29" s="64">
        <v>39073712</v>
      </c>
      <c r="I29" s="41"/>
      <c r="J29" s="53">
        <f t="shared" si="3"/>
        <v>34.172875615196226</v>
      </c>
      <c r="K29" s="54">
        <f t="shared" si="1"/>
        <v>1.1588507383173627</v>
      </c>
      <c r="L29" s="54">
        <f t="shared" si="2"/>
        <v>35.331726353513588</v>
      </c>
      <c r="M29" s="31"/>
      <c r="N29" s="1"/>
      <c r="O29" s="1"/>
      <c r="P29" s="1"/>
    </row>
    <row r="30" spans="2:16" ht="18.75" customHeight="1" x14ac:dyDescent="0.25">
      <c r="B30" s="4" t="s">
        <v>75</v>
      </c>
      <c r="C30" s="61">
        <v>30608072</v>
      </c>
      <c r="D30" s="56">
        <f t="shared" si="0"/>
        <v>1.0873565168411505</v>
      </c>
      <c r="E30" s="16">
        <v>734555</v>
      </c>
      <c r="F30" s="56">
        <f>(E30/E$68)*100</f>
        <v>0.50128955869717162</v>
      </c>
      <c r="G30" s="16"/>
      <c r="H30" s="63">
        <v>52858026</v>
      </c>
      <c r="I30" s="40"/>
      <c r="J30" s="52">
        <f t="shared" si="3"/>
        <v>57.906195740264685</v>
      </c>
      <c r="K30" s="52">
        <f>(E30/$H30)*100</f>
        <v>1.3896754298013323</v>
      </c>
      <c r="L30" s="52">
        <f>((E30+C30)/$H30)*100</f>
        <v>59.295871170066015</v>
      </c>
      <c r="M30" s="25"/>
      <c r="N30" s="1"/>
      <c r="O30" s="1"/>
      <c r="P30" s="1"/>
    </row>
    <row r="31" spans="2:16" ht="18.75" customHeight="1" x14ac:dyDescent="0.25">
      <c r="B31" s="4" t="s">
        <v>25</v>
      </c>
      <c r="C31" s="61">
        <v>10895430</v>
      </c>
      <c r="D31" s="56">
        <f t="shared" si="0"/>
        <v>0.38706184480638234</v>
      </c>
      <c r="E31" s="16">
        <v>612060</v>
      </c>
      <c r="F31" s="56">
        <f t="shared" si="4"/>
        <v>0.41769409682895209</v>
      </c>
      <c r="G31" s="16"/>
      <c r="H31" s="63">
        <v>26077200</v>
      </c>
      <c r="I31" s="40"/>
      <c r="J31" s="52">
        <f t="shared" si="3"/>
        <v>41.781441259030878</v>
      </c>
      <c r="K31" s="52">
        <f t="shared" si="1"/>
        <v>2.3471078183240532</v>
      </c>
      <c r="L31" s="52">
        <f t="shared" si="2"/>
        <v>44.128549077354926</v>
      </c>
      <c r="M31" s="25"/>
      <c r="N31" s="1"/>
      <c r="O31" s="1"/>
      <c r="P31" s="1"/>
    </row>
    <row r="32" spans="2:16" ht="18.75" customHeight="1" x14ac:dyDescent="0.25">
      <c r="B32" s="4" t="s">
        <v>26</v>
      </c>
      <c r="C32" s="61">
        <v>78731205</v>
      </c>
      <c r="D32" s="56">
        <f t="shared" si="0"/>
        <v>2.7969382990051308</v>
      </c>
      <c r="E32" s="16">
        <v>0</v>
      </c>
      <c r="F32" s="56">
        <f t="shared" si="4"/>
        <v>0</v>
      </c>
      <c r="G32" s="16"/>
      <c r="H32" s="63">
        <v>266183536</v>
      </c>
      <c r="I32" s="40"/>
      <c r="J32" s="52">
        <f t="shared" si="3"/>
        <v>29.57778913869414</v>
      </c>
      <c r="K32" s="52">
        <f t="shared" si="1"/>
        <v>0</v>
      </c>
      <c r="L32" s="52">
        <f t="shared" si="2"/>
        <v>29.57778913869414</v>
      </c>
      <c r="M32" s="25"/>
      <c r="N32" s="1"/>
      <c r="O32" s="1"/>
      <c r="P32" s="1"/>
    </row>
    <row r="33" spans="2:16" ht="18.75" customHeight="1" x14ac:dyDescent="0.25">
      <c r="B33" s="4" t="s">
        <v>76</v>
      </c>
      <c r="C33" s="61">
        <v>19933181</v>
      </c>
      <c r="D33" s="56">
        <f t="shared" si="0"/>
        <v>0.70812935429987889</v>
      </c>
      <c r="E33" s="16">
        <v>6691666</v>
      </c>
      <c r="F33" s="56">
        <f t="shared" si="4"/>
        <v>4.5666591284367657</v>
      </c>
      <c r="G33" s="16"/>
      <c r="H33" s="63">
        <v>282013242</v>
      </c>
      <c r="I33" s="40"/>
      <c r="J33" s="52">
        <f t="shared" si="3"/>
        <v>7.0681719973986183</v>
      </c>
      <c r="K33" s="52">
        <f t="shared" si="1"/>
        <v>2.3728197841149603</v>
      </c>
      <c r="L33" s="52">
        <f t="shared" si="2"/>
        <v>9.4409917815135795</v>
      </c>
      <c r="M33" s="25"/>
      <c r="N33" s="1"/>
      <c r="O33" s="1"/>
      <c r="P33" s="1"/>
    </row>
    <row r="34" spans="2:16" ht="18.75" customHeight="1" x14ac:dyDescent="0.25">
      <c r="B34" s="29" t="s">
        <v>27</v>
      </c>
      <c r="C34" s="62">
        <v>45428319</v>
      </c>
      <c r="D34" s="56">
        <f t="shared" si="0"/>
        <v>1.6138480958156614</v>
      </c>
      <c r="E34" s="30">
        <v>592000</v>
      </c>
      <c r="F34" s="57">
        <f t="shared" si="4"/>
        <v>0.40400435467558671</v>
      </c>
      <c r="G34" s="30"/>
      <c r="H34" s="64">
        <v>161148640</v>
      </c>
      <c r="I34" s="41"/>
      <c r="J34" s="53">
        <f t="shared" si="3"/>
        <v>28.190321060109476</v>
      </c>
      <c r="K34" s="54">
        <f t="shared" si="1"/>
        <v>0.367362703154057</v>
      </c>
      <c r="L34" s="54">
        <f t="shared" si="2"/>
        <v>28.55768376326353</v>
      </c>
      <c r="M34" s="31"/>
      <c r="N34" s="1"/>
      <c r="O34" s="1"/>
      <c r="P34" s="1"/>
    </row>
    <row r="35" spans="2:16" ht="18.75" customHeight="1" x14ac:dyDescent="0.25">
      <c r="B35" s="4" t="s">
        <v>28</v>
      </c>
      <c r="C35" s="61">
        <v>892047</v>
      </c>
      <c r="D35" s="56">
        <f t="shared" si="0"/>
        <v>3.1690108373327072E-2</v>
      </c>
      <c r="E35" s="16">
        <v>0</v>
      </c>
      <c r="F35" s="56">
        <f>(E35/E$68)*100</f>
        <v>0</v>
      </c>
      <c r="G35" s="16"/>
      <c r="H35" s="63">
        <v>207324463</v>
      </c>
      <c r="I35" s="40"/>
      <c r="J35" s="52">
        <f t="shared" si="3"/>
        <v>0.43026615725516193</v>
      </c>
      <c r="K35" s="52">
        <f>(E35/$H35)*100</f>
        <v>0</v>
      </c>
      <c r="L35" s="52">
        <f>((E35+C35)/$H35)*100</f>
        <v>0.43026615725516193</v>
      </c>
      <c r="M35" s="25"/>
      <c r="N35" s="1"/>
      <c r="O35" s="1"/>
      <c r="P35" s="1"/>
    </row>
    <row r="36" spans="2:16" ht="18.75" customHeight="1" x14ac:dyDescent="0.25">
      <c r="B36" s="4" t="s">
        <v>29</v>
      </c>
      <c r="C36" s="61">
        <v>2155130</v>
      </c>
      <c r="D36" s="56">
        <f t="shared" si="0"/>
        <v>7.6561328336520795E-2</v>
      </c>
      <c r="E36" s="16">
        <v>352000</v>
      </c>
      <c r="F36" s="56">
        <f t="shared" si="4"/>
        <v>0.24021880548278132</v>
      </c>
      <c r="G36" s="16"/>
      <c r="H36" s="63">
        <v>24197548.310000002</v>
      </c>
      <c r="I36" s="40"/>
      <c r="J36" s="52">
        <f t="shared" si="3"/>
        <v>8.9063981705508564</v>
      </c>
      <c r="K36" s="52">
        <f t="shared" si="1"/>
        <v>1.4546928287546004</v>
      </c>
      <c r="L36" s="52">
        <f t="shared" si="2"/>
        <v>10.361090999305457</v>
      </c>
      <c r="M36" s="25"/>
      <c r="N36" s="1"/>
      <c r="O36" s="1"/>
      <c r="P36" s="1"/>
    </row>
    <row r="37" spans="2:16" ht="18.75" customHeight="1" x14ac:dyDescent="0.25">
      <c r="B37" s="4" t="s">
        <v>30</v>
      </c>
      <c r="C37" s="61">
        <v>30929074</v>
      </c>
      <c r="D37" s="56">
        <f t="shared" si="0"/>
        <v>1.0987601628015704</v>
      </c>
      <c r="E37" s="16">
        <v>301543</v>
      </c>
      <c r="F37" s="56">
        <f t="shared" si="4"/>
        <v>0.20578494108435888</v>
      </c>
      <c r="G37" s="16"/>
      <c r="H37" s="63">
        <v>147370954</v>
      </c>
      <c r="I37" s="40"/>
      <c r="J37" s="52">
        <f t="shared" si="3"/>
        <v>20.987225203142813</v>
      </c>
      <c r="K37" s="52">
        <f t="shared" si="1"/>
        <v>0.20461494739322919</v>
      </c>
      <c r="L37" s="52">
        <f t="shared" si="2"/>
        <v>21.191840150536041</v>
      </c>
      <c r="M37" s="25"/>
      <c r="N37" s="1"/>
      <c r="O37" s="1"/>
      <c r="P37" s="1"/>
    </row>
    <row r="38" spans="2:16" ht="18.75" customHeight="1" x14ac:dyDescent="0.25">
      <c r="B38" s="4" t="s">
        <v>31</v>
      </c>
      <c r="C38" s="61">
        <v>655564</v>
      </c>
      <c r="D38" s="56">
        <f t="shared" si="0"/>
        <v>2.328901302919217E-2</v>
      </c>
      <c r="E38" s="16">
        <v>113959</v>
      </c>
      <c r="F38" s="56">
        <f t="shared" si="4"/>
        <v>7.7770155835262145E-2</v>
      </c>
      <c r="G38" s="16"/>
      <c r="H38" s="63">
        <v>10115493</v>
      </c>
      <c r="I38" s="40"/>
      <c r="J38" s="52">
        <f t="shared" si="3"/>
        <v>6.4807913959309733</v>
      </c>
      <c r="K38" s="52">
        <f t="shared" si="1"/>
        <v>1.1265788034255968</v>
      </c>
      <c r="L38" s="52">
        <f t="shared" si="2"/>
        <v>7.6073701993565708</v>
      </c>
      <c r="M38" s="25"/>
      <c r="N38" s="1"/>
      <c r="O38" s="1"/>
      <c r="P38" s="1"/>
    </row>
    <row r="39" spans="2:16" ht="18.75" customHeight="1" x14ac:dyDescent="0.25">
      <c r="B39" s="29" t="s">
        <v>77</v>
      </c>
      <c r="C39" s="62">
        <v>4567029</v>
      </c>
      <c r="D39" s="56">
        <f t="shared" si="0"/>
        <v>0.16224441532130882</v>
      </c>
      <c r="E39" s="30">
        <v>1077010</v>
      </c>
      <c r="F39" s="57">
        <f t="shared" si="4"/>
        <v>0.73499447640059745</v>
      </c>
      <c r="G39" s="30"/>
      <c r="H39" s="64">
        <v>15310766</v>
      </c>
      <c r="I39" s="41"/>
      <c r="J39" s="53">
        <v>0</v>
      </c>
      <c r="K39" s="54">
        <v>0</v>
      </c>
      <c r="L39" s="54">
        <v>0</v>
      </c>
      <c r="M39" s="31"/>
      <c r="N39" s="1"/>
      <c r="O39" s="1"/>
      <c r="P39" s="1"/>
    </row>
    <row r="40" spans="2:16" ht="18.75" customHeight="1" x14ac:dyDescent="0.25">
      <c r="B40" s="4" t="s">
        <v>32</v>
      </c>
      <c r="C40" s="61">
        <v>4286442</v>
      </c>
      <c r="D40" s="56">
        <f t="shared" si="0"/>
        <v>0.15227651851974261</v>
      </c>
      <c r="E40" s="16">
        <v>765027</v>
      </c>
      <c r="F40" s="56">
        <f>(E40/E$68)*100</f>
        <v>0.52208486392635156</v>
      </c>
      <c r="G40" s="16"/>
      <c r="H40" s="63">
        <v>26253924</v>
      </c>
      <c r="I40" s="40"/>
      <c r="J40" s="52">
        <f t="shared" si="3"/>
        <v>16.326862224481186</v>
      </c>
      <c r="K40" s="52">
        <f>(E40/$H40)*100</f>
        <v>2.9139529770863968</v>
      </c>
      <c r="L40" s="52">
        <f>((E40+C40)/$H40)*100</f>
        <v>19.240815201567582</v>
      </c>
      <c r="M40" s="25"/>
      <c r="N40" s="1"/>
      <c r="O40" s="1"/>
      <c r="P40" s="1"/>
    </row>
    <row r="41" spans="2:16" ht="18.75" customHeight="1" x14ac:dyDescent="0.25">
      <c r="B41" s="4" t="s">
        <v>33</v>
      </c>
      <c r="C41" s="61">
        <v>1942457</v>
      </c>
      <c r="D41" s="56">
        <f t="shared" si="0"/>
        <v>6.9006086944441034E-2</v>
      </c>
      <c r="E41" s="16">
        <v>961484</v>
      </c>
      <c r="F41" s="56">
        <f t="shared" si="4"/>
        <v>0.65615493741706399</v>
      </c>
      <c r="G41" s="16"/>
      <c r="H41" s="63">
        <v>7603854</v>
      </c>
      <c r="I41" s="40"/>
      <c r="J41" s="52">
        <f t="shared" si="3"/>
        <v>25.545690382797986</v>
      </c>
      <c r="K41" s="52">
        <f t="shared" si="1"/>
        <v>12.644693072749687</v>
      </c>
      <c r="L41" s="52">
        <f t="shared" si="2"/>
        <v>38.190383455547675</v>
      </c>
      <c r="M41" s="25"/>
      <c r="N41" s="1"/>
      <c r="O41" s="1"/>
      <c r="P41" s="1"/>
    </row>
    <row r="42" spans="2:16" ht="18.75" customHeight="1" x14ac:dyDescent="0.25">
      <c r="B42" s="4" t="s">
        <v>34</v>
      </c>
      <c r="C42" s="61">
        <v>519956980</v>
      </c>
      <c r="D42" s="56">
        <f t="shared" si="0"/>
        <v>18.471552559078003</v>
      </c>
      <c r="E42" s="16">
        <v>0</v>
      </c>
      <c r="F42" s="56">
        <f t="shared" si="4"/>
        <v>0</v>
      </c>
      <c r="G42" s="16"/>
      <c r="H42" s="63">
        <v>842203976</v>
      </c>
      <c r="I42" s="40"/>
      <c r="J42" s="52">
        <f t="shared" ref="J42:J65" si="5">(C42/$H42)*100</f>
        <v>61.737654394545395</v>
      </c>
      <c r="K42" s="52">
        <f t="shared" si="1"/>
        <v>0</v>
      </c>
      <c r="L42" s="52">
        <f t="shared" si="2"/>
        <v>61.737654394545395</v>
      </c>
      <c r="M42" s="25"/>
      <c r="N42" s="1"/>
      <c r="O42" s="1"/>
      <c r="P42" s="1"/>
    </row>
    <row r="43" spans="2:16" ht="18.75" customHeight="1" x14ac:dyDescent="0.25">
      <c r="B43" s="4" t="s">
        <v>35</v>
      </c>
      <c r="C43" s="61">
        <v>19087624</v>
      </c>
      <c r="D43" s="56">
        <f t="shared" si="0"/>
        <v>0.6780908104049661</v>
      </c>
      <c r="E43" s="16">
        <v>0</v>
      </c>
      <c r="F43" s="56">
        <f t="shared" si="4"/>
        <v>0</v>
      </c>
      <c r="G43" s="16"/>
      <c r="H43" s="63">
        <v>28720241</v>
      </c>
      <c r="I43" s="40"/>
      <c r="J43" s="52">
        <f t="shared" si="5"/>
        <v>66.460528656427371</v>
      </c>
      <c r="K43" s="52">
        <f t="shared" si="1"/>
        <v>0</v>
      </c>
      <c r="L43" s="52">
        <f t="shared" si="2"/>
        <v>66.460528656427371</v>
      </c>
      <c r="M43" s="25"/>
      <c r="N43" s="1"/>
      <c r="O43" s="1"/>
      <c r="P43" s="1"/>
    </row>
    <row r="44" spans="2:16" ht="18.75" customHeight="1" x14ac:dyDescent="0.25">
      <c r="B44" s="29" t="s">
        <v>36</v>
      </c>
      <c r="C44" s="62">
        <v>26577489</v>
      </c>
      <c r="D44" s="56">
        <f t="shared" si="0"/>
        <v>0.94416942907818535</v>
      </c>
      <c r="E44" s="30">
        <v>1679380</v>
      </c>
      <c r="F44" s="57">
        <f t="shared" si="4"/>
        <v>1.1460757316808901</v>
      </c>
      <c r="G44" s="30"/>
      <c r="H44" s="64">
        <v>3270894605</v>
      </c>
      <c r="I44" s="41"/>
      <c r="J44" s="53">
        <f t="shared" si="5"/>
        <v>0.81254495205601396</v>
      </c>
      <c r="K44" s="54">
        <f t="shared" si="1"/>
        <v>5.1343140113192368E-2</v>
      </c>
      <c r="L44" s="54">
        <f t="shared" si="2"/>
        <v>0.86388809216920648</v>
      </c>
      <c r="M44" s="31"/>
      <c r="N44" s="1"/>
      <c r="O44" s="1"/>
      <c r="P44" s="1"/>
    </row>
    <row r="45" spans="2:16" ht="18.75" customHeight="1" x14ac:dyDescent="0.25">
      <c r="B45" s="4" t="s">
        <v>37</v>
      </c>
      <c r="C45" s="61">
        <v>22342077</v>
      </c>
      <c r="D45" s="56">
        <f t="shared" si="0"/>
        <v>0.79370575924275089</v>
      </c>
      <c r="E45" s="16">
        <v>2227220</v>
      </c>
      <c r="F45" s="56">
        <f>(E45/E$68)*100</f>
        <v>1.5199435453050005</v>
      </c>
      <c r="G45" s="16"/>
      <c r="H45" s="63">
        <v>275588248</v>
      </c>
      <c r="I45" s="40"/>
      <c r="J45" s="52">
        <f t="shared" si="5"/>
        <v>8.1070499784156258</v>
      </c>
      <c r="K45" s="52">
        <f>(E45/$H45)*100</f>
        <v>0.80816943979410905</v>
      </c>
      <c r="L45" s="52">
        <f>((E45+C45)/$H45)*100</f>
        <v>8.915219418209734</v>
      </c>
      <c r="M45" s="25"/>
      <c r="N45" s="1"/>
      <c r="O45" s="1"/>
      <c r="P45" s="1"/>
    </row>
    <row r="46" spans="2:16" ht="18.75" customHeight="1" x14ac:dyDescent="0.25">
      <c r="B46" s="4" t="s">
        <v>38</v>
      </c>
      <c r="C46" s="61">
        <v>1184494</v>
      </c>
      <c r="D46" s="56">
        <f t="shared" si="0"/>
        <v>4.2079333518924088E-2</v>
      </c>
      <c r="E46" s="16">
        <v>218000</v>
      </c>
      <c r="F46" s="56">
        <f t="shared" si="4"/>
        <v>0.1487718738501316</v>
      </c>
      <c r="G46" s="16"/>
      <c r="H46" s="63">
        <v>7218603</v>
      </c>
      <c r="I46" s="40"/>
      <c r="J46" s="52">
        <f t="shared" si="5"/>
        <v>16.408909036831641</v>
      </c>
      <c r="K46" s="52">
        <f t="shared" si="1"/>
        <v>3.0199749175844688</v>
      </c>
      <c r="L46" s="52">
        <f t="shared" si="2"/>
        <v>19.428883954416108</v>
      </c>
      <c r="M46" s="25"/>
      <c r="N46" s="1"/>
      <c r="O46" s="1"/>
      <c r="P46" s="1"/>
    </row>
    <row r="47" spans="2:16" ht="18.75" customHeight="1" x14ac:dyDescent="0.25">
      <c r="B47" s="4" t="s">
        <v>39</v>
      </c>
      <c r="C47" s="61">
        <v>0</v>
      </c>
      <c r="D47" s="56">
        <f t="shared" si="0"/>
        <v>0</v>
      </c>
      <c r="E47" s="16">
        <v>0</v>
      </c>
      <c r="F47" s="56">
        <f t="shared" si="4"/>
        <v>0</v>
      </c>
      <c r="G47" s="16"/>
      <c r="H47" s="63">
        <v>407906</v>
      </c>
      <c r="I47" s="40"/>
      <c r="J47" s="52">
        <f t="shared" si="5"/>
        <v>0</v>
      </c>
      <c r="K47" s="52">
        <f t="shared" si="1"/>
        <v>0</v>
      </c>
      <c r="L47" s="52">
        <f t="shared" si="2"/>
        <v>0</v>
      </c>
      <c r="M47" s="25"/>
      <c r="N47" s="1"/>
      <c r="O47" s="1"/>
      <c r="P47" s="1"/>
    </row>
    <row r="48" spans="2:16" ht="18.75" customHeight="1" x14ac:dyDescent="0.25">
      <c r="B48" s="4" t="s">
        <v>40</v>
      </c>
      <c r="C48" s="61">
        <v>71227967</v>
      </c>
      <c r="D48" s="56">
        <f t="shared" si="0"/>
        <v>2.5303846024276346</v>
      </c>
      <c r="E48" s="16">
        <v>7040004</v>
      </c>
      <c r="F48" s="56">
        <f t="shared" si="4"/>
        <v>4.8043788394147793</v>
      </c>
      <c r="G48" s="16"/>
      <c r="H48" s="63">
        <v>201997902</v>
      </c>
      <c r="I48" s="40"/>
      <c r="J48" s="52">
        <f t="shared" si="5"/>
        <v>35.261736035258423</v>
      </c>
      <c r="K48" s="52">
        <f t="shared" si="1"/>
        <v>3.4851866926815904</v>
      </c>
      <c r="L48" s="52">
        <f t="shared" si="2"/>
        <v>38.746922727940017</v>
      </c>
      <c r="M48" s="25"/>
      <c r="N48" s="1"/>
      <c r="O48" s="1"/>
      <c r="P48" s="1"/>
    </row>
    <row r="49" spans="2:16" ht="18.75" customHeight="1" x14ac:dyDescent="0.25">
      <c r="B49" s="29" t="s">
        <v>41</v>
      </c>
      <c r="C49" s="62">
        <v>14090145</v>
      </c>
      <c r="D49" s="56">
        <f t="shared" si="0"/>
        <v>0.50055459190591145</v>
      </c>
      <c r="E49" s="30">
        <v>2730687</v>
      </c>
      <c r="F49" s="57">
        <f t="shared" si="4"/>
        <v>1.8635294582027264</v>
      </c>
      <c r="G49" s="30"/>
      <c r="H49" s="64">
        <v>36738988</v>
      </c>
      <c r="I49" s="41"/>
      <c r="J49" s="53">
        <v>0</v>
      </c>
      <c r="K49" s="54">
        <v>0</v>
      </c>
      <c r="L49" s="52">
        <f t="shared" si="2"/>
        <v>45.784690639818386</v>
      </c>
      <c r="M49" s="31"/>
      <c r="N49" s="1"/>
      <c r="O49" s="1"/>
      <c r="P49" s="1"/>
    </row>
    <row r="50" spans="2:16" ht="18.75" customHeight="1" x14ac:dyDescent="0.25">
      <c r="B50" s="4" t="s">
        <v>42</v>
      </c>
      <c r="C50" s="61">
        <v>83508576</v>
      </c>
      <c r="D50" s="56">
        <f t="shared" si="0"/>
        <v>2.9666551465810884</v>
      </c>
      <c r="E50" s="16">
        <v>1451452</v>
      </c>
      <c r="F50" s="56">
        <f>(E50/E$68)*100</f>
        <v>0.99052859561248263</v>
      </c>
      <c r="G50" s="16"/>
      <c r="H50" s="63">
        <v>230767907</v>
      </c>
      <c r="I50" s="40"/>
      <c r="J50" s="52">
        <f t="shared" si="5"/>
        <v>36.187257182169617</v>
      </c>
      <c r="K50" s="52">
        <f>(E50/$H50)*100</f>
        <v>0.62896614129277517</v>
      </c>
      <c r="L50" s="52">
        <f>((E50+C50)/$H50)*100</f>
        <v>36.816223323462395</v>
      </c>
      <c r="M50" s="25"/>
      <c r="N50" s="1"/>
      <c r="O50" s="1"/>
      <c r="P50" s="1"/>
    </row>
    <row r="51" spans="2:16" ht="18.75" customHeight="1" x14ac:dyDescent="0.25">
      <c r="B51" s="4" t="s">
        <v>43</v>
      </c>
      <c r="C51" s="61">
        <v>68604136</v>
      </c>
      <c r="D51" s="56">
        <f t="shared" si="0"/>
        <v>2.4371725981909802</v>
      </c>
      <c r="E51" s="16">
        <v>2297248</v>
      </c>
      <c r="F51" s="56">
        <f t="shared" si="4"/>
        <v>1.5677334388003079</v>
      </c>
      <c r="G51" s="16"/>
      <c r="H51" s="63">
        <v>442615937.26999998</v>
      </c>
      <c r="I51" s="40"/>
      <c r="J51" s="52">
        <f t="shared" si="5"/>
        <v>15.499698547490578</v>
      </c>
      <c r="K51" s="52">
        <f t="shared" si="1"/>
        <v>0.51901610551331245</v>
      </c>
      <c r="L51" s="52">
        <f t="shared" si="2"/>
        <v>16.01871465300389</v>
      </c>
      <c r="M51" s="25"/>
      <c r="N51" s="1"/>
      <c r="O51" s="1"/>
      <c r="P51" s="1"/>
    </row>
    <row r="52" spans="2:16" ht="18.75" customHeight="1" x14ac:dyDescent="0.25">
      <c r="B52" s="4" t="s">
        <v>44</v>
      </c>
      <c r="C52" s="61">
        <v>49454374</v>
      </c>
      <c r="D52" s="56">
        <f t="shared" si="0"/>
        <v>1.7568743256745987</v>
      </c>
      <c r="E52" s="16">
        <v>508339</v>
      </c>
      <c r="F52" s="56">
        <f t="shared" si="4"/>
        <v>0.34691075954633971</v>
      </c>
      <c r="G52" s="16"/>
      <c r="H52" s="63">
        <v>88798533</v>
      </c>
      <c r="I52" s="40"/>
      <c r="J52" s="52">
        <f t="shared" si="5"/>
        <v>55.692782672434461</v>
      </c>
      <c r="K52" s="52">
        <f t="shared" si="1"/>
        <v>0.57246328607703456</v>
      </c>
      <c r="L52" s="52">
        <f t="shared" si="2"/>
        <v>56.2652459585115</v>
      </c>
      <c r="M52" s="25"/>
      <c r="N52" s="1"/>
      <c r="O52" s="1"/>
      <c r="P52" s="1"/>
    </row>
    <row r="53" spans="2:16" ht="18.75" customHeight="1" x14ac:dyDescent="0.25">
      <c r="B53" s="4" t="s">
        <v>45</v>
      </c>
      <c r="C53" s="61">
        <v>10560000</v>
      </c>
      <c r="D53" s="56">
        <f t="shared" si="0"/>
        <v>0.37514564190265071</v>
      </c>
      <c r="E53" s="16">
        <v>2897268</v>
      </c>
      <c r="F53" s="56">
        <f t="shared" si="4"/>
        <v>1.9772109605780877</v>
      </c>
      <c r="G53" s="16"/>
      <c r="H53" s="63">
        <v>24756831</v>
      </c>
      <c r="I53" s="40"/>
      <c r="J53" s="52">
        <f t="shared" si="5"/>
        <v>42.654893915945863</v>
      </c>
      <c r="K53" s="52">
        <f t="shared" si="1"/>
        <v>11.702903332013697</v>
      </c>
      <c r="L53" s="52">
        <f t="shared" si="2"/>
        <v>54.35779724795956</v>
      </c>
      <c r="M53" s="25"/>
      <c r="N53" s="1"/>
      <c r="O53" s="1"/>
      <c r="P53" s="1"/>
    </row>
    <row r="54" spans="2:16" ht="18.75" customHeight="1" x14ac:dyDescent="0.25">
      <c r="B54" s="29" t="s">
        <v>46</v>
      </c>
      <c r="C54" s="62">
        <v>6459162</v>
      </c>
      <c r="D54" s="56">
        <f t="shared" si="0"/>
        <v>0.229462734341213</v>
      </c>
      <c r="E54" s="30">
        <v>589801</v>
      </c>
      <c r="F54" s="57">
        <f t="shared" si="4"/>
        <v>0.40250366958110761</v>
      </c>
      <c r="G54" s="30"/>
      <c r="H54" s="64">
        <v>24952795</v>
      </c>
      <c r="I54" s="41"/>
      <c r="J54" s="53">
        <f t="shared" si="5"/>
        <v>25.885525048396378</v>
      </c>
      <c r="K54" s="54">
        <f t="shared" si="1"/>
        <v>2.3636670761732304</v>
      </c>
      <c r="L54" s="54">
        <f t="shared" si="2"/>
        <v>28.24919212456961</v>
      </c>
      <c r="M54" s="31"/>
      <c r="N54" s="1"/>
      <c r="O54" s="1"/>
      <c r="P54" s="1"/>
    </row>
    <row r="55" spans="2:16" ht="18.75" customHeight="1" x14ac:dyDescent="0.25">
      <c r="B55" s="4" t="s">
        <v>47</v>
      </c>
      <c r="C55" s="61">
        <v>250000</v>
      </c>
      <c r="D55" s="56">
        <f t="shared" si="0"/>
        <v>8.8812888708013904E-3</v>
      </c>
      <c r="E55" s="16">
        <v>161697</v>
      </c>
      <c r="F55" s="56">
        <f>(E55/E$68)*100</f>
        <v>0.11034846644928777</v>
      </c>
      <c r="G55" s="16"/>
      <c r="H55" s="63">
        <v>5431941</v>
      </c>
      <c r="I55" s="40"/>
      <c r="J55" s="52">
        <f>(C55/$H55)*100</f>
        <v>4.6024063957984813</v>
      </c>
      <c r="K55" s="52">
        <f>(E55/$H55)*100</f>
        <v>2.9767812279257084</v>
      </c>
      <c r="L55" s="52">
        <f>((E55+C55)/$H55)*100</f>
        <v>7.5791876237241897</v>
      </c>
      <c r="M55" s="25"/>
      <c r="N55" s="1"/>
      <c r="O55" s="1"/>
      <c r="P55" s="1"/>
    </row>
    <row r="56" spans="2:16" ht="18.75" customHeight="1" x14ac:dyDescent="0.25">
      <c r="B56" s="4" t="s">
        <v>48</v>
      </c>
      <c r="C56" s="61">
        <v>23680824</v>
      </c>
      <c r="D56" s="56">
        <f t="shared" si="0"/>
        <v>0.84126495457042594</v>
      </c>
      <c r="E56" s="16">
        <v>3517683</v>
      </c>
      <c r="F56" s="56">
        <f t="shared" si="4"/>
        <v>2.4006068418383144</v>
      </c>
      <c r="G56" s="16"/>
      <c r="H56" s="63">
        <v>58702175</v>
      </c>
      <c r="I56" s="40"/>
      <c r="J56" s="52">
        <f t="shared" si="5"/>
        <v>40.340624516893961</v>
      </c>
      <c r="K56" s="52">
        <f t="shared" si="1"/>
        <v>5.9924236197381102</v>
      </c>
      <c r="L56" s="52">
        <f t="shared" si="2"/>
        <v>46.33304813663208</v>
      </c>
      <c r="M56" s="25"/>
      <c r="N56" s="1"/>
      <c r="O56" s="1"/>
      <c r="P56" s="1"/>
    </row>
    <row r="57" spans="2:16" ht="18.75" customHeight="1" x14ac:dyDescent="0.25">
      <c r="B57" s="4" t="s">
        <v>49</v>
      </c>
      <c r="C57" s="61">
        <v>221404409</v>
      </c>
      <c r="D57" s="56">
        <f t="shared" si="0"/>
        <v>7.8654260543922367</v>
      </c>
      <c r="E57" s="16">
        <v>15899696</v>
      </c>
      <c r="F57" s="56">
        <f t="shared" si="4"/>
        <v>10.850585172327715</v>
      </c>
      <c r="G57" s="16"/>
      <c r="H57" s="63">
        <v>694260318</v>
      </c>
      <c r="I57" s="40"/>
      <c r="J57" s="52">
        <f t="shared" si="5"/>
        <v>31.890690460001203</v>
      </c>
      <c r="K57" s="52">
        <f t="shared" si="1"/>
        <v>2.290163442698737</v>
      </c>
      <c r="L57" s="52">
        <f t="shared" si="2"/>
        <v>34.180853902699937</v>
      </c>
      <c r="M57" s="25"/>
      <c r="N57" s="1"/>
      <c r="O57" s="1"/>
      <c r="P57" s="1"/>
    </row>
    <row r="58" spans="2:16" ht="18.75" customHeight="1" x14ac:dyDescent="0.25">
      <c r="B58" s="4" t="s">
        <v>50</v>
      </c>
      <c r="C58" s="61">
        <v>50360787</v>
      </c>
      <c r="D58" s="56">
        <f t="shared" si="0"/>
        <v>1.7890747884315974</v>
      </c>
      <c r="E58" s="16">
        <v>4081015</v>
      </c>
      <c r="F58" s="56">
        <f t="shared" si="4"/>
        <v>2.7850470126628202</v>
      </c>
      <c r="G58" s="16"/>
      <c r="H58" s="63">
        <v>72701995</v>
      </c>
      <c r="I58" s="40"/>
      <c r="J58" s="52">
        <f t="shared" si="5"/>
        <v>69.270158267321278</v>
      </c>
      <c r="K58" s="52">
        <f>(E58/$H58)*100</f>
        <v>5.6133466488780677</v>
      </c>
      <c r="L58" s="52">
        <f>((E58+C58)/$H58)*100</f>
        <v>74.883504916199342</v>
      </c>
      <c r="M58" s="25"/>
      <c r="N58" s="1"/>
      <c r="O58" s="1"/>
      <c r="P58" s="1"/>
    </row>
    <row r="59" spans="2:16" ht="18.75" customHeight="1" x14ac:dyDescent="0.25">
      <c r="B59" s="29" t="s">
        <v>51</v>
      </c>
      <c r="C59" s="62">
        <v>2449316</v>
      </c>
      <c r="D59" s="56">
        <f t="shared" si="0"/>
        <v>8.7012331727503112E-2</v>
      </c>
      <c r="E59" s="30">
        <v>0</v>
      </c>
      <c r="F59" s="57">
        <f t="shared" si="4"/>
        <v>0</v>
      </c>
      <c r="G59" s="30"/>
      <c r="H59" s="64">
        <v>20887694</v>
      </c>
      <c r="I59" s="41"/>
      <c r="J59" s="53">
        <f t="shared" si="5"/>
        <v>11.726119695165966</v>
      </c>
      <c r="K59" s="54">
        <f t="shared" si="1"/>
        <v>0</v>
      </c>
      <c r="L59" s="54">
        <f t="shared" si="2"/>
        <v>11.726119695165966</v>
      </c>
      <c r="M59" s="31"/>
      <c r="N59" s="1"/>
      <c r="O59" s="1"/>
      <c r="P59" s="1"/>
    </row>
    <row r="60" spans="2:16" ht="18.75" customHeight="1" x14ac:dyDescent="0.25">
      <c r="B60" s="4" t="s">
        <v>78</v>
      </c>
      <c r="C60" s="61">
        <v>250000</v>
      </c>
      <c r="D60" s="56">
        <f t="shared" si="0"/>
        <v>8.8812888708013904E-3</v>
      </c>
      <c r="E60" s="16">
        <v>0</v>
      </c>
      <c r="F60" s="56">
        <f>(E60/E$68)*100</f>
        <v>0</v>
      </c>
      <c r="G60" s="16"/>
      <c r="H60" s="63">
        <v>3571289</v>
      </c>
      <c r="I60" s="40"/>
      <c r="J60" s="52">
        <v>0</v>
      </c>
      <c r="K60" s="52">
        <v>0</v>
      </c>
      <c r="L60" s="52">
        <v>0</v>
      </c>
      <c r="M60" s="25"/>
      <c r="N60" s="1"/>
      <c r="O60" s="1"/>
    </row>
    <row r="61" spans="2:16" ht="18.75" customHeight="1" x14ac:dyDescent="0.25">
      <c r="B61" s="4" t="s">
        <v>56</v>
      </c>
      <c r="C61" s="61">
        <v>18095234</v>
      </c>
      <c r="D61" s="56">
        <f t="shared" si="0"/>
        <v>0.64283600135498764</v>
      </c>
      <c r="E61" s="16">
        <v>4554989</v>
      </c>
      <c r="F61" s="56">
        <f t="shared" si="4"/>
        <v>3.1085057288841154</v>
      </c>
      <c r="G61" s="16"/>
      <c r="H61" s="63">
        <v>115894046</v>
      </c>
      <c r="I61" s="40"/>
      <c r="J61" s="52">
        <f t="shared" si="5"/>
        <v>15.613601064544765</v>
      </c>
      <c r="K61" s="52">
        <f t="shared" si="1"/>
        <v>3.9303045818246778</v>
      </c>
      <c r="L61" s="52">
        <f t="shared" si="2"/>
        <v>19.543905646369446</v>
      </c>
      <c r="M61" s="25"/>
      <c r="N61" s="1"/>
      <c r="O61" s="1"/>
      <c r="P61" s="1"/>
    </row>
    <row r="62" spans="2:16" ht="18.75" customHeight="1" x14ac:dyDescent="0.25">
      <c r="B62" s="4" t="s">
        <v>52</v>
      </c>
      <c r="C62" s="61">
        <v>54107137</v>
      </c>
      <c r="D62" s="56">
        <f t="shared" si="0"/>
        <v>1.9221644546761045</v>
      </c>
      <c r="E62" s="16">
        <v>4653882</v>
      </c>
      <c r="F62" s="56">
        <f t="shared" si="4"/>
        <v>3.1759942468687989</v>
      </c>
      <c r="G62" s="16"/>
      <c r="H62" s="65">
        <v>369697648</v>
      </c>
      <c r="I62" s="40"/>
      <c r="J62" s="52">
        <f t="shared" si="5"/>
        <v>14.63551020481472</v>
      </c>
      <c r="K62" s="52">
        <f t="shared" si="1"/>
        <v>1.2588346247742426</v>
      </c>
      <c r="L62" s="52">
        <f t="shared" si="2"/>
        <v>15.894344829588961</v>
      </c>
      <c r="M62" s="25"/>
      <c r="N62" s="1"/>
      <c r="O62" s="1"/>
      <c r="P62" s="1"/>
    </row>
    <row r="63" spans="2:16" ht="18.75" customHeight="1" x14ac:dyDescent="0.25">
      <c r="B63" s="4" t="s">
        <v>53</v>
      </c>
      <c r="C63" s="61">
        <v>3280550</v>
      </c>
      <c r="D63" s="56">
        <f t="shared" si="0"/>
        <v>0.11654204882043</v>
      </c>
      <c r="E63" s="16">
        <v>0</v>
      </c>
      <c r="F63" s="56">
        <f t="shared" si="4"/>
        <v>0</v>
      </c>
      <c r="G63" s="16"/>
      <c r="H63" s="65">
        <v>14217696</v>
      </c>
      <c r="I63" s="40"/>
      <c r="J63" s="52">
        <f t="shared" si="5"/>
        <v>23.073710395833473</v>
      </c>
      <c r="K63" s="52">
        <f t="shared" si="1"/>
        <v>0</v>
      </c>
      <c r="L63" s="52">
        <f t="shared" si="2"/>
        <v>23.073710395833473</v>
      </c>
      <c r="M63" s="25"/>
      <c r="N63" s="1"/>
      <c r="O63" s="1"/>
      <c r="P63" s="1"/>
    </row>
    <row r="64" spans="2:16" ht="18.75" customHeight="1" x14ac:dyDescent="0.25">
      <c r="B64" s="4" t="s">
        <v>54</v>
      </c>
      <c r="C64" s="61">
        <v>17550865</v>
      </c>
      <c r="D64" s="56">
        <f t="shared" si="0"/>
        <v>0.6234972079897505</v>
      </c>
      <c r="E64" s="16">
        <v>2520000</v>
      </c>
      <c r="F64" s="56">
        <f t="shared" si="4"/>
        <v>1.7197482665244572</v>
      </c>
      <c r="G64" s="16"/>
      <c r="H64" s="65">
        <v>45773539</v>
      </c>
      <c r="I64" s="40"/>
      <c r="J64" s="66">
        <f>(C64/$H64)*100</f>
        <v>38.342818544137472</v>
      </c>
      <c r="K64" s="52">
        <f t="shared" si="1"/>
        <v>5.5053641362534798</v>
      </c>
      <c r="L64" s="52">
        <f t="shared" si="2"/>
        <v>43.848182680390956</v>
      </c>
      <c r="M64" s="25"/>
      <c r="N64" s="1"/>
      <c r="O64" s="1"/>
      <c r="P64" s="1"/>
    </row>
    <row r="65" spans="2:19" ht="18.75" customHeight="1" x14ac:dyDescent="0.25">
      <c r="B65" s="4" t="s">
        <v>55</v>
      </c>
      <c r="C65" s="61">
        <v>860998</v>
      </c>
      <c r="D65" s="56">
        <f t="shared" si="0"/>
        <v>3.0587087820729022E-2</v>
      </c>
      <c r="E65" s="16">
        <v>114502</v>
      </c>
      <c r="F65" s="56">
        <f>(E65/E$68)*100</f>
        <v>7.8140720640310871E-2</v>
      </c>
      <c r="G65" s="16"/>
      <c r="H65" s="65">
        <v>12656732</v>
      </c>
      <c r="I65" s="40"/>
      <c r="J65" s="52">
        <f t="shared" si="5"/>
        <v>6.802688087256648</v>
      </c>
      <c r="K65" s="52">
        <f>(E65/$H65)*100</f>
        <v>0.90467270698312963</v>
      </c>
      <c r="L65" s="52">
        <f>((E65+C65)/$H65)*100</f>
        <v>7.7073607942397775</v>
      </c>
      <c r="M65" s="25"/>
      <c r="N65" s="1"/>
      <c r="O65" s="1"/>
      <c r="P65" s="1"/>
    </row>
    <row r="66" spans="2:19" ht="9.75" customHeight="1" thickBot="1" x14ac:dyDescent="0.3">
      <c r="B66" s="8"/>
      <c r="C66" s="10"/>
      <c r="D66" s="10"/>
      <c r="E66" s="10"/>
      <c r="F66" s="10"/>
      <c r="G66" s="10"/>
      <c r="H66" s="42"/>
      <c r="I66" s="43"/>
      <c r="J66" s="50"/>
      <c r="K66" s="50"/>
      <c r="L66" s="50"/>
      <c r="M66" s="26"/>
      <c r="N66" s="1"/>
      <c r="O66" s="1"/>
      <c r="P66" s="1"/>
    </row>
    <row r="67" spans="2:19" ht="11.25" customHeight="1" x14ac:dyDescent="0.25">
      <c r="B67" s="5"/>
      <c r="C67" s="9"/>
      <c r="D67" s="9"/>
      <c r="E67" s="9"/>
      <c r="F67" s="9"/>
      <c r="G67" s="9"/>
      <c r="H67" s="44" t="s">
        <v>0</v>
      </c>
      <c r="I67" s="45"/>
      <c r="J67" s="51"/>
      <c r="K67" s="51"/>
      <c r="L67" s="51"/>
      <c r="M67" s="11"/>
      <c r="N67" s="1"/>
      <c r="O67" s="1"/>
      <c r="P67" s="1"/>
    </row>
    <row r="68" spans="2:19" ht="15.75" x14ac:dyDescent="0.25">
      <c r="B68" s="4" t="s">
        <v>1</v>
      </c>
      <c r="C68" s="2">
        <f>SUM(C10:C67)</f>
        <v>2814906751</v>
      </c>
      <c r="D68" s="56">
        <f>SUM(D10:D67)</f>
        <v>99.999999999999986</v>
      </c>
      <c r="E68" s="2">
        <f>SUM(E10:E65)</f>
        <v>146533074</v>
      </c>
      <c r="F68" s="56">
        <f>SUM(F10:F67)</f>
        <v>99.999999999999972</v>
      </c>
      <c r="G68" s="2"/>
      <c r="H68" s="46">
        <f>SUM(H10:H67)</f>
        <v>14214058049.580002</v>
      </c>
      <c r="I68" s="47"/>
      <c r="J68" s="52">
        <f>(C68/H68)*100</f>
        <v>19.803681265275085</v>
      </c>
      <c r="K68" s="52">
        <f>(E68/H68)*100</f>
        <v>1.0309024593038705</v>
      </c>
      <c r="L68" s="52">
        <f>((E68+C68)/H68)*100</f>
        <v>20.834583724578955</v>
      </c>
      <c r="M68" s="12"/>
      <c r="N68" s="1"/>
      <c r="O68" s="1"/>
      <c r="P68" s="1"/>
      <c r="Q68" s="1"/>
      <c r="R68" s="1"/>
      <c r="S68" s="1"/>
    </row>
    <row r="69" spans="2:19" ht="9.75" customHeight="1" thickBot="1" x14ac:dyDescent="0.3">
      <c r="B69" s="8" t="s">
        <v>5</v>
      </c>
      <c r="C69" s="10"/>
      <c r="D69" s="10"/>
      <c r="E69" s="10"/>
      <c r="F69" s="10"/>
      <c r="G69" s="10"/>
      <c r="H69" s="48"/>
      <c r="I69" s="49"/>
      <c r="J69" s="13"/>
      <c r="K69" s="13"/>
      <c r="L69" s="13"/>
      <c r="M69" s="14"/>
      <c r="N69" s="1"/>
      <c r="O69" s="1"/>
      <c r="P69" s="1"/>
      <c r="Q69" s="1"/>
      <c r="R69" s="1"/>
      <c r="S69" s="1"/>
    </row>
    <row r="70" spans="2:19" ht="8.25" customHeight="1" x14ac:dyDescent="0.2">
      <c r="B70" t="s">
        <v>0</v>
      </c>
      <c r="C70" s="1"/>
      <c r="D70" s="1"/>
      <c r="E70" s="1" t="s">
        <v>0</v>
      </c>
      <c r="F70" s="1"/>
      <c r="G70" s="1" t="s">
        <v>0</v>
      </c>
      <c r="H70" s="1" t="s">
        <v>0</v>
      </c>
      <c r="I70" s="1"/>
      <c r="J70" s="1"/>
      <c r="K70" s="1"/>
      <c r="L70" s="1"/>
      <c r="M70" s="1" t="s">
        <v>0</v>
      </c>
      <c r="N70" s="1" t="s">
        <v>0</v>
      </c>
      <c r="O70" s="1"/>
      <c r="P70" s="1"/>
      <c r="Q70" s="1"/>
      <c r="R70" s="1"/>
      <c r="S70" s="1"/>
    </row>
    <row r="71" spans="2:19" ht="15.75" x14ac:dyDescent="0.25">
      <c r="B71" s="33" t="s">
        <v>71</v>
      </c>
      <c r="C71" s="1"/>
      <c r="D71" s="1"/>
      <c r="E71" s="1"/>
      <c r="F71" s="1"/>
      <c r="G71" s="1"/>
      <c r="H71" s="1" t="s">
        <v>0</v>
      </c>
      <c r="I71" s="1"/>
      <c r="J71" s="1"/>
      <c r="K71" s="1"/>
      <c r="L71" s="1"/>
      <c r="M71" s="1"/>
      <c r="N71" s="1" t="s">
        <v>0</v>
      </c>
      <c r="O71" s="1"/>
      <c r="P71" s="1"/>
    </row>
    <row r="72" spans="2:19" ht="15.75" x14ac:dyDescent="0.25">
      <c r="B72" s="33" t="s">
        <v>74</v>
      </c>
      <c r="M72" t="s">
        <v>0</v>
      </c>
    </row>
    <row r="73" spans="2:19" ht="15.75" x14ac:dyDescent="0.25">
      <c r="B73" s="33" t="s">
        <v>73</v>
      </c>
    </row>
    <row r="74" spans="2:19" ht="15.75" x14ac:dyDescent="0.25">
      <c r="B74" s="33" t="s">
        <v>72</v>
      </c>
    </row>
    <row r="76" spans="2:19" ht="15.75" x14ac:dyDescent="0.25">
      <c r="H76" s="67"/>
    </row>
    <row r="78" spans="2:19" x14ac:dyDescent="0.2">
      <c r="H78" s="68"/>
    </row>
  </sheetData>
  <mergeCells count="2">
    <mergeCell ref="B1:M1"/>
    <mergeCell ref="B2:M2"/>
  </mergeCells>
  <phoneticPr fontId="0" type="noConversion"/>
  <printOptions horizontalCentered="1" verticalCentered="1"/>
  <pageMargins left="0.5" right="0.5" top="0.5" bottom="0.5" header="0.5" footer="0.5"/>
  <pageSetup scale="52" orientation="portrait" horizontalDpi="300" verticalDpi="300" r:id="rId1"/>
  <headerFooter alignWithMargins="0"/>
  <ignoredErrors>
    <ignoredError sqref="D68:E6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t-7</vt:lpstr>
      <vt:lpstr>'t-7'!Print_Area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USDOT_User</cp:lastModifiedBy>
  <cp:lastPrinted>2011-05-24T17:56:32Z</cp:lastPrinted>
  <dcterms:created xsi:type="dcterms:W3CDTF">1999-02-24T13:02:08Z</dcterms:created>
  <dcterms:modified xsi:type="dcterms:W3CDTF">2015-11-17T18:36:27Z</dcterms:modified>
</cp:coreProperties>
</file>