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25125" windowHeight="5985"/>
  </bookViews>
  <sheets>
    <sheet name="t-7" sheetId="1" r:id="rId1"/>
  </sheets>
  <definedNames>
    <definedName name="_xlnm.Print_Area" localSheetId="0">'t-7'!$A$1:$N$74</definedName>
    <definedName name="Print_Area_MI">'t-7'!$B$1:$Q$73</definedName>
  </definedNames>
  <calcPr calcId="145621"/>
</workbook>
</file>

<file path=xl/calcChain.xml><?xml version="1.0" encoding="utf-8"?>
<calcChain xmlns="http://schemas.openxmlformats.org/spreadsheetml/2006/main">
  <c r="L49" i="1" l="1"/>
  <c r="H68" i="1"/>
  <c r="E68" i="1"/>
  <c r="C68" i="1"/>
  <c r="L47" i="1" l="1"/>
  <c r="K47" i="1"/>
  <c r="J47" i="1"/>
  <c r="L58" i="1"/>
  <c r="K58" i="1"/>
  <c r="J64" i="1"/>
  <c r="F59" i="1"/>
  <c r="J11" i="1"/>
  <c r="J55" i="1"/>
  <c r="D10" i="1"/>
  <c r="J21" i="1"/>
  <c r="J10" i="1"/>
  <c r="L10" i="1"/>
  <c r="L22" i="1"/>
  <c r="K22" i="1"/>
  <c r="J22" i="1"/>
  <c r="L65" i="1"/>
  <c r="L64" i="1"/>
  <c r="L63" i="1"/>
  <c r="L62" i="1"/>
  <c r="L61" i="1"/>
  <c r="L59" i="1"/>
  <c r="L57" i="1"/>
  <c r="L56" i="1"/>
  <c r="L55" i="1"/>
  <c r="L54" i="1"/>
  <c r="L53" i="1"/>
  <c r="L52" i="1"/>
  <c r="L51" i="1"/>
  <c r="L50" i="1"/>
  <c r="L48" i="1"/>
  <c r="L46" i="1"/>
  <c r="L45" i="1"/>
  <c r="L44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1" i="1"/>
  <c r="K65" i="1"/>
  <c r="K64" i="1"/>
  <c r="K63" i="1"/>
  <c r="K62" i="1"/>
  <c r="K61" i="1"/>
  <c r="K59" i="1"/>
  <c r="K57" i="1"/>
  <c r="K56" i="1"/>
  <c r="K55" i="1"/>
  <c r="K54" i="1"/>
  <c r="K53" i="1"/>
  <c r="K52" i="1"/>
  <c r="K51" i="1"/>
  <c r="K50" i="1"/>
  <c r="K48" i="1"/>
  <c r="K46" i="1"/>
  <c r="K45" i="1"/>
  <c r="K44" i="1"/>
  <c r="K43" i="1"/>
  <c r="K42" i="1"/>
  <c r="K41" i="1"/>
  <c r="K40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1" i="1"/>
  <c r="K20" i="1"/>
  <c r="K19" i="1"/>
  <c r="K18" i="1"/>
  <c r="K17" i="1"/>
  <c r="K16" i="1"/>
  <c r="K15" i="1"/>
  <c r="K14" i="1"/>
  <c r="K13" i="1"/>
  <c r="K11" i="1"/>
  <c r="K10" i="1"/>
  <c r="J65" i="1"/>
  <c r="J63" i="1"/>
  <c r="J62" i="1"/>
  <c r="J61" i="1"/>
  <c r="J59" i="1"/>
  <c r="J58" i="1"/>
  <c r="J57" i="1"/>
  <c r="J56" i="1"/>
  <c r="J54" i="1"/>
  <c r="J53" i="1"/>
  <c r="J52" i="1"/>
  <c r="J51" i="1"/>
  <c r="J50" i="1"/>
  <c r="J48" i="1"/>
  <c r="J46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0" i="1"/>
  <c r="J19" i="1"/>
  <c r="J18" i="1"/>
  <c r="J17" i="1"/>
  <c r="J16" i="1"/>
  <c r="J15" i="1"/>
  <c r="J14" i="1"/>
  <c r="J13" i="1"/>
  <c r="D60" i="1"/>
  <c r="D58" i="1"/>
  <c r="D26" i="1"/>
  <c r="D59" i="1"/>
  <c r="D43" i="1"/>
  <c r="D35" i="1"/>
  <c r="D27" i="1"/>
  <c r="D19" i="1"/>
  <c r="D11" i="1"/>
  <c r="F32" i="1" l="1"/>
  <c r="D15" i="1"/>
  <c r="D23" i="1"/>
  <c r="D31" i="1"/>
  <c r="D39" i="1"/>
  <c r="D51" i="1"/>
  <c r="J68" i="1"/>
  <c r="D42" i="1"/>
  <c r="D28" i="1"/>
  <c r="D47" i="1"/>
  <c r="D55" i="1"/>
  <c r="D63" i="1"/>
  <c r="D18" i="1"/>
  <c r="D34" i="1"/>
  <c r="D50" i="1"/>
  <c r="D12" i="1"/>
  <c r="D44" i="1"/>
  <c r="F64" i="1"/>
  <c r="F11" i="1"/>
  <c r="F10" i="1"/>
  <c r="F16" i="1"/>
  <c r="F48" i="1"/>
  <c r="F61" i="1"/>
  <c r="F24" i="1"/>
  <c r="F40" i="1"/>
  <c r="F56" i="1"/>
  <c r="F29" i="1"/>
  <c r="F63" i="1"/>
  <c r="K68" i="1"/>
  <c r="F12" i="1"/>
  <c r="F20" i="1"/>
  <c r="F28" i="1"/>
  <c r="F36" i="1"/>
  <c r="F44" i="1"/>
  <c r="F52" i="1"/>
  <c r="F60" i="1"/>
  <c r="F17" i="1"/>
  <c r="F45" i="1"/>
  <c r="F31" i="1"/>
  <c r="F27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14" i="1"/>
  <c r="D22" i="1"/>
  <c r="D30" i="1"/>
  <c r="D38" i="1"/>
  <c r="D46" i="1"/>
  <c r="D54" i="1"/>
  <c r="D62" i="1"/>
  <c r="D20" i="1"/>
  <c r="D36" i="1"/>
  <c r="D52" i="1"/>
  <c r="F14" i="1"/>
  <c r="F18" i="1"/>
  <c r="F22" i="1"/>
  <c r="F26" i="1"/>
  <c r="F30" i="1"/>
  <c r="F34" i="1"/>
  <c r="F38" i="1"/>
  <c r="F42" i="1"/>
  <c r="F46" i="1"/>
  <c r="F50" i="1"/>
  <c r="F54" i="1"/>
  <c r="F58" i="1"/>
  <c r="F62" i="1"/>
  <c r="F13" i="1"/>
  <c r="F21" i="1"/>
  <c r="F37" i="1"/>
  <c r="F53" i="1"/>
  <c r="F15" i="1"/>
  <c r="F47" i="1"/>
  <c r="F35" i="1"/>
  <c r="F43" i="1"/>
  <c r="L68" i="1"/>
  <c r="D64" i="1"/>
  <c r="D32" i="1"/>
  <c r="F25" i="1"/>
  <c r="F33" i="1"/>
  <c r="F41" i="1"/>
  <c r="F49" i="1"/>
  <c r="F57" i="1"/>
  <c r="F65" i="1"/>
  <c r="F23" i="1"/>
  <c r="F39" i="1"/>
  <c r="F55" i="1"/>
  <c r="F19" i="1"/>
  <c r="F51" i="1"/>
  <c r="D48" i="1"/>
  <c r="D16" i="1"/>
  <c r="D56" i="1"/>
  <c r="D40" i="1"/>
  <c r="D24" i="1"/>
  <c r="F68" i="1" l="1"/>
  <c r="D68" i="1"/>
</calcChain>
</file>

<file path=xl/sharedStrings.xml><?xml version="1.0" encoding="utf-8"?>
<sst xmlns="http://schemas.openxmlformats.org/spreadsheetml/2006/main" count="104" uniqueCount="82">
  <si>
    <t xml:space="preserve"> </t>
  </si>
  <si>
    <t>TOTAL</t>
  </si>
  <si>
    <t xml:space="preserve">  STATE</t>
  </si>
  <si>
    <t>CAPITAL</t>
  </si>
  <si>
    <t>OBLIGATIONS</t>
  </si>
  <si>
    <t xml:space="preserve">  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</si>
  <si>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</si>
  <si>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</si>
  <si>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</si>
  <si>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</si>
  <si>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</si>
  <si>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</si>
  <si>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</si>
  <si>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</si>
  <si>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</si>
  <si>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</si>
  <si>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</si>
  <si>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</si>
  <si>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</si>
  <si>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</si>
  <si>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</si>
  <si>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</si>
  <si>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</si>
  <si>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</si>
  <si>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</si>
  <si>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</si>
  <si>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</si>
  <si>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</si>
  <si>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</si>
  <si>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</si>
  <si>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</si>
  <si>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</si>
  <si>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</si>
  <si>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</si>
  <si>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</si>
  <si>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</si>
  <si>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</si>
  <si>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</si>
  <si>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</si>
  <si>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</si>
  <si>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</si>
  <si>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</si>
  <si>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</si>
  <si>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</si>
  <si>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</si>
  <si>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</si>
  <si>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</si>
  <si>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</si>
  <si>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</si>
  <si>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</si>
  <si>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</si>
  <si>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</si>
  <si>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</si>
  <si>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</si>
  <si>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</si>
  <si>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</si>
  <si>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Virginia</t>
  </si>
  <si>
    <t>District of Columbia</t>
  </si>
  <si>
    <t>PREVENTIVE</t>
  </si>
  <si>
    <t>MAINTENANCE</t>
  </si>
  <si>
    <t xml:space="preserve">AS  % OF </t>
  </si>
  <si>
    <t>ADA PARATRANSIT</t>
  </si>
  <si>
    <t>ADA</t>
  </si>
  <si>
    <t>PREV.</t>
  </si>
  <si>
    <t>MAINT.</t>
  </si>
  <si>
    <t>SERVICE AS</t>
  </si>
  <si>
    <t>PRV. MNT.</t>
  </si>
  <si>
    <t>&amp; ADA</t>
  </si>
  <si>
    <t>% of</t>
  </si>
  <si>
    <t>Total</t>
  </si>
  <si>
    <t>PM</t>
  </si>
  <si>
    <t>NOTE:     Includes all programs.</t>
  </si>
  <si>
    <t xml:space="preserve">                that allow non-fixed paratransit service to be counted as a capital item.</t>
  </si>
  <si>
    <t xml:space="preserve">                Paratransit are subcategories of those major capital categories.  ADA Paratransit obligations meet the TEA-21 eligibility requirements </t>
  </si>
  <si>
    <t xml:space="preserve">                Total Capital Obligations include Bus, Bus Facilities, Fixed Guideway, and New Starts obligations.  Preventive maintenance and  ADA  </t>
  </si>
  <si>
    <t>Lousiana</t>
  </si>
  <si>
    <t>Massachussets</t>
  </si>
  <si>
    <t>N. Marianas Island</t>
  </si>
  <si>
    <t>Virgin Island</t>
  </si>
  <si>
    <t xml:space="preserve">PROJECT </t>
  </si>
  <si>
    <t>FY 2013 PREVENTIVE MAINTENANCE AND ADA PARATRANSIT SERVICE AS A SHARE OF CAPITAL PROJECTS</t>
  </si>
  <si>
    <t>TABLE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</si>
</sst>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164" formatCode="#,##0.0_);\(#,##0.0\)"/>
  </numFmts>
  <fonts count="11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37" fontId="0" fillId="0" borderId="0" xfId="0" applyNumberFormat="1" applyProtection="1"/>
    <xf numFmtId="5" fontId="0" fillId="0" borderId="0" xfId="0" applyNumberFormat="1" applyBorder="1" applyProtection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7" fontId="0" fillId="0" borderId="3" xfId="0" applyNumberFormat="1" applyBorder="1" applyProtection="1"/>
    <xf numFmtId="37" fontId="0" fillId="0" borderId="6" xfId="0" applyNumberFormat="1" applyBorder="1" applyProtection="1"/>
    <xf numFmtId="37" fontId="2" fillId="0" borderId="4" xfId="0" applyNumberFormat="1" applyFont="1" applyFill="1" applyBorder="1" applyProtection="1"/>
    <xf numFmtId="164" fontId="2" fillId="0" borderId="7" xfId="0" applyNumberFormat="1" applyFont="1" applyFill="1" applyBorder="1" applyProtection="1"/>
    <xf numFmtId="5" fontId="2" fillId="0" borderId="6" xfId="0" applyNumberFormat="1" applyFont="1" applyFill="1" applyBorder="1" applyProtection="1"/>
    <xf numFmtId="5" fontId="2" fillId="0" borderId="8" xfId="0" applyNumberFormat="1" applyFont="1" applyFill="1" applyBorder="1" applyProtection="1"/>
    <xf numFmtId="0" fontId="5" fillId="0" borderId="0" xfId="0" applyFont="1" applyFill="1" applyBorder="1" applyAlignment="1">
      <alignment horizontal="center"/>
    </xf>
    <xf numFmtId="37" fontId="0" fillId="0" borderId="0" xfId="0" applyNumberFormat="1" applyBorder="1" applyProtection="1"/>
    <xf numFmtId="0" fontId="0" fillId="0" borderId="2" xfId="0" applyFill="1" applyBorder="1"/>
    <xf numFmtId="0" fontId="0" fillId="0" borderId="3" xfId="0" applyFill="1" applyBorder="1"/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7" xfId="0" applyFill="1" applyBorder="1"/>
    <xf numFmtId="37" fontId="4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0" fontId="3" fillId="0" borderId="7" xfId="0" applyFont="1" applyFill="1" applyBorder="1"/>
    <xf numFmtId="0" fontId="0" fillId="0" borderId="8" xfId="0" applyFill="1" applyBorder="1"/>
    <xf numFmtId="0" fontId="0" fillId="0" borderId="9" xfId="0" applyBorder="1"/>
    <xf numFmtId="37" fontId="0" fillId="0" borderId="10" xfId="0" applyNumberFormat="1" applyBorder="1" applyProtection="1"/>
    <xf numFmtId="37" fontId="4" fillId="0" borderId="11" xfId="0" applyNumberFormat="1" applyFont="1" applyFill="1" applyBorder="1" applyProtection="1"/>
    <xf numFmtId="0" fontId="0" fillId="0" borderId="12" xfId="0" applyFill="1" applyBorder="1"/>
    <xf numFmtId="0" fontId="7" fillId="0" borderId="0" xfId="0" applyFont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5" fontId="6" fillId="0" borderId="15" xfId="0" applyNumberFormat="1" applyFont="1" applyFill="1" applyBorder="1" applyProtection="1"/>
    <xf numFmtId="5" fontId="6" fillId="0" borderId="13" xfId="0" applyNumberFormat="1" applyFont="1" applyFill="1" applyBorder="1" applyProtection="1"/>
    <xf numFmtId="37" fontId="6" fillId="0" borderId="13" xfId="0" applyNumberFormat="1" applyFont="1" applyFill="1" applyBorder="1" applyProtection="1"/>
    <xf numFmtId="37" fontId="6" fillId="0" borderId="16" xfId="0" applyNumberFormat="1" applyFont="1" applyFill="1" applyBorder="1" applyProtection="1"/>
    <xf numFmtId="37" fontId="2" fillId="0" borderId="17" xfId="0" applyNumberFormat="1" applyFont="1" applyFill="1" applyBorder="1" applyProtection="1"/>
    <xf numFmtId="37" fontId="2" fillId="0" borderId="18" xfId="0" applyNumberFormat="1" applyFont="1" applyFill="1" applyBorder="1" applyProtection="1"/>
    <xf numFmtId="37" fontId="2" fillId="0" borderId="14" xfId="0" applyNumberFormat="1" applyFont="1" applyFill="1" applyBorder="1" applyProtection="1"/>
    <xf numFmtId="37" fontId="2" fillId="0" borderId="12" xfId="0" applyNumberFormat="1" applyFont="1" applyFill="1" applyBorder="1" applyProtection="1"/>
    <xf numFmtId="5" fontId="2" fillId="0" borderId="15" xfId="0" applyNumberFormat="1" applyFont="1" applyFill="1" applyBorder="1" applyProtection="1"/>
    <xf numFmtId="5" fontId="2" fillId="0" borderId="13" xfId="0" applyNumberFormat="1" applyFont="1" applyFill="1" applyBorder="1" applyProtection="1"/>
    <xf numFmtId="5" fontId="2" fillId="0" borderId="17" xfId="0" applyNumberFormat="1" applyFont="1" applyFill="1" applyBorder="1" applyProtection="1"/>
    <xf numFmtId="5" fontId="2" fillId="0" borderId="18" xfId="0" applyNumberFormat="1" applyFont="1" applyFill="1" applyBorder="1" applyProtection="1"/>
    <xf numFmtId="37" fontId="8" fillId="0" borderId="6" xfId="0" applyNumberFormat="1" applyFont="1" applyFill="1" applyBorder="1" applyProtection="1"/>
    <xf numFmtId="37" fontId="8" fillId="0" borderId="3" xfId="0" applyNumberFormat="1" applyFont="1" applyFill="1" applyBorder="1" applyProtection="1"/>
    <xf numFmtId="164" fontId="8" fillId="0" borderId="0" xfId="0" applyNumberFormat="1" applyFont="1" applyFill="1" applyBorder="1" applyProtection="1"/>
    <xf numFmtId="164" fontId="8" fillId="0" borderId="19" xfId="0" applyNumberFormat="1" applyFont="1" applyFill="1" applyBorder="1" applyProtection="1"/>
    <xf numFmtId="164" fontId="8" fillId="0" borderId="10" xfId="0" applyNumberFormat="1" applyFont="1" applyFill="1" applyBorder="1" applyProtection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Protection="1"/>
    <xf numFmtId="164" fontId="9" fillId="0" borderId="10" xfId="0" applyNumberFormat="1" applyFont="1" applyBorder="1" applyProtection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5" fontId="10" fillId="0" borderId="0" xfId="0" applyNumberFormat="1" applyFont="1" applyBorder="1" applyProtection="1"/>
    <xf numFmtId="37" fontId="10" fillId="0" borderId="0" xfId="0" applyNumberFormat="1" applyFont="1" applyBorder="1" applyProtection="1"/>
    <xf numFmtId="37" fontId="10" fillId="0" borderId="10" xfId="0" applyNumberFormat="1" applyFont="1" applyBorder="1" applyProtection="1"/>
    <xf numFmtId="3" fontId="6" fillId="0" borderId="15" xfId="0" applyNumberFormat="1" applyFont="1" applyFill="1" applyBorder="1" applyProtection="1"/>
    <xf numFmtId="3" fontId="6" fillId="0" borderId="19" xfId="0" applyNumberFormat="1" applyFont="1" applyFill="1" applyBorder="1" applyProtection="1"/>
    <xf numFmtId="3" fontId="0" fillId="0" borderId="15" xfId="0" applyNumberFormat="1" applyBorder="1"/>
    <xf numFmtId="164" fontId="8" fillId="0" borderId="15" xfId="0" applyNumberFormat="1" applyFont="1" applyFill="1" applyBorder="1" applyProtection="1"/>
    <xf numFmtId="3" fontId="2" fillId="0" borderId="0" xfId="0" applyNumberFormat="1" applyFont="1"/>
    <xf numFmtId="7" fontId="0" fillId="0" borderId="0" xfId="0" applyNumberFormat="1"/>
    <xf numFmtId="0" fontId="6" fillId="0" borderId="1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S78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Q65" sqref="Q65"/>
    </sheetView>
  </sheetViews>
  <sheetFormatPr defaultColWidth="11.44140625" defaultRowHeight="15" x14ac:dyDescent="0.2"/>
  <cols>
    <col min="1" max="1" width="1.77734375" customWidth="1"/>
    <col min="2" max="2" width="19.33203125" customWidth="1"/>
    <col min="3" max="3" width="23.77734375" customWidth="1"/>
    <col min="4" max="4" width="5.88671875" customWidth="1"/>
    <col min="5" max="5" width="17.44140625" customWidth="1"/>
    <col min="6" max="6" width="5.88671875" customWidth="1"/>
    <col min="7" max="7" width="1.109375" customWidth="1"/>
    <col min="8" max="8" width="17.77734375" customWidth="1"/>
    <col min="9" max="9" width="1.44140625" customWidth="1"/>
    <col min="10" max="11" width="11.33203125" customWidth="1"/>
    <col min="12" max="12" width="11.21875" customWidth="1"/>
    <col min="13" max="13" width="1" customWidth="1"/>
    <col min="14" max="14" width="2.44140625" customWidth="1"/>
  </cols>
  <sheetData>
    <row r="1" spans="2:18" ht="15" customHeight="1" x14ac:dyDescent="0.25">
      <c r="B1" s="70" t="s">
        <v>81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2:18" ht="18" x14ac:dyDescent="0.25">
      <c r="B2" s="70" t="s">
        <v>80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2:18" ht="15.75" thickBot="1" x14ac:dyDescent="0.25"/>
    <row r="4" spans="2:18" x14ac:dyDescent="0.2">
      <c r="B4" s="17"/>
      <c r="C4" s="18"/>
      <c r="D4" s="18"/>
      <c r="E4" s="18"/>
      <c r="F4" s="18"/>
      <c r="G4" s="18"/>
      <c r="H4" s="35"/>
      <c r="I4" s="32"/>
      <c r="J4" s="18"/>
      <c r="K4" s="18"/>
      <c r="L4" s="18"/>
      <c r="M4" s="7" t="s">
        <v>0</v>
      </c>
      <c r="N4" t="s">
        <v>0</v>
      </c>
      <c r="O4" t="s">
        <v>0</v>
      </c>
    </row>
    <row r="5" spans="2:18" x14ac:dyDescent="0.2">
      <c r="B5" s="4"/>
      <c r="C5" s="3"/>
      <c r="D5" s="3"/>
      <c r="E5" s="19" t="s">
        <v>61</v>
      </c>
      <c r="F5" s="19"/>
      <c r="G5" s="19"/>
      <c r="H5" s="36" t="s">
        <v>1</v>
      </c>
      <c r="I5" s="37"/>
      <c r="J5" s="15" t="s">
        <v>63</v>
      </c>
      <c r="K5" s="15"/>
      <c r="L5" s="15" t="s">
        <v>66</v>
      </c>
      <c r="M5" s="24"/>
    </row>
    <row r="6" spans="2:18" x14ac:dyDescent="0.2">
      <c r="B6" s="4" t="s">
        <v>2</v>
      </c>
      <c r="C6" s="19" t="s">
        <v>58</v>
      </c>
      <c r="D6" s="55" t="s">
        <v>68</v>
      </c>
      <c r="E6" s="19" t="s">
        <v>65</v>
      </c>
      <c r="F6" s="55" t="s">
        <v>68</v>
      </c>
      <c r="G6" s="20"/>
      <c r="H6" s="36" t="s">
        <v>3</v>
      </c>
      <c r="I6" s="37"/>
      <c r="J6" s="15" t="s">
        <v>64</v>
      </c>
      <c r="K6" s="15" t="s">
        <v>62</v>
      </c>
      <c r="L6" s="15" t="s">
        <v>67</v>
      </c>
      <c r="M6" s="27"/>
    </row>
    <row r="7" spans="2:18" x14ac:dyDescent="0.2">
      <c r="B7" s="4"/>
      <c r="C7" s="19" t="s">
        <v>59</v>
      </c>
      <c r="D7" s="55" t="s">
        <v>69</v>
      </c>
      <c r="E7" s="19" t="s">
        <v>3</v>
      </c>
      <c r="F7" s="55" t="s">
        <v>69</v>
      </c>
      <c r="G7" s="19"/>
      <c r="H7" s="69" t="s">
        <v>79</v>
      </c>
      <c r="I7" s="37"/>
      <c r="J7" s="15" t="s">
        <v>60</v>
      </c>
      <c r="K7" s="15" t="s">
        <v>60</v>
      </c>
      <c r="L7" s="15" t="s">
        <v>60</v>
      </c>
      <c r="M7" s="24"/>
    </row>
    <row r="8" spans="2:18" ht="15.75" thickBot="1" x14ac:dyDescent="0.25">
      <c r="B8" s="21"/>
      <c r="C8" s="22"/>
      <c r="D8" s="58" t="s">
        <v>70</v>
      </c>
      <c r="E8" s="59"/>
      <c r="F8" s="58" t="s">
        <v>62</v>
      </c>
      <c r="G8" s="22"/>
      <c r="H8" s="69" t="s">
        <v>4</v>
      </c>
      <c r="I8" s="34"/>
      <c r="J8" s="15" t="s">
        <v>3</v>
      </c>
      <c r="K8" s="15" t="s">
        <v>3</v>
      </c>
      <c r="L8" s="15" t="s">
        <v>3</v>
      </c>
      <c r="M8" s="28"/>
    </row>
    <row r="9" spans="2:18" x14ac:dyDescent="0.2">
      <c r="B9" s="5"/>
      <c r="C9" s="6"/>
      <c r="D9" s="6"/>
      <c r="E9" s="6"/>
      <c r="F9" s="6"/>
      <c r="G9" s="6"/>
      <c r="H9" s="35"/>
      <c r="I9" s="32"/>
      <c r="J9" s="18"/>
      <c r="K9" s="18"/>
      <c r="L9" s="18"/>
      <c r="M9" s="23"/>
    </row>
    <row r="10" spans="2:18" ht="18.75" customHeight="1" x14ac:dyDescent="0.25">
      <c r="B10" s="4" t="s">
        <v>6</v>
      </c>
      <c r="C10" s="60">
        <v>7135487</v>
      </c>
      <c r="D10" s="56">
        <f>(C10/C$68)*100</f>
        <v>0.41818973566232931</v>
      </c>
      <c r="E10" s="2">
        <v>1034505</v>
      </c>
      <c r="F10" s="56">
        <f>(E10/E$68)*100</f>
        <v>1.1407233145472715</v>
      </c>
      <c r="G10" s="2"/>
      <c r="H10" s="38">
        <v>27401517</v>
      </c>
      <c r="I10" s="39"/>
      <c r="J10" s="52">
        <f>(C10/$H10)*100</f>
        <v>26.040481627349315</v>
      </c>
      <c r="K10" s="52">
        <f>(E10/$H10)*100</f>
        <v>3.7753566709463566</v>
      </c>
      <c r="L10" s="52">
        <f>((E10+C10)/$H10)*100</f>
        <v>29.815838298295677</v>
      </c>
      <c r="M10" s="25"/>
      <c r="N10" s="1"/>
      <c r="O10" s="1"/>
      <c r="P10" s="1"/>
      <c r="Q10" s="1"/>
      <c r="R10" s="1"/>
    </row>
    <row r="11" spans="2:18" ht="18.75" customHeight="1" x14ac:dyDescent="0.25">
      <c r="B11" s="4" t="s">
        <v>7</v>
      </c>
      <c r="C11" s="61">
        <v>13287361</v>
      </c>
      <c r="D11" s="56">
        <f t="shared" ref="D11:F64" si="0">(C11/C$68)*100</f>
        <v>0.77873282990214177</v>
      </c>
      <c r="E11" s="16">
        <v>400000</v>
      </c>
      <c r="F11" s="56">
        <f t="shared" si="0"/>
        <v>0.4410701986156747</v>
      </c>
      <c r="G11" s="16"/>
      <c r="H11" s="63">
        <v>54432035</v>
      </c>
      <c r="I11" s="40"/>
      <c r="J11" s="52">
        <f>(C11/$H11)*100</f>
        <v>24.410920885100108</v>
      </c>
      <c r="K11" s="52">
        <f t="shared" ref="K11:K64" si="1">(E11/$H11)*100</f>
        <v>0.73486137345406988</v>
      </c>
      <c r="L11" s="52">
        <f t="shared" ref="L11:L64" si="2">((E11+C11)/$H11)*100</f>
        <v>25.145782258554178</v>
      </c>
      <c r="M11" s="25"/>
      <c r="N11" s="1"/>
      <c r="O11" s="1"/>
      <c r="P11" s="1"/>
      <c r="Q11" s="1"/>
      <c r="R11" s="1"/>
    </row>
    <row r="12" spans="2:18" ht="18.75" customHeight="1" x14ac:dyDescent="0.25">
      <c r="B12" s="4" t="s">
        <v>8</v>
      </c>
      <c r="C12" s="61">
        <v>0</v>
      </c>
      <c r="D12" s="56">
        <f t="shared" si="0"/>
        <v>0</v>
      </c>
      <c r="E12" s="16">
        <v>0</v>
      </c>
      <c r="F12" s="56">
        <f t="shared" si="0"/>
        <v>0</v>
      </c>
      <c r="G12" s="16"/>
      <c r="H12" s="63">
        <v>0</v>
      </c>
      <c r="I12" s="40"/>
      <c r="J12" s="52">
        <v>0</v>
      </c>
      <c r="K12" s="52">
        <v>0</v>
      </c>
      <c r="L12" s="52">
        <v>0</v>
      </c>
      <c r="M12" s="25"/>
      <c r="N12" s="1"/>
      <c r="O12" s="1"/>
      <c r="P12" s="1"/>
      <c r="Q12" s="1"/>
      <c r="R12" s="1"/>
    </row>
    <row r="13" spans="2:18" ht="18.75" customHeight="1" x14ac:dyDescent="0.25">
      <c r="B13" s="4" t="s">
        <v>9</v>
      </c>
      <c r="C13" s="61">
        <v>48204026</v>
      </c>
      <c r="D13" s="56">
        <f t="shared" si="0"/>
        <v>2.8250950342702676</v>
      </c>
      <c r="E13" s="16">
        <v>140844</v>
      </c>
      <c r="F13" s="56">
        <f t="shared" si="0"/>
        <v>0.15530522763456522</v>
      </c>
      <c r="G13" s="16"/>
      <c r="H13" s="63">
        <v>137136114</v>
      </c>
      <c r="I13" s="40"/>
      <c r="J13" s="52">
        <f t="shared" ref="J13:J41" si="3">(C13/$H13)*100</f>
        <v>35.150497264345695</v>
      </c>
      <c r="K13" s="52">
        <f t="shared" si="1"/>
        <v>0.10270379981745727</v>
      </c>
      <c r="L13" s="52">
        <f t="shared" si="2"/>
        <v>35.253201064163157</v>
      </c>
      <c r="M13" s="25"/>
      <c r="N13" s="1"/>
      <c r="O13" s="1"/>
      <c r="P13" s="1"/>
      <c r="Q13" s="1"/>
      <c r="R13" s="1"/>
    </row>
    <row r="14" spans="2:18" ht="18.75" customHeight="1" x14ac:dyDescent="0.25">
      <c r="B14" s="29" t="s">
        <v>10</v>
      </c>
      <c r="C14" s="62">
        <v>2451808</v>
      </c>
      <c r="D14" s="57">
        <f t="shared" si="0"/>
        <v>0.14369319703263203</v>
      </c>
      <c r="E14" s="30">
        <v>660120</v>
      </c>
      <c r="F14" s="57">
        <f t="shared" si="0"/>
        <v>0.7278981487754479</v>
      </c>
      <c r="G14" s="30"/>
      <c r="H14" s="64">
        <v>12514787</v>
      </c>
      <c r="I14" s="41"/>
      <c r="J14" s="53">
        <f t="shared" si="3"/>
        <v>19.591288289604929</v>
      </c>
      <c r="K14" s="54">
        <f t="shared" si="1"/>
        <v>5.2747202169721303</v>
      </c>
      <c r="L14" s="54">
        <f t="shared" si="2"/>
        <v>24.86600850657706</v>
      </c>
      <c r="M14" s="31"/>
      <c r="N14" s="1"/>
      <c r="O14" s="1"/>
      <c r="P14" s="1"/>
      <c r="Q14" s="1"/>
      <c r="R14" s="1"/>
    </row>
    <row r="15" spans="2:18" ht="18.75" customHeight="1" x14ac:dyDescent="0.25">
      <c r="B15" s="4" t="s">
        <v>11</v>
      </c>
      <c r="C15" s="61">
        <v>95737958</v>
      </c>
      <c r="D15" s="56">
        <f>(C15/C$68)*100</f>
        <v>5.6109178460939226</v>
      </c>
      <c r="E15" s="16">
        <v>9663326</v>
      </c>
      <c r="F15" s="56">
        <f>(E15/E$68)*100</f>
        <v>10.655512795270033</v>
      </c>
      <c r="G15" s="16"/>
      <c r="H15" s="63">
        <v>755204806.60000002</v>
      </c>
      <c r="I15" s="40"/>
      <c r="J15" s="52">
        <f t="shared" si="3"/>
        <v>12.677085363243501</v>
      </c>
      <c r="K15" s="52">
        <f>(E15/$H15)*100</f>
        <v>1.2795636250655187</v>
      </c>
      <c r="L15" s="52">
        <f>((E15+C15)/$H15)*100</f>
        <v>13.95664898830902</v>
      </c>
      <c r="M15" s="25"/>
      <c r="N15" s="1"/>
      <c r="O15" s="1"/>
      <c r="P15" s="1"/>
      <c r="Q15" s="1"/>
      <c r="R15" s="1"/>
    </row>
    <row r="16" spans="2:18" ht="18.75" customHeight="1" x14ac:dyDescent="0.25">
      <c r="B16" s="4" t="s">
        <v>12</v>
      </c>
      <c r="C16" s="61">
        <v>43190369</v>
      </c>
      <c r="D16" s="56">
        <f t="shared" si="0"/>
        <v>2.5312594634771899</v>
      </c>
      <c r="E16" s="16">
        <v>854752</v>
      </c>
      <c r="F16" s="56">
        <f t="shared" si="0"/>
        <v>0.94251408601786302</v>
      </c>
      <c r="G16" s="16"/>
      <c r="H16" s="63">
        <v>243462986</v>
      </c>
      <c r="I16" s="40"/>
      <c r="J16" s="52">
        <f t="shared" si="3"/>
        <v>17.740014492387768</v>
      </c>
      <c r="K16" s="52">
        <f t="shared" si="1"/>
        <v>0.35108088257818376</v>
      </c>
      <c r="L16" s="52">
        <f t="shared" si="2"/>
        <v>18.091095374965953</v>
      </c>
      <c r="M16" s="25"/>
      <c r="N16" s="1"/>
      <c r="O16" s="1"/>
      <c r="P16" s="1"/>
      <c r="Q16" s="1"/>
      <c r="R16" s="1"/>
    </row>
    <row r="17" spans="2:18" ht="18.75" customHeight="1" x14ac:dyDescent="0.25">
      <c r="B17" s="4" t="s">
        <v>13</v>
      </c>
      <c r="C17" s="61">
        <v>0</v>
      </c>
      <c r="D17" s="56">
        <f t="shared" si="0"/>
        <v>0</v>
      </c>
      <c r="E17" s="16">
        <v>0</v>
      </c>
      <c r="F17" s="56">
        <f t="shared" si="0"/>
        <v>0</v>
      </c>
      <c r="G17" s="16"/>
      <c r="H17" s="63">
        <v>338934451</v>
      </c>
      <c r="I17" s="40"/>
      <c r="J17" s="52">
        <f t="shared" si="3"/>
        <v>0</v>
      </c>
      <c r="K17" s="52">
        <f t="shared" si="1"/>
        <v>0</v>
      </c>
      <c r="L17" s="52">
        <f t="shared" si="2"/>
        <v>0</v>
      </c>
      <c r="M17" s="25"/>
      <c r="N17" s="1"/>
      <c r="O17" s="1"/>
      <c r="P17" s="1"/>
      <c r="Q17" s="1"/>
      <c r="R17" s="1"/>
    </row>
    <row r="18" spans="2:18" ht="18.75" customHeight="1" x14ac:dyDescent="0.25">
      <c r="B18" s="4" t="s">
        <v>14</v>
      </c>
      <c r="C18" s="61">
        <v>5253400</v>
      </c>
      <c r="D18" s="56">
        <f t="shared" si="0"/>
        <v>0.30788619716194293</v>
      </c>
      <c r="E18" s="16">
        <v>0</v>
      </c>
      <c r="F18" s="56">
        <f t="shared" si="0"/>
        <v>0</v>
      </c>
      <c r="G18" s="16"/>
      <c r="H18" s="63">
        <v>24997038</v>
      </c>
      <c r="I18" s="40"/>
      <c r="J18" s="52">
        <f t="shared" si="3"/>
        <v>21.016089986341584</v>
      </c>
      <c r="K18" s="52">
        <f t="shared" si="1"/>
        <v>0</v>
      </c>
      <c r="L18" s="52">
        <f t="shared" si="2"/>
        <v>21.016089986341584</v>
      </c>
      <c r="M18" s="25"/>
      <c r="N18" s="1"/>
      <c r="O18" s="1"/>
      <c r="P18" s="1"/>
      <c r="Q18" s="1"/>
      <c r="R18" s="1"/>
    </row>
    <row r="19" spans="2:18" ht="18.75" customHeight="1" x14ac:dyDescent="0.25">
      <c r="B19" s="29" t="s">
        <v>57</v>
      </c>
      <c r="C19" s="62">
        <v>31088223</v>
      </c>
      <c r="D19" s="57">
        <f t="shared" si="0"/>
        <v>1.8219885704481762</v>
      </c>
      <c r="E19" s="30">
        <v>0</v>
      </c>
      <c r="F19" s="57">
        <f t="shared" si="0"/>
        <v>0</v>
      </c>
      <c r="G19" s="30"/>
      <c r="H19" s="64">
        <v>389473090</v>
      </c>
      <c r="I19" s="41"/>
      <c r="J19" s="53">
        <f t="shared" si="3"/>
        <v>7.9821234889424577</v>
      </c>
      <c r="K19" s="54">
        <f t="shared" si="1"/>
        <v>0</v>
      </c>
      <c r="L19" s="54">
        <f t="shared" si="2"/>
        <v>7.9821234889424577</v>
      </c>
      <c r="M19" s="31"/>
      <c r="N19" s="1"/>
      <c r="O19" s="1"/>
      <c r="P19" s="1"/>
      <c r="Q19" s="1"/>
      <c r="R19" s="1"/>
    </row>
    <row r="20" spans="2:18" ht="18.75" customHeight="1" x14ac:dyDescent="0.25">
      <c r="B20" s="4" t="s">
        <v>15</v>
      </c>
      <c r="C20" s="61">
        <v>86259107</v>
      </c>
      <c r="D20" s="56">
        <f>(C20/C$68)*100</f>
        <v>5.0553904946920341</v>
      </c>
      <c r="E20" s="16">
        <v>3456937</v>
      </c>
      <c r="F20" s="56">
        <f>(E20/E$68)*100</f>
        <v>3.8118797229796866</v>
      </c>
      <c r="G20" s="16"/>
      <c r="H20" s="63">
        <v>332307803</v>
      </c>
      <c r="I20" s="40"/>
      <c r="J20" s="52">
        <f t="shared" si="3"/>
        <v>25.957592996996219</v>
      </c>
      <c r="K20" s="52">
        <f>(E20/$H20)*100</f>
        <v>1.040281621072858</v>
      </c>
      <c r="L20" s="52">
        <f>((E20+C20)/$H20)*100</f>
        <v>26.99787461806908</v>
      </c>
      <c r="M20" s="25"/>
      <c r="N20" s="1"/>
      <c r="O20" s="1"/>
      <c r="P20" s="1"/>
      <c r="Q20" s="1"/>
      <c r="R20" s="1"/>
    </row>
    <row r="21" spans="2:18" ht="18.75" customHeight="1" x14ac:dyDescent="0.25">
      <c r="B21" s="4" t="s">
        <v>16</v>
      </c>
      <c r="C21" s="61">
        <v>79286435</v>
      </c>
      <c r="D21" s="56">
        <f t="shared" si="0"/>
        <v>4.6467428634175159</v>
      </c>
      <c r="E21" s="16">
        <v>5926454</v>
      </c>
      <c r="F21" s="56">
        <f t="shared" si="0"/>
        <v>6.5349556071666495</v>
      </c>
      <c r="G21" s="16"/>
      <c r="H21" s="63">
        <v>227143522</v>
      </c>
      <c r="I21" s="40"/>
      <c r="J21" s="52">
        <f>(C21/$H21)*100</f>
        <v>34.905875501921649</v>
      </c>
      <c r="K21" s="52">
        <f t="shared" si="1"/>
        <v>2.6091230548058508</v>
      </c>
      <c r="L21" s="52">
        <f t="shared" si="2"/>
        <v>37.514998556727498</v>
      </c>
      <c r="M21" s="25"/>
      <c r="N21" s="1"/>
      <c r="O21" s="1"/>
      <c r="P21" s="1"/>
      <c r="Q21" s="1"/>
      <c r="R21" s="1"/>
    </row>
    <row r="22" spans="2:18" ht="18.75" customHeight="1" x14ac:dyDescent="0.25">
      <c r="B22" s="4" t="s">
        <v>17</v>
      </c>
      <c r="C22" s="61">
        <v>0</v>
      </c>
      <c r="D22" s="56">
        <f t="shared" si="0"/>
        <v>0</v>
      </c>
      <c r="E22" s="16">
        <v>0</v>
      </c>
      <c r="F22" s="56">
        <f t="shared" si="0"/>
        <v>0</v>
      </c>
      <c r="G22" s="16"/>
      <c r="H22" s="63">
        <v>658205</v>
      </c>
      <c r="I22" s="40"/>
      <c r="J22" s="52">
        <f>(C22/$H22)*100</f>
        <v>0</v>
      </c>
      <c r="K22" s="52">
        <f>(E22/$H22)*100</f>
        <v>0</v>
      </c>
      <c r="L22" s="52">
        <f>((E22+C22)/$H22)*100</f>
        <v>0</v>
      </c>
      <c r="M22" s="25"/>
    </row>
    <row r="23" spans="2:18" ht="18.75" customHeight="1" x14ac:dyDescent="0.25">
      <c r="B23" s="4" t="s">
        <v>18</v>
      </c>
      <c r="C23" s="61">
        <v>25000000</v>
      </c>
      <c r="D23" s="56">
        <f t="shared" si="0"/>
        <v>1.4651758725870054</v>
      </c>
      <c r="E23" s="16">
        <v>0</v>
      </c>
      <c r="F23" s="56">
        <f t="shared" si="0"/>
        <v>0</v>
      </c>
      <c r="G23" s="16"/>
      <c r="H23" s="63">
        <v>543632982</v>
      </c>
      <c r="I23" s="40"/>
      <c r="J23" s="52">
        <f t="shared" si="3"/>
        <v>4.5986908130603448</v>
      </c>
      <c r="K23" s="52">
        <f t="shared" si="1"/>
        <v>0</v>
      </c>
      <c r="L23" s="52">
        <f t="shared" si="2"/>
        <v>4.5986908130603448</v>
      </c>
      <c r="M23" s="25"/>
      <c r="N23" s="1"/>
      <c r="O23" s="1"/>
      <c r="P23" s="1"/>
      <c r="Q23" s="1"/>
      <c r="R23" s="1"/>
    </row>
    <row r="24" spans="2:18" ht="18.75" customHeight="1" x14ac:dyDescent="0.25">
      <c r="B24" s="29" t="s">
        <v>19</v>
      </c>
      <c r="C24" s="62">
        <v>1442852</v>
      </c>
      <c r="D24" s="57">
        <f t="shared" si="0"/>
        <v>8.4561277524556236E-2</v>
      </c>
      <c r="E24" s="30">
        <v>290518</v>
      </c>
      <c r="F24" s="57">
        <f t="shared" si="0"/>
        <v>0.32034707990357147</v>
      </c>
      <c r="G24" s="30"/>
      <c r="H24" s="64">
        <v>12203795</v>
      </c>
      <c r="I24" s="41"/>
      <c r="J24" s="53">
        <f t="shared" si="3"/>
        <v>11.822978016264612</v>
      </c>
      <c r="K24" s="54">
        <f t="shared" si="1"/>
        <v>2.3805545733929487</v>
      </c>
      <c r="L24" s="54">
        <f t="shared" si="2"/>
        <v>14.203532589657561</v>
      </c>
      <c r="M24" s="31"/>
      <c r="N24" s="1"/>
      <c r="O24" s="1"/>
      <c r="P24" s="1"/>
      <c r="Q24" s="1"/>
      <c r="R24" s="1"/>
    </row>
    <row r="25" spans="2:18" ht="18.75" customHeight="1" x14ac:dyDescent="0.25">
      <c r="B25" s="4" t="s">
        <v>20</v>
      </c>
      <c r="C25" s="61">
        <v>4589098</v>
      </c>
      <c r="D25" s="56">
        <f>(C25/C$68)*100</f>
        <v>0.26895342666149125</v>
      </c>
      <c r="E25" s="16">
        <v>260000</v>
      </c>
      <c r="F25" s="56">
        <f>(E25/E$68)*100</f>
        <v>0.28669562910018859</v>
      </c>
      <c r="G25" s="16"/>
      <c r="H25" s="63">
        <v>697045350</v>
      </c>
      <c r="I25" s="40"/>
      <c r="J25" s="52">
        <f t="shared" si="3"/>
        <v>0.65836433741362743</v>
      </c>
      <c r="K25" s="52">
        <f>(E25/$H25)*100</f>
        <v>3.7300299040801295E-2</v>
      </c>
      <c r="L25" s="52">
        <f>((E25+C25)/$H25)*100</f>
        <v>0.69566463645442866</v>
      </c>
      <c r="M25" s="25"/>
      <c r="N25" s="1"/>
      <c r="O25" s="1"/>
      <c r="P25" s="1"/>
      <c r="Q25" s="1"/>
      <c r="R25" s="1"/>
    </row>
    <row r="26" spans="2:18" ht="18.75" customHeight="1" x14ac:dyDescent="0.25">
      <c r="B26" s="4" t="s">
        <v>21</v>
      </c>
      <c r="C26" s="61">
        <v>22031541</v>
      </c>
      <c r="D26" s="56">
        <f t="shared" si="0"/>
        <v>1.2912032923644554</v>
      </c>
      <c r="E26" s="16">
        <v>2054498</v>
      </c>
      <c r="F26" s="56">
        <f t="shared" si="0"/>
        <v>2.2654446022887664</v>
      </c>
      <c r="G26" s="16"/>
      <c r="H26" s="63">
        <v>65764748</v>
      </c>
      <c r="I26" s="40"/>
      <c r="J26" s="52">
        <f t="shared" si="3"/>
        <v>33.500532838656966</v>
      </c>
      <c r="K26" s="52">
        <f t="shared" si="1"/>
        <v>3.1240110583256548</v>
      </c>
      <c r="L26" s="52">
        <f t="shared" si="2"/>
        <v>36.624543896982622</v>
      </c>
      <c r="M26" s="25"/>
      <c r="N26" s="1"/>
      <c r="O26" s="1"/>
      <c r="P26" s="1"/>
      <c r="Q26" s="1"/>
      <c r="R26" s="1"/>
    </row>
    <row r="27" spans="2:18" ht="18.75" customHeight="1" x14ac:dyDescent="0.25">
      <c r="B27" s="4" t="s">
        <v>22</v>
      </c>
      <c r="C27" s="61">
        <v>6484464</v>
      </c>
      <c r="D27" s="56">
        <f t="shared" si="0"/>
        <v>0.38003520797836093</v>
      </c>
      <c r="E27" s="16">
        <v>762944</v>
      </c>
      <c r="F27" s="56">
        <f t="shared" si="0"/>
        <v>0.84127965403159333</v>
      </c>
      <c r="G27" s="16"/>
      <c r="H27" s="63">
        <v>22685733</v>
      </c>
      <c r="I27" s="40"/>
      <c r="J27" s="52">
        <f t="shared" si="3"/>
        <v>28.583885739993502</v>
      </c>
      <c r="K27" s="52">
        <f t="shared" si="1"/>
        <v>3.3631005002130636</v>
      </c>
      <c r="L27" s="52">
        <f t="shared" si="2"/>
        <v>31.946986240206567</v>
      </c>
      <c r="M27" s="25"/>
      <c r="N27" s="1"/>
      <c r="O27" s="1"/>
      <c r="P27" s="1"/>
      <c r="Q27" s="1"/>
      <c r="R27" s="1"/>
    </row>
    <row r="28" spans="2:18" ht="18.75" customHeight="1" x14ac:dyDescent="0.25">
      <c r="B28" s="4" t="s">
        <v>23</v>
      </c>
      <c r="C28" s="61">
        <v>4495826</v>
      </c>
      <c r="D28" s="56">
        <f t="shared" si="0"/>
        <v>0.26348703130197382</v>
      </c>
      <c r="E28" s="16">
        <v>525880</v>
      </c>
      <c r="F28" s="56">
        <f t="shared" si="0"/>
        <v>0.57987499012002752</v>
      </c>
      <c r="G28" s="16"/>
      <c r="H28" s="63">
        <v>16810781</v>
      </c>
      <c r="I28" s="40"/>
      <c r="J28" s="52">
        <f t="shared" si="3"/>
        <v>26.743706910464184</v>
      </c>
      <c r="K28" s="52">
        <f t="shared" si="1"/>
        <v>3.1282306277144416</v>
      </c>
      <c r="L28" s="52">
        <f t="shared" si="2"/>
        <v>29.871937538178621</v>
      </c>
      <c r="M28" s="25"/>
      <c r="N28" s="1"/>
      <c r="O28" s="1"/>
      <c r="P28" s="1"/>
      <c r="Q28" s="1"/>
      <c r="R28" s="1"/>
    </row>
    <row r="29" spans="2:18" ht="18.75" customHeight="1" x14ac:dyDescent="0.25">
      <c r="B29" s="29" t="s">
        <v>24</v>
      </c>
      <c r="C29" s="62">
        <v>12967904</v>
      </c>
      <c r="D29" s="57">
        <f t="shared" si="0"/>
        <v>0.76001040235298067</v>
      </c>
      <c r="E29" s="30">
        <v>39886</v>
      </c>
      <c r="F29" s="57">
        <f t="shared" si="0"/>
        <v>4.3981314854962004E-2</v>
      </c>
      <c r="G29" s="30"/>
      <c r="H29" s="64">
        <v>78392463</v>
      </c>
      <c r="I29" s="41"/>
      <c r="J29" s="53">
        <f t="shared" si="3"/>
        <v>16.542284173416007</v>
      </c>
      <c r="K29" s="54">
        <f t="shared" si="1"/>
        <v>5.0879891348738465E-2</v>
      </c>
      <c r="L29" s="54">
        <f t="shared" si="2"/>
        <v>16.593164064764746</v>
      </c>
      <c r="M29" s="31"/>
      <c r="N29" s="1"/>
      <c r="O29" s="1"/>
      <c r="P29" s="1"/>
      <c r="Q29" s="1"/>
      <c r="R29" s="1"/>
    </row>
    <row r="30" spans="2:18" ht="18.75" customHeight="1" x14ac:dyDescent="0.25">
      <c r="B30" s="4" t="s">
        <v>75</v>
      </c>
      <c r="C30" s="61">
        <v>10080923</v>
      </c>
      <c r="D30" s="56">
        <f>(C30/C$68)*100</f>
        <v>0.59081300612029652</v>
      </c>
      <c r="E30" s="16">
        <v>971410</v>
      </c>
      <c r="F30" s="56">
        <f>(E30/E$68)*100</f>
        <v>1.0711500040931314</v>
      </c>
      <c r="G30" s="16"/>
      <c r="H30" s="63">
        <v>26715085</v>
      </c>
      <c r="I30" s="40"/>
      <c r="J30" s="52">
        <f t="shared" si="3"/>
        <v>37.734946379545484</v>
      </c>
      <c r="K30" s="52">
        <f>(E30/$H30)*100</f>
        <v>3.6361853237599653</v>
      </c>
      <c r="L30" s="52">
        <f>((E30+C30)/$H30)*100</f>
        <v>41.371131703305451</v>
      </c>
      <c r="M30" s="25"/>
      <c r="N30" s="1"/>
      <c r="O30" s="1"/>
      <c r="P30" s="1"/>
      <c r="Q30" s="1"/>
      <c r="R30" s="1"/>
    </row>
    <row r="31" spans="2:18" ht="18.75" customHeight="1" x14ac:dyDescent="0.25">
      <c r="B31" s="4" t="s">
        <v>25</v>
      </c>
      <c r="C31" s="61">
        <v>2626912</v>
      </c>
      <c r="D31" s="56">
        <f t="shared" si="0"/>
        <v>0.153955523272371</v>
      </c>
      <c r="E31" s="16">
        <v>306555</v>
      </c>
      <c r="F31" s="56">
        <f t="shared" si="0"/>
        <v>0.33803068684157039</v>
      </c>
      <c r="G31" s="16"/>
      <c r="H31" s="63">
        <v>7609767</v>
      </c>
      <c r="I31" s="40"/>
      <c r="J31" s="52">
        <f t="shared" si="3"/>
        <v>34.520268491794823</v>
      </c>
      <c r="K31" s="52">
        <f t="shared" si="1"/>
        <v>4.0284413438676898</v>
      </c>
      <c r="L31" s="52">
        <f t="shared" si="2"/>
        <v>38.548709835662507</v>
      </c>
      <c r="M31" s="25"/>
      <c r="N31" s="1"/>
      <c r="O31" s="1"/>
      <c r="P31" s="1"/>
      <c r="Q31" s="1"/>
      <c r="R31" s="1"/>
    </row>
    <row r="32" spans="2:18" ht="18.75" customHeight="1" x14ac:dyDescent="0.25">
      <c r="B32" s="4" t="s">
        <v>26</v>
      </c>
      <c r="C32" s="61">
        <v>69755299</v>
      </c>
      <c r="D32" s="56">
        <f t="shared" si="0"/>
        <v>4.088151243195699</v>
      </c>
      <c r="E32" s="16">
        <v>0</v>
      </c>
      <c r="F32" s="56">
        <f t="shared" si="0"/>
        <v>0</v>
      </c>
      <c r="G32" s="16"/>
      <c r="H32" s="63">
        <v>289005508</v>
      </c>
      <c r="I32" s="40"/>
      <c r="J32" s="52">
        <f t="shared" si="3"/>
        <v>24.136321651004657</v>
      </c>
      <c r="K32" s="52">
        <f t="shared" si="1"/>
        <v>0</v>
      </c>
      <c r="L32" s="52">
        <f t="shared" si="2"/>
        <v>24.136321651004657</v>
      </c>
      <c r="M32" s="25"/>
      <c r="N32" s="1"/>
      <c r="O32" s="1"/>
      <c r="P32" s="1"/>
      <c r="Q32" s="1"/>
      <c r="R32" s="1"/>
    </row>
    <row r="33" spans="2:18" ht="18.75" customHeight="1" x14ac:dyDescent="0.25">
      <c r="B33" s="4" t="s">
        <v>76</v>
      </c>
      <c r="C33" s="61">
        <v>24522908</v>
      </c>
      <c r="D33" s="56">
        <f t="shared" si="0"/>
        <v>1.4372149250908342</v>
      </c>
      <c r="E33" s="16">
        <v>6070013</v>
      </c>
      <c r="F33" s="56">
        <f t="shared" si="0"/>
        <v>6.6932545987743186</v>
      </c>
      <c r="G33" s="16"/>
      <c r="H33" s="63">
        <v>329212068</v>
      </c>
      <c r="I33" s="40"/>
      <c r="J33" s="52">
        <f t="shared" si="3"/>
        <v>7.4489699448077342</v>
      </c>
      <c r="K33" s="52">
        <f t="shared" si="1"/>
        <v>1.8438002704080703</v>
      </c>
      <c r="L33" s="52">
        <f t="shared" si="2"/>
        <v>9.2927702152158034</v>
      </c>
      <c r="M33" s="25"/>
      <c r="N33" s="1"/>
      <c r="O33" s="1"/>
      <c r="P33" s="1"/>
      <c r="Q33" s="1"/>
      <c r="R33" s="1"/>
    </row>
    <row r="34" spans="2:18" ht="18.75" customHeight="1" x14ac:dyDescent="0.25">
      <c r="B34" s="29" t="s">
        <v>27</v>
      </c>
      <c r="C34" s="62">
        <v>23000970</v>
      </c>
      <c r="D34" s="57">
        <f t="shared" si="0"/>
        <v>1.3480186516039014</v>
      </c>
      <c r="E34" s="30">
        <v>576214</v>
      </c>
      <c r="F34" s="57">
        <f t="shared" si="0"/>
        <v>0.635377058562831</v>
      </c>
      <c r="G34" s="30"/>
      <c r="H34" s="64">
        <v>143799543</v>
      </c>
      <c r="I34" s="41"/>
      <c r="J34" s="53">
        <f t="shared" si="3"/>
        <v>15.995162098672317</v>
      </c>
      <c r="K34" s="54">
        <f t="shared" si="1"/>
        <v>0.40070641949119412</v>
      </c>
      <c r="L34" s="54">
        <f t="shared" si="2"/>
        <v>16.39586851816351</v>
      </c>
      <c r="M34" s="31"/>
      <c r="N34" s="1"/>
      <c r="O34" s="1"/>
      <c r="P34" s="1"/>
      <c r="Q34" s="1"/>
      <c r="R34" s="1"/>
    </row>
    <row r="35" spans="2:18" ht="18.75" customHeight="1" x14ac:dyDescent="0.25">
      <c r="B35" s="4" t="s">
        <v>28</v>
      </c>
      <c r="C35" s="61">
        <v>2259000</v>
      </c>
      <c r="D35" s="56">
        <f>(C35/C$68)*100</f>
        <v>0.1323932918469618</v>
      </c>
      <c r="E35" s="16">
        <v>112888</v>
      </c>
      <c r="F35" s="56">
        <f>(E35/E$68)*100</f>
        <v>0.12447883145331573</v>
      </c>
      <c r="G35" s="16"/>
      <c r="H35" s="63">
        <v>234634975</v>
      </c>
      <c r="I35" s="40"/>
      <c r="J35" s="52">
        <f t="shared" si="3"/>
        <v>0.96277206754875311</v>
      </c>
      <c r="K35" s="52">
        <f>(E35/$H35)*100</f>
        <v>4.8112179354335392E-2</v>
      </c>
      <c r="L35" s="52">
        <f>((E35+C35)/$H35)*100</f>
        <v>1.0108842469030885</v>
      </c>
      <c r="M35" s="25"/>
      <c r="N35" s="1"/>
      <c r="O35" s="1"/>
      <c r="P35" s="1"/>
      <c r="Q35" s="1"/>
      <c r="R35" s="1"/>
    </row>
    <row r="36" spans="2:18" ht="18.75" customHeight="1" x14ac:dyDescent="0.25">
      <c r="B36" s="4" t="s">
        <v>29</v>
      </c>
      <c r="C36" s="61">
        <v>2250000</v>
      </c>
      <c r="D36" s="56">
        <f t="shared" si="0"/>
        <v>0.13186582853283046</v>
      </c>
      <c r="E36" s="16">
        <v>625563</v>
      </c>
      <c r="F36" s="56">
        <f t="shared" si="0"/>
        <v>0.68979299164154328</v>
      </c>
      <c r="G36" s="16"/>
      <c r="H36" s="63">
        <v>6768523</v>
      </c>
      <c r="I36" s="40"/>
      <c r="J36" s="52">
        <f t="shared" si="3"/>
        <v>33.242112053102282</v>
      </c>
      <c r="K36" s="52">
        <f t="shared" si="1"/>
        <v>9.24223792989992</v>
      </c>
      <c r="L36" s="52">
        <f t="shared" si="2"/>
        <v>42.484349983002204</v>
      </c>
      <c r="M36" s="25"/>
      <c r="N36" s="1"/>
      <c r="O36" s="1"/>
      <c r="P36" s="1"/>
      <c r="Q36" s="1"/>
      <c r="R36" s="1"/>
    </row>
    <row r="37" spans="2:18" ht="18.75" customHeight="1" x14ac:dyDescent="0.25">
      <c r="B37" s="4" t="s">
        <v>30</v>
      </c>
      <c r="C37" s="61">
        <v>26024769</v>
      </c>
      <c r="D37" s="56">
        <f t="shared" si="0"/>
        <v>1.5252345451380098</v>
      </c>
      <c r="E37" s="16">
        <v>273482</v>
      </c>
      <c r="F37" s="56">
        <f t="shared" si="0"/>
        <v>0.30156190014452988</v>
      </c>
      <c r="G37" s="16"/>
      <c r="H37" s="63">
        <v>99543671</v>
      </c>
      <c r="I37" s="40"/>
      <c r="J37" s="52">
        <f t="shared" si="3"/>
        <v>26.144071982235818</v>
      </c>
      <c r="K37" s="52">
        <f t="shared" si="1"/>
        <v>0.27473569866636727</v>
      </c>
      <c r="L37" s="52">
        <f t="shared" si="2"/>
        <v>26.418807680902184</v>
      </c>
      <c r="M37" s="25"/>
      <c r="N37" s="1"/>
      <c r="O37" s="1"/>
      <c r="P37" s="1"/>
      <c r="Q37" s="1"/>
      <c r="R37" s="1"/>
    </row>
    <row r="38" spans="2:18" ht="18.75" customHeight="1" x14ac:dyDescent="0.25">
      <c r="B38" s="4" t="s">
        <v>31</v>
      </c>
      <c r="C38" s="61">
        <v>1054739</v>
      </c>
      <c r="D38" s="56">
        <f t="shared" si="0"/>
        <v>6.1815125387061819E-2</v>
      </c>
      <c r="E38" s="16">
        <v>329641</v>
      </c>
      <c r="F38" s="56">
        <f t="shared" si="0"/>
        <v>0.36348705335467407</v>
      </c>
      <c r="G38" s="16"/>
      <c r="H38" s="63">
        <v>10043444</v>
      </c>
      <c r="I38" s="40"/>
      <c r="J38" s="52">
        <f t="shared" si="3"/>
        <v>10.501766127236833</v>
      </c>
      <c r="K38" s="52">
        <f t="shared" si="1"/>
        <v>3.2821510230952651</v>
      </c>
      <c r="L38" s="52">
        <f t="shared" si="2"/>
        <v>13.783917150332098</v>
      </c>
      <c r="M38" s="25"/>
      <c r="N38" s="1"/>
      <c r="O38" s="1"/>
      <c r="P38" s="1"/>
      <c r="Q38" s="1"/>
      <c r="R38" s="1"/>
    </row>
    <row r="39" spans="2:18" ht="18.75" customHeight="1" x14ac:dyDescent="0.25">
      <c r="B39" s="29" t="s">
        <v>77</v>
      </c>
      <c r="C39" s="62">
        <v>0</v>
      </c>
      <c r="D39" s="57">
        <f t="shared" si="0"/>
        <v>0</v>
      </c>
      <c r="E39" s="30">
        <v>0</v>
      </c>
      <c r="F39" s="57">
        <f t="shared" si="0"/>
        <v>0</v>
      </c>
      <c r="G39" s="30"/>
      <c r="H39" s="64">
        <v>3010511</v>
      </c>
      <c r="I39" s="41"/>
      <c r="J39" s="53">
        <v>0</v>
      </c>
      <c r="K39" s="54">
        <v>0</v>
      </c>
      <c r="L39" s="54">
        <v>0</v>
      </c>
      <c r="M39" s="31"/>
      <c r="N39" s="1"/>
      <c r="O39" s="1"/>
      <c r="P39" s="1"/>
      <c r="Q39" s="1"/>
      <c r="R39" s="1"/>
    </row>
    <row r="40" spans="2:18" ht="18.75" customHeight="1" x14ac:dyDescent="0.25">
      <c r="B40" s="4" t="s">
        <v>32</v>
      </c>
      <c r="C40" s="61">
        <v>6536173</v>
      </c>
      <c r="D40" s="56">
        <f>(C40/C$68)*100</f>
        <v>0.38306571914618498</v>
      </c>
      <c r="E40" s="16">
        <v>1038777</v>
      </c>
      <c r="F40" s="56">
        <f>(E40/E$68)*100</f>
        <v>1.1454339442684869</v>
      </c>
      <c r="G40" s="16"/>
      <c r="H40" s="63">
        <v>18321395</v>
      </c>
      <c r="I40" s="40"/>
      <c r="J40" s="52">
        <f t="shared" si="3"/>
        <v>35.675083693135811</v>
      </c>
      <c r="K40" s="52">
        <f>(E40/$H40)*100</f>
        <v>5.6697484007085706</v>
      </c>
      <c r="L40" s="52">
        <f>((E40+C40)/$H40)*100</f>
        <v>41.344832093844381</v>
      </c>
      <c r="M40" s="25"/>
      <c r="N40" s="1"/>
      <c r="O40" s="1"/>
      <c r="P40" s="1"/>
      <c r="Q40" s="1"/>
      <c r="R40" s="1"/>
    </row>
    <row r="41" spans="2:18" ht="18.75" customHeight="1" x14ac:dyDescent="0.25">
      <c r="B41" s="4" t="s">
        <v>33</v>
      </c>
      <c r="C41" s="61">
        <v>6509287</v>
      </c>
      <c r="D41" s="56">
        <f t="shared" si="0"/>
        <v>0.38149001040577002</v>
      </c>
      <c r="E41" s="16">
        <v>547099</v>
      </c>
      <c r="F41" s="56">
        <f t="shared" si="0"/>
        <v>0.6032726614810926</v>
      </c>
      <c r="G41" s="16"/>
      <c r="H41" s="63">
        <v>48963258.82</v>
      </c>
      <c r="I41" s="40"/>
      <c r="J41" s="52">
        <f t="shared" si="3"/>
        <v>13.294227461308509</v>
      </c>
      <c r="K41" s="52">
        <f t="shared" si="1"/>
        <v>1.1173663950989445</v>
      </c>
      <c r="L41" s="52">
        <f t="shared" si="2"/>
        <v>14.411593856407451</v>
      </c>
      <c r="M41" s="25"/>
      <c r="N41" s="1"/>
      <c r="O41" s="1"/>
      <c r="P41" s="1"/>
      <c r="Q41" s="1"/>
      <c r="R41" s="1"/>
    </row>
    <row r="42" spans="2:18" ht="18.75" customHeight="1" x14ac:dyDescent="0.25">
      <c r="B42" s="4" t="s">
        <v>34</v>
      </c>
      <c r="C42" s="61">
        <v>985826</v>
      </c>
      <c r="D42" s="56">
        <f t="shared" si="0"/>
        <v>5.7776338790758282E-2</v>
      </c>
      <c r="E42" s="16">
        <v>503016</v>
      </c>
      <c r="F42" s="56">
        <f t="shared" si="0"/>
        <v>0.55466341756715565</v>
      </c>
      <c r="G42" s="16"/>
      <c r="H42" s="63">
        <v>9109944</v>
      </c>
      <c r="I42" s="40"/>
      <c r="J42" s="52">
        <f t="shared" ref="J42:J65" si="4">(C42/$H42)*100</f>
        <v>10.821427661904398</v>
      </c>
      <c r="K42" s="52">
        <f t="shared" si="1"/>
        <v>5.5216146224389524</v>
      </c>
      <c r="L42" s="52">
        <f t="shared" si="2"/>
        <v>16.343042284343351</v>
      </c>
      <c r="M42" s="25"/>
      <c r="N42" s="1"/>
      <c r="O42" s="1"/>
      <c r="P42" s="1"/>
      <c r="Q42" s="1"/>
      <c r="R42" s="1"/>
    </row>
    <row r="43" spans="2:18" ht="18.75" customHeight="1" x14ac:dyDescent="0.25">
      <c r="B43" s="4" t="s">
        <v>35</v>
      </c>
      <c r="C43" s="61">
        <v>431277296</v>
      </c>
      <c r="D43" s="56">
        <f t="shared" si="0"/>
        <v>25.275883539750566</v>
      </c>
      <c r="E43" s="16">
        <v>0</v>
      </c>
      <c r="F43" s="56">
        <f t="shared" si="0"/>
        <v>0</v>
      </c>
      <c r="G43" s="16"/>
      <c r="H43" s="63">
        <v>885704116</v>
      </c>
      <c r="I43" s="40"/>
      <c r="J43" s="52">
        <f t="shared" si="4"/>
        <v>48.693157027171367</v>
      </c>
      <c r="K43" s="52">
        <f t="shared" si="1"/>
        <v>0</v>
      </c>
      <c r="L43" s="52">
        <f t="shared" si="2"/>
        <v>48.693157027171367</v>
      </c>
      <c r="M43" s="25"/>
      <c r="N43" s="1"/>
      <c r="O43" s="1"/>
      <c r="P43" s="1"/>
      <c r="Q43" s="1"/>
      <c r="R43" s="1"/>
    </row>
    <row r="44" spans="2:18" ht="18.75" customHeight="1" x14ac:dyDescent="0.25">
      <c r="B44" s="29" t="s">
        <v>36</v>
      </c>
      <c r="C44" s="62">
        <v>7353430</v>
      </c>
      <c r="D44" s="57">
        <f t="shared" si="0"/>
        <v>0.4309627286702985</v>
      </c>
      <c r="E44" s="30">
        <v>0</v>
      </c>
      <c r="F44" s="57">
        <f t="shared" si="0"/>
        <v>0</v>
      </c>
      <c r="G44" s="30"/>
      <c r="H44" s="64">
        <v>41597193</v>
      </c>
      <c r="I44" s="41"/>
      <c r="J44" s="53">
        <f t="shared" si="4"/>
        <v>17.677707243370968</v>
      </c>
      <c r="K44" s="54">
        <f t="shared" si="1"/>
        <v>0</v>
      </c>
      <c r="L44" s="54">
        <f t="shared" si="2"/>
        <v>17.677707243370968</v>
      </c>
      <c r="M44" s="31"/>
      <c r="N44" s="1"/>
      <c r="O44" s="1"/>
      <c r="P44" s="1"/>
      <c r="Q44" s="1"/>
      <c r="R44" s="1"/>
    </row>
    <row r="45" spans="2:18" ht="18.75" customHeight="1" x14ac:dyDescent="0.25">
      <c r="B45" s="4" t="s">
        <v>37</v>
      </c>
      <c r="C45" s="61">
        <v>78900415</v>
      </c>
      <c r="D45" s="56">
        <f>(C45/C$68)*100</f>
        <v>4.6241193758040744</v>
      </c>
      <c r="E45" s="16">
        <v>3804496</v>
      </c>
      <c r="F45" s="56">
        <f>(E45/E$68)*100</f>
        <v>4.1951245158813499</v>
      </c>
      <c r="G45" s="16"/>
      <c r="H45" s="63">
        <v>1678374087</v>
      </c>
      <c r="I45" s="40"/>
      <c r="J45" s="52">
        <f t="shared" si="4"/>
        <v>4.7010029296287632</v>
      </c>
      <c r="K45" s="52">
        <f>(E45/$H45)*100</f>
        <v>0.22667747491265933</v>
      </c>
      <c r="L45" s="52">
        <f>((E45+C45)/$H45)*100</f>
        <v>4.9276804045414222</v>
      </c>
      <c r="M45" s="25"/>
      <c r="N45" s="1"/>
      <c r="O45" s="1"/>
      <c r="P45" s="1"/>
      <c r="Q45" s="1"/>
      <c r="R45" s="1"/>
    </row>
    <row r="46" spans="2:18" ht="18.75" customHeight="1" x14ac:dyDescent="0.25">
      <c r="B46" s="4" t="s">
        <v>38</v>
      </c>
      <c r="C46" s="61">
        <v>24546998</v>
      </c>
      <c r="D46" s="56">
        <f t="shared" si="0"/>
        <v>1.4386267685616592</v>
      </c>
      <c r="E46" s="16">
        <v>2289611</v>
      </c>
      <c r="F46" s="56">
        <f t="shared" si="0"/>
        <v>2.5246979463065844</v>
      </c>
      <c r="G46" s="16"/>
      <c r="H46" s="63">
        <v>106472379</v>
      </c>
      <c r="I46" s="40"/>
      <c r="J46" s="52">
        <f t="shared" si="4"/>
        <v>23.054803725199001</v>
      </c>
      <c r="K46" s="52">
        <f t="shared" si="1"/>
        <v>2.1504272014059156</v>
      </c>
      <c r="L46" s="52">
        <f t="shared" si="2"/>
        <v>25.205230926604916</v>
      </c>
      <c r="M46" s="25"/>
      <c r="N46" s="1"/>
      <c r="O46" s="1"/>
      <c r="P46" s="1"/>
      <c r="Q46" s="1"/>
      <c r="R46" s="1"/>
    </row>
    <row r="47" spans="2:18" ht="18.75" customHeight="1" x14ac:dyDescent="0.25">
      <c r="B47" s="4" t="s">
        <v>39</v>
      </c>
      <c r="C47" s="61">
        <v>1482904</v>
      </c>
      <c r="D47" s="56">
        <f t="shared" si="0"/>
        <v>8.6908606486510415E-2</v>
      </c>
      <c r="E47" s="16">
        <v>106695</v>
      </c>
      <c r="F47" s="56">
        <f t="shared" si="0"/>
        <v>0.11764996210324853</v>
      </c>
      <c r="G47" s="16"/>
      <c r="H47" s="63">
        <v>5644752</v>
      </c>
      <c r="I47" s="40"/>
      <c r="J47" s="52">
        <f t="shared" si="4"/>
        <v>26.270489828428246</v>
      </c>
      <c r="K47" s="52">
        <f t="shared" si="1"/>
        <v>1.8901627564860246</v>
      </c>
      <c r="L47" s="52">
        <f t="shared" si="2"/>
        <v>28.160652584914271</v>
      </c>
      <c r="M47" s="25"/>
      <c r="N47" s="1"/>
      <c r="O47" s="1"/>
      <c r="P47" s="1"/>
      <c r="Q47" s="1"/>
      <c r="R47" s="1"/>
    </row>
    <row r="48" spans="2:18" ht="18.75" customHeight="1" x14ac:dyDescent="0.25">
      <c r="B48" s="4" t="s">
        <v>40</v>
      </c>
      <c r="C48" s="61">
        <v>58526637</v>
      </c>
      <c r="D48" s="56">
        <f t="shared" si="0"/>
        <v>3.4300726574423166</v>
      </c>
      <c r="E48" s="16">
        <v>10673428</v>
      </c>
      <c r="F48" s="56">
        <f t="shared" si="0"/>
        <v>11.76932751967526</v>
      </c>
      <c r="G48" s="16"/>
      <c r="H48" s="63">
        <v>220968050</v>
      </c>
      <c r="I48" s="40"/>
      <c r="J48" s="52">
        <f t="shared" si="4"/>
        <v>26.486470329081513</v>
      </c>
      <c r="K48" s="52">
        <f t="shared" si="1"/>
        <v>4.8303037475327315</v>
      </c>
      <c r="L48" s="52">
        <f t="shared" si="2"/>
        <v>31.316774076614244</v>
      </c>
      <c r="M48" s="25"/>
      <c r="N48" s="1"/>
      <c r="O48" s="1"/>
      <c r="P48" s="1"/>
      <c r="Q48" s="1"/>
      <c r="R48" s="1"/>
    </row>
    <row r="49" spans="2:18" ht="18.75" customHeight="1" x14ac:dyDescent="0.25">
      <c r="B49" s="29" t="s">
        <v>41</v>
      </c>
      <c r="C49" s="62">
        <v>7561979</v>
      </c>
      <c r="D49" s="57">
        <f t="shared" si="0"/>
        <v>0.44318516719238443</v>
      </c>
      <c r="E49" s="30">
        <v>1490283</v>
      </c>
      <c r="F49" s="57">
        <f t="shared" si="0"/>
        <v>1.643298547008909</v>
      </c>
      <c r="G49" s="30"/>
      <c r="H49" s="64">
        <v>13416757</v>
      </c>
      <c r="I49" s="41"/>
      <c r="J49" s="53">
        <v>0</v>
      </c>
      <c r="K49" s="54">
        <v>0</v>
      </c>
      <c r="L49" s="52">
        <f t="shared" si="2"/>
        <v>67.469821507537176</v>
      </c>
      <c r="M49" s="31"/>
      <c r="N49" s="1"/>
      <c r="O49" s="1"/>
      <c r="P49" s="1"/>
      <c r="Q49" s="1"/>
      <c r="R49" s="1"/>
    </row>
    <row r="50" spans="2:18" ht="18.75" customHeight="1" x14ac:dyDescent="0.25">
      <c r="B50" s="4" t="s">
        <v>42</v>
      </c>
      <c r="C50" s="61">
        <v>71517097</v>
      </c>
      <c r="D50" s="56">
        <f>(C50/C$68)*100</f>
        <v>4.1914050000745799</v>
      </c>
      <c r="E50" s="16">
        <v>622616</v>
      </c>
      <c r="F50" s="56">
        <f>(E50/E$68)*100</f>
        <v>0.68654340695324234</v>
      </c>
      <c r="G50" s="16"/>
      <c r="H50" s="63">
        <v>232035000</v>
      </c>
      <c r="I50" s="40"/>
      <c r="J50" s="52">
        <f t="shared" si="4"/>
        <v>30.821685090611329</v>
      </c>
      <c r="K50" s="52">
        <f>(E50/$H50)*100</f>
        <v>0.26832848492684291</v>
      </c>
      <c r="L50" s="52">
        <f>((E50+C50)/$H50)*100</f>
        <v>31.090013575538173</v>
      </c>
      <c r="M50" s="25"/>
      <c r="N50" s="1"/>
      <c r="O50" s="1"/>
      <c r="P50" s="1"/>
      <c r="Q50" s="1"/>
      <c r="R50" s="1"/>
    </row>
    <row r="51" spans="2:18" ht="18.75" customHeight="1" x14ac:dyDescent="0.25">
      <c r="B51" s="4" t="s">
        <v>43</v>
      </c>
      <c r="C51" s="61">
        <v>58271431</v>
      </c>
      <c r="D51" s="56">
        <f t="shared" si="0"/>
        <v>3.4151157904927389</v>
      </c>
      <c r="E51" s="16">
        <v>2914925</v>
      </c>
      <c r="F51" s="56">
        <f t="shared" si="0"/>
        <v>3.2142163717494889</v>
      </c>
      <c r="G51" s="16"/>
      <c r="H51" s="63">
        <v>496892421</v>
      </c>
      <c r="I51" s="40"/>
      <c r="J51" s="52">
        <f t="shared" si="4"/>
        <v>11.727172429542852</v>
      </c>
      <c r="K51" s="52">
        <f t="shared" si="1"/>
        <v>0.58663100437991988</v>
      </c>
      <c r="L51" s="52">
        <f t="shared" si="2"/>
        <v>12.313803433922772</v>
      </c>
      <c r="M51" s="25"/>
      <c r="N51" s="1"/>
      <c r="O51" s="1"/>
      <c r="P51" s="1"/>
      <c r="Q51" s="1"/>
      <c r="R51" s="1"/>
    </row>
    <row r="52" spans="2:18" ht="18.75" customHeight="1" x14ac:dyDescent="0.25">
      <c r="B52" s="4" t="s">
        <v>44</v>
      </c>
      <c r="C52" s="61">
        <v>7155864</v>
      </c>
      <c r="D52" s="56">
        <f t="shared" si="0"/>
        <v>0.41938397121255749</v>
      </c>
      <c r="E52" s="16">
        <v>174021</v>
      </c>
      <c r="F52" s="56">
        <f t="shared" si="0"/>
        <v>0.19188869258324584</v>
      </c>
      <c r="G52" s="16"/>
      <c r="H52" s="63">
        <v>33319288</v>
      </c>
      <c r="I52" s="40"/>
      <c r="J52" s="52">
        <f t="shared" si="4"/>
        <v>21.4766413976193</v>
      </c>
      <c r="K52" s="52">
        <f t="shared" si="1"/>
        <v>0.52228306919403555</v>
      </c>
      <c r="L52" s="52">
        <f t="shared" si="2"/>
        <v>21.998924466813335</v>
      </c>
      <c r="M52" s="25"/>
      <c r="N52" s="1"/>
      <c r="O52" s="1"/>
      <c r="P52" s="1"/>
      <c r="Q52" s="1"/>
      <c r="R52" s="1"/>
    </row>
    <row r="53" spans="2:18" ht="18.75" customHeight="1" x14ac:dyDescent="0.25">
      <c r="B53" s="4" t="s">
        <v>45</v>
      </c>
      <c r="C53" s="61">
        <v>20645000</v>
      </c>
      <c r="D53" s="56">
        <f t="shared" si="0"/>
        <v>1.209942235582349</v>
      </c>
      <c r="E53" s="16">
        <v>5541808</v>
      </c>
      <c r="F53" s="56">
        <f t="shared" si="0"/>
        <v>6.1108158881248373</v>
      </c>
      <c r="G53" s="16"/>
      <c r="H53" s="63">
        <v>49627666</v>
      </c>
      <c r="I53" s="40"/>
      <c r="J53" s="52">
        <f t="shared" si="4"/>
        <v>41.59978025160401</v>
      </c>
      <c r="K53" s="52">
        <f t="shared" si="1"/>
        <v>11.166771373048251</v>
      </c>
      <c r="L53" s="52">
        <f t="shared" si="2"/>
        <v>52.766551624652266</v>
      </c>
      <c r="M53" s="25"/>
      <c r="N53" s="1"/>
      <c r="O53" s="1"/>
      <c r="P53" s="1"/>
      <c r="Q53" s="1"/>
      <c r="R53" s="1"/>
    </row>
    <row r="54" spans="2:18" ht="18.75" customHeight="1" x14ac:dyDescent="0.25">
      <c r="B54" s="29" t="s">
        <v>46</v>
      </c>
      <c r="C54" s="62">
        <v>9355244</v>
      </c>
      <c r="D54" s="57">
        <f t="shared" si="0"/>
        <v>0.54828311163857379</v>
      </c>
      <c r="E54" s="30">
        <v>836206</v>
      </c>
      <c r="F54" s="57">
        <f t="shared" si="0"/>
        <v>0.92206386625904724</v>
      </c>
      <c r="G54" s="30"/>
      <c r="H54" s="64">
        <v>23275247</v>
      </c>
      <c r="I54" s="41"/>
      <c r="J54" s="53">
        <f t="shared" si="4"/>
        <v>40.193962281044747</v>
      </c>
      <c r="K54" s="54">
        <f t="shared" si="1"/>
        <v>3.5926836780722455</v>
      </c>
      <c r="L54" s="54">
        <f t="shared" si="2"/>
        <v>43.786645959116996</v>
      </c>
      <c r="M54" s="31"/>
      <c r="N54" s="1"/>
      <c r="O54" s="1"/>
      <c r="P54" s="1"/>
      <c r="Q54" s="1"/>
      <c r="R54" s="1"/>
    </row>
    <row r="55" spans="2:18" ht="18.75" customHeight="1" x14ac:dyDescent="0.25">
      <c r="B55" s="4" t="s">
        <v>47</v>
      </c>
      <c r="C55" s="61">
        <v>481436.4</v>
      </c>
      <c r="D55" s="56">
        <f>(C55/C$68)*100</f>
        <v>2.8215559898605864E-2</v>
      </c>
      <c r="E55" s="16">
        <v>0</v>
      </c>
      <c r="F55" s="56">
        <f>(E55/E$68)*100</f>
        <v>0</v>
      </c>
      <c r="G55" s="16"/>
      <c r="H55" s="63">
        <v>8431870</v>
      </c>
      <c r="I55" s="40"/>
      <c r="J55" s="52">
        <f>(C55/$H55)*100</f>
        <v>5.709722754264476</v>
      </c>
      <c r="K55" s="52">
        <f>(E55/$H55)*100</f>
        <v>0</v>
      </c>
      <c r="L55" s="52">
        <f>((E55+C55)/$H55)*100</f>
        <v>5.709722754264476</v>
      </c>
      <c r="M55" s="25"/>
      <c r="N55" s="1"/>
      <c r="O55" s="1"/>
      <c r="P55" s="1"/>
      <c r="Q55" s="1"/>
      <c r="R55" s="1"/>
    </row>
    <row r="56" spans="2:18" ht="18.75" customHeight="1" x14ac:dyDescent="0.25">
      <c r="B56" s="4" t="s">
        <v>48</v>
      </c>
      <c r="C56" s="61">
        <v>30267873</v>
      </c>
      <c r="D56" s="56">
        <f t="shared" si="0"/>
        <v>1.7739102893651062</v>
      </c>
      <c r="E56" s="16">
        <v>3409231</v>
      </c>
      <c r="F56" s="56">
        <f t="shared" si="0"/>
        <v>3.7592754857417887</v>
      </c>
      <c r="G56" s="16"/>
      <c r="H56" s="63">
        <v>68630562</v>
      </c>
      <c r="I56" s="40"/>
      <c r="J56" s="52">
        <f t="shared" si="4"/>
        <v>44.102615683082995</v>
      </c>
      <c r="K56" s="52">
        <f t="shared" si="1"/>
        <v>4.9675114127726365</v>
      </c>
      <c r="L56" s="52">
        <f t="shared" si="2"/>
        <v>49.070127095855632</v>
      </c>
      <c r="M56" s="25"/>
      <c r="N56" s="1"/>
      <c r="O56" s="1"/>
      <c r="P56" s="1"/>
      <c r="Q56" s="1"/>
      <c r="R56" s="1"/>
    </row>
    <row r="57" spans="2:18" ht="18.75" customHeight="1" x14ac:dyDescent="0.25">
      <c r="B57" s="4" t="s">
        <v>49</v>
      </c>
      <c r="C57" s="61">
        <v>89431314</v>
      </c>
      <c r="D57" s="56">
        <f t="shared" si="0"/>
        <v>5.2413041410620993</v>
      </c>
      <c r="E57" s="16">
        <v>10922144</v>
      </c>
      <c r="F57" s="56">
        <f t="shared" si="0"/>
        <v>12.043580558472499</v>
      </c>
      <c r="G57" s="16"/>
      <c r="H57" s="63">
        <v>551094689</v>
      </c>
      <c r="I57" s="40"/>
      <c r="J57" s="52">
        <f t="shared" si="4"/>
        <v>16.227939732513008</v>
      </c>
      <c r="K57" s="52">
        <f t="shared" si="1"/>
        <v>1.9818997021762264</v>
      </c>
      <c r="L57" s="52">
        <f t="shared" si="2"/>
        <v>18.209839434689236</v>
      </c>
      <c r="M57" s="25"/>
      <c r="N57" s="1"/>
      <c r="O57" s="1"/>
      <c r="P57" s="1"/>
      <c r="Q57" s="1"/>
      <c r="R57" s="1"/>
    </row>
    <row r="58" spans="2:18" ht="18.75" customHeight="1" x14ac:dyDescent="0.25">
      <c r="B58" s="4" t="s">
        <v>50</v>
      </c>
      <c r="C58" s="61">
        <v>35182002</v>
      </c>
      <c r="D58" s="56">
        <f t="shared" si="0"/>
        <v>2.0619128191883105</v>
      </c>
      <c r="E58" s="16">
        <v>4060454</v>
      </c>
      <c r="F58" s="56">
        <f t="shared" si="0"/>
        <v>4.4773631306245276</v>
      </c>
      <c r="G58" s="16"/>
      <c r="H58" s="63">
        <v>44210887.000000007</v>
      </c>
      <c r="I58" s="40"/>
      <c r="J58" s="52">
        <f t="shared" si="4"/>
        <v>79.577688635833056</v>
      </c>
      <c r="K58" s="52">
        <f>(E58/$H58)*100</f>
        <v>9.1842853096342516</v>
      </c>
      <c r="L58" s="52">
        <f>((E58+C58)/$H58)*100</f>
        <v>88.761973945467304</v>
      </c>
      <c r="M58" s="25"/>
      <c r="N58" s="1"/>
      <c r="O58" s="1"/>
      <c r="P58" s="1"/>
      <c r="Q58" s="1"/>
      <c r="R58" s="1"/>
    </row>
    <row r="59" spans="2:18" ht="18.75" customHeight="1" x14ac:dyDescent="0.25">
      <c r="B59" s="29" t="s">
        <v>51</v>
      </c>
      <c r="C59" s="62">
        <v>2359316</v>
      </c>
      <c r="D59" s="57">
        <f t="shared" si="0"/>
        <v>0.13827251516033934</v>
      </c>
      <c r="E59" s="30">
        <v>0</v>
      </c>
      <c r="F59" s="57">
        <f t="shared" si="0"/>
        <v>0</v>
      </c>
      <c r="G59" s="30"/>
      <c r="H59" s="64">
        <v>26931849</v>
      </c>
      <c r="I59" s="41"/>
      <c r="J59" s="53">
        <f t="shared" si="4"/>
        <v>8.7603194270100069</v>
      </c>
      <c r="K59" s="54">
        <f t="shared" si="1"/>
        <v>0</v>
      </c>
      <c r="L59" s="54">
        <f t="shared" si="2"/>
        <v>8.7603194270100069</v>
      </c>
      <c r="M59" s="31"/>
      <c r="N59" s="1"/>
      <c r="O59" s="1"/>
      <c r="P59" s="1"/>
      <c r="Q59" s="1"/>
      <c r="R59" s="1"/>
    </row>
    <row r="60" spans="2:18" ht="18.75" customHeight="1" x14ac:dyDescent="0.25">
      <c r="B60" s="4" t="s">
        <v>78</v>
      </c>
      <c r="C60" s="61">
        <v>0</v>
      </c>
      <c r="D60" s="56">
        <f>(C60/C$68)*100</f>
        <v>0</v>
      </c>
      <c r="E60" s="16">
        <v>0</v>
      </c>
      <c r="F60" s="56">
        <f>(E60/E$68)*100</f>
        <v>0</v>
      </c>
      <c r="G60" s="16"/>
      <c r="H60" s="63">
        <v>2000000</v>
      </c>
      <c r="I60" s="40"/>
      <c r="J60" s="52">
        <v>0</v>
      </c>
      <c r="K60" s="52">
        <v>0</v>
      </c>
      <c r="L60" s="52">
        <v>0</v>
      </c>
      <c r="M60" s="25"/>
      <c r="N60" s="1"/>
      <c r="O60" s="1"/>
    </row>
    <row r="61" spans="2:18" ht="18.75" customHeight="1" x14ac:dyDescent="0.25">
      <c r="B61" s="4" t="s">
        <v>56</v>
      </c>
      <c r="C61" s="61">
        <v>20772205</v>
      </c>
      <c r="D61" s="56">
        <f t="shared" si="0"/>
        <v>1.2173973434572463</v>
      </c>
      <c r="E61" s="16">
        <v>3039347</v>
      </c>
      <c r="F61" s="56">
        <f t="shared" si="0"/>
        <v>3.3514134623798872</v>
      </c>
      <c r="G61" s="16"/>
      <c r="H61" s="63">
        <v>119338896</v>
      </c>
      <c r="I61" s="40"/>
      <c r="J61" s="52">
        <f t="shared" si="4"/>
        <v>17.406064322901059</v>
      </c>
      <c r="K61" s="52">
        <f t="shared" si="1"/>
        <v>2.5468201080056914</v>
      </c>
      <c r="L61" s="52">
        <f t="shared" si="2"/>
        <v>19.952884430906749</v>
      </c>
      <c r="M61" s="25"/>
      <c r="N61" s="1"/>
      <c r="O61" s="1"/>
      <c r="P61" s="1"/>
      <c r="Q61" s="1"/>
      <c r="R61" s="1"/>
    </row>
    <row r="62" spans="2:18" ht="18.75" customHeight="1" x14ac:dyDescent="0.25">
      <c r="B62" s="4" t="s">
        <v>52</v>
      </c>
      <c r="C62" s="61">
        <v>66395953.120000005</v>
      </c>
      <c r="D62" s="56">
        <f t="shared" si="0"/>
        <v>3.8912699419536763</v>
      </c>
      <c r="E62" s="16">
        <v>588357</v>
      </c>
      <c r="F62" s="56">
        <f t="shared" si="0"/>
        <v>0.64876684711730637</v>
      </c>
      <c r="G62" s="16"/>
      <c r="H62" s="65">
        <v>334833587</v>
      </c>
      <c r="I62" s="40"/>
      <c r="J62" s="52">
        <f t="shared" si="4"/>
        <v>19.829537925058876</v>
      </c>
      <c r="K62" s="52">
        <f t="shared" si="1"/>
        <v>0.17571624318560372</v>
      </c>
      <c r="L62" s="52">
        <f t="shared" si="2"/>
        <v>20.00525416824448</v>
      </c>
      <c r="M62" s="25"/>
      <c r="N62" s="1"/>
      <c r="O62" s="1"/>
      <c r="P62" s="1"/>
      <c r="Q62" s="1"/>
      <c r="R62" s="1"/>
    </row>
    <row r="63" spans="2:18" ht="18.75" customHeight="1" x14ac:dyDescent="0.25">
      <c r="B63" s="4" t="s">
        <v>53</v>
      </c>
      <c r="C63" s="61">
        <v>79050</v>
      </c>
      <c r="D63" s="56">
        <f t="shared" si="0"/>
        <v>4.6328861091201115E-3</v>
      </c>
      <c r="E63" s="16">
        <v>0</v>
      </c>
      <c r="F63" s="56">
        <f t="shared" si="0"/>
        <v>0</v>
      </c>
      <c r="G63" s="16"/>
      <c r="H63" s="65">
        <v>12340054</v>
      </c>
      <c r="I63" s="40"/>
      <c r="J63" s="52">
        <f t="shared" si="4"/>
        <v>0.640596872590671</v>
      </c>
      <c r="K63" s="52">
        <f t="shared" si="1"/>
        <v>0</v>
      </c>
      <c r="L63" s="52">
        <f t="shared" si="2"/>
        <v>0.640596872590671</v>
      </c>
      <c r="M63" s="25"/>
      <c r="N63" s="1"/>
      <c r="O63" s="1"/>
      <c r="P63" s="1"/>
      <c r="Q63" s="1"/>
      <c r="R63" s="1"/>
    </row>
    <row r="64" spans="2:18" ht="18.75" customHeight="1" x14ac:dyDescent="0.25">
      <c r="B64" s="4" t="s">
        <v>54</v>
      </c>
      <c r="C64" s="61">
        <v>19291824</v>
      </c>
      <c r="D64" s="56">
        <f t="shared" si="0"/>
        <v>1.1306366025197971</v>
      </c>
      <c r="E64" s="16">
        <v>2519929</v>
      </c>
      <c r="F64" s="56">
        <f t="shared" si="0"/>
        <v>2.7786639613184962</v>
      </c>
      <c r="G64" s="16"/>
      <c r="H64" s="65">
        <v>103562526</v>
      </c>
      <c r="I64" s="40"/>
      <c r="J64" s="66">
        <f>(C64/$H64)*100</f>
        <v>18.628189891776103</v>
      </c>
      <c r="K64" s="52">
        <f t="shared" si="1"/>
        <v>2.4332440481415065</v>
      </c>
      <c r="L64" s="52">
        <f t="shared" si="2"/>
        <v>21.061433939917613</v>
      </c>
      <c r="M64" s="25"/>
      <c r="N64" s="1"/>
      <c r="O64" s="1"/>
      <c r="P64" s="1"/>
      <c r="Q64" s="1"/>
      <c r="R64" s="1"/>
    </row>
    <row r="65" spans="2:19" ht="18.75" customHeight="1" x14ac:dyDescent="0.25">
      <c r="B65" s="4" t="s">
        <v>55</v>
      </c>
      <c r="C65" s="61">
        <v>911870</v>
      </c>
      <c r="D65" s="56">
        <f>(C65/C$68)*100</f>
        <v>5.3441996917436507E-2</v>
      </c>
      <c r="E65" s="16">
        <v>269639</v>
      </c>
      <c r="F65" s="56">
        <f>(E65/E$68)*100</f>
        <v>0.29732431821132982</v>
      </c>
      <c r="G65" s="16"/>
      <c r="H65" s="65">
        <v>9552354</v>
      </c>
      <c r="I65" s="40"/>
      <c r="J65" s="52">
        <f t="shared" si="4"/>
        <v>9.5460239434175076</v>
      </c>
      <c r="K65" s="52">
        <f>(E65/$H65)*100</f>
        <v>2.8227492406583758</v>
      </c>
      <c r="L65" s="52">
        <f>((E65+C65)/$H65)*100</f>
        <v>12.368773184075883</v>
      </c>
      <c r="M65" s="25"/>
      <c r="N65" s="1"/>
      <c r="O65" s="1"/>
      <c r="P65" s="1"/>
      <c r="Q65" s="1"/>
      <c r="R65" s="1"/>
    </row>
    <row r="66" spans="2:19" ht="9.75" customHeight="1" thickBot="1" x14ac:dyDescent="0.3">
      <c r="B66" s="8"/>
      <c r="C66" s="10"/>
      <c r="D66" s="10"/>
      <c r="E66" s="10"/>
      <c r="F66" s="10"/>
      <c r="G66" s="10"/>
      <c r="H66" s="42"/>
      <c r="I66" s="43"/>
      <c r="J66" s="50"/>
      <c r="K66" s="50"/>
      <c r="L66" s="50"/>
      <c r="M66" s="26"/>
      <c r="N66" s="1"/>
      <c r="O66" s="1"/>
      <c r="P66" s="1"/>
      <c r="Q66" s="1"/>
      <c r="R66" s="1"/>
    </row>
    <row r="67" spans="2:19" ht="11.25" customHeight="1" x14ac:dyDescent="0.25">
      <c r="B67" s="5"/>
      <c r="C67" s="9"/>
      <c r="D67" s="9"/>
      <c r="E67" s="9"/>
      <c r="F67" s="9"/>
      <c r="G67" s="9"/>
      <c r="H67" s="44" t="s">
        <v>0</v>
      </c>
      <c r="I67" s="45"/>
      <c r="J67" s="51"/>
      <c r="K67" s="51"/>
      <c r="L67" s="51"/>
      <c r="M67" s="11"/>
      <c r="N67" s="1"/>
      <c r="O67" s="1"/>
      <c r="P67" s="1"/>
      <c r="Q67" s="1"/>
      <c r="R67" s="1"/>
    </row>
    <row r="68" spans="2:19" ht="15.75" x14ac:dyDescent="0.25">
      <c r="B68" s="4" t="s">
        <v>1</v>
      </c>
      <c r="C68" s="2">
        <f>SUM(C10:C67)</f>
        <v>1706279803.52</v>
      </c>
      <c r="D68" s="56">
        <f>SUM(D10:D67)</f>
        <v>100</v>
      </c>
      <c r="E68" s="2">
        <f>SUM(E10:E65)</f>
        <v>90688512</v>
      </c>
      <c r="F68" s="56">
        <f>SUM(F10:F67)</f>
        <v>100</v>
      </c>
      <c r="G68" s="2"/>
      <c r="H68" s="46">
        <f>SUM(H10:H67)</f>
        <v>10275194129.42</v>
      </c>
      <c r="I68" s="47"/>
      <c r="J68" s="52">
        <f>(C68/H68)*100</f>
        <v>16.605815734756472</v>
      </c>
      <c r="K68" s="52">
        <f>(E68/H68)*100</f>
        <v>0.88259658024698617</v>
      </c>
      <c r="L68" s="52">
        <f>((E68+C68)/H68)*100</f>
        <v>17.488412315003462</v>
      </c>
      <c r="M68" s="12"/>
      <c r="N68" s="1"/>
      <c r="O68" s="1"/>
      <c r="P68" s="1"/>
      <c r="Q68" s="1"/>
      <c r="R68" s="1"/>
    </row>
    <row r="69" spans="2:19" ht="9.75" customHeight="1" thickBot="1" x14ac:dyDescent="0.3">
      <c r="B69" s="8" t="s">
        <v>5</v>
      </c>
      <c r="C69" s="10"/>
      <c r="D69" s="10"/>
      <c r="E69" s="10"/>
      <c r="F69" s="10"/>
      <c r="G69" s="10"/>
      <c r="H69" s="48"/>
      <c r="I69" s="49"/>
      <c r="J69" s="13"/>
      <c r="K69" s="13"/>
      <c r="L69" s="13"/>
      <c r="M69" s="14"/>
      <c r="N69" s="1"/>
      <c r="O69" s="1"/>
      <c r="P69" s="1"/>
      <c r="Q69" s="1"/>
      <c r="R69" s="1"/>
      <c r="S69" s="1"/>
    </row>
    <row r="70" spans="2:19" ht="8.25" customHeight="1" x14ac:dyDescent="0.2">
      <c r="B70" t="s">
        <v>0</v>
      </c>
      <c r="C70" s="1"/>
      <c r="D70" s="1"/>
      <c r="E70" s="1" t="s">
        <v>0</v>
      </c>
      <c r="F70" s="1"/>
      <c r="G70" s="1" t="s">
        <v>0</v>
      </c>
      <c r="H70" s="1" t="s">
        <v>0</v>
      </c>
      <c r="I70" s="1"/>
      <c r="J70" s="1"/>
      <c r="K70" s="1"/>
      <c r="L70" s="1"/>
      <c r="M70" s="1" t="s">
        <v>0</v>
      </c>
      <c r="N70" s="1" t="s">
        <v>0</v>
      </c>
      <c r="O70" s="1"/>
      <c r="P70" s="1"/>
      <c r="Q70" s="1"/>
      <c r="R70" s="1"/>
      <c r="S70" s="1"/>
    </row>
    <row r="71" spans="2:19" ht="15.75" x14ac:dyDescent="0.25">
      <c r="B71" s="33" t="s">
        <v>71</v>
      </c>
      <c r="C71" s="1"/>
      <c r="D71" s="1"/>
      <c r="E71" s="1"/>
      <c r="F71" s="1"/>
      <c r="G71" s="1"/>
      <c r="H71" s="1" t="s">
        <v>0</v>
      </c>
      <c r="I71" s="1"/>
      <c r="J71" s="1"/>
      <c r="K71" s="1"/>
      <c r="L71" s="1"/>
      <c r="M71" s="1"/>
      <c r="N71" s="1" t="s">
        <v>0</v>
      </c>
      <c r="O71" s="1"/>
      <c r="P71" s="1"/>
      <c r="Q71" s="1"/>
      <c r="R71" s="1"/>
      <c r="S71" s="1"/>
    </row>
    <row r="72" spans="2:19" ht="15.75" x14ac:dyDescent="0.25">
      <c r="B72" s="33" t="s">
        <v>74</v>
      </c>
      <c r="M72" t="s">
        <v>0</v>
      </c>
    </row>
    <row r="73" spans="2:19" ht="15.75" x14ac:dyDescent="0.25">
      <c r="B73" s="33" t="s">
        <v>73</v>
      </c>
    </row>
    <row r="74" spans="2:19" ht="15.75" x14ac:dyDescent="0.25">
      <c r="B74" s="33" t="s">
        <v>72</v>
      </c>
    </row>
    <row r="76" spans="2:19" ht="15.75" x14ac:dyDescent="0.25">
      <c r="H76" s="67"/>
    </row>
    <row r="78" spans="2:19" x14ac:dyDescent="0.2">
      <c r="H78" s="68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5" bottom="0.5" header="0.5" footer="0.5"/>
  <pageSetup scale="52" orientation="portrait" horizontalDpi="300" verticalDpi="300" r:id="rId1"/>
  <headerFooter alignWithMargins="0"/>
  <ignoredErrors>
    <ignoredError sqref="D68:E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t-7</vt:lpstr>
      <vt:lpstr>'t-7'!Print_Area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2011-05-24T17:56:32Z</cp:lastPrinted>
  <dcterms:created xsi:type="dcterms:W3CDTF">1999-02-24T13:02:08Z</dcterms:created>
  <dcterms:modified xsi:type="dcterms:W3CDTF">2015-10-01T18:42:03Z</dcterms:modified>
</cp:coreProperties>
</file>