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75" yWindow="6135" windowWidth="19095" windowHeight="6270"/>
  </bookViews>
  <sheets>
    <sheet name="t-6" sheetId="1" r:id="rId1"/>
  </sheets>
  <definedNames>
    <definedName name="_Key1" localSheetId="0" hidden="1">'t-6'!#REF!</definedName>
    <definedName name="_Order1" localSheetId="0" hidden="1">0</definedName>
    <definedName name="_Sort" localSheetId="0" hidden="1">'t-6'!$C$9:$AH$65</definedName>
    <definedName name="_xlnm.Print_Area" localSheetId="0">'t-6'!$A$1:$AK$72</definedName>
    <definedName name="Print_Area_MI">'t-6'!$D$9:$AH$73</definedName>
    <definedName name="_xlnm.Print_Titles" localSheetId="0">'t-6'!$A:$C,'t-6'!$1:$3</definedName>
    <definedName name="Print_Titles_MI">'t-6'!$1:$7</definedName>
  </definedNames>
  <calcPr calcId="125725"/>
</workbook>
</file>

<file path=xl/calcChain.xml><?xml version="1.0" encoding="utf-8"?>
<calcChain xmlns="http://schemas.openxmlformats.org/spreadsheetml/2006/main">
  <c r="AH64" i="1"/>
  <c r="AH63"/>
  <c r="AH62"/>
  <c r="AH61"/>
  <c r="AH60"/>
  <c r="AH59"/>
  <c r="AH58"/>
  <c r="AH57"/>
  <c r="AH56"/>
  <c r="AH55"/>
  <c r="AH54"/>
  <c r="AH53"/>
  <c r="AH52"/>
  <c r="AH51"/>
  <c r="AH50"/>
  <c r="AH49"/>
  <c r="AH48"/>
  <c r="AH47"/>
  <c r="AH46"/>
  <c r="AH45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D67"/>
  <c r="E60" l="1"/>
  <c r="M9"/>
  <c r="AB67"/>
  <c r="Z67"/>
  <c r="X67"/>
  <c r="V67"/>
  <c r="R67"/>
  <c r="P67"/>
  <c r="N67"/>
  <c r="L67"/>
  <c r="J67"/>
  <c r="H67"/>
  <c r="F67"/>
  <c r="D67"/>
  <c r="AF67"/>
  <c r="K33"/>
  <c r="K34"/>
  <c r="K35"/>
  <c r="AG36"/>
  <c r="K37"/>
  <c r="K38"/>
  <c r="K39"/>
  <c r="K40"/>
  <c r="E41"/>
  <c r="E42"/>
  <c r="K43"/>
  <c r="K44"/>
  <c r="K45"/>
  <c r="AC46"/>
  <c r="K47"/>
  <c r="M48"/>
  <c r="K49"/>
  <c r="AG50"/>
  <c r="K51"/>
  <c r="M52"/>
  <c r="K53"/>
  <c r="K54"/>
  <c r="K55"/>
  <c r="M56"/>
  <c r="K57"/>
  <c r="K58"/>
  <c r="K61"/>
  <c r="AG62"/>
  <c r="K63"/>
  <c r="K64"/>
  <c r="M15"/>
  <c r="K17"/>
  <c r="AG18"/>
  <c r="M20"/>
  <c r="K21"/>
  <c r="K22"/>
  <c r="K23"/>
  <c r="M24"/>
  <c r="K25"/>
  <c r="K26"/>
  <c r="K27"/>
  <c r="AG28"/>
  <c r="K29"/>
  <c r="K30"/>
  <c r="K31"/>
  <c r="M32"/>
  <c r="M10"/>
  <c r="E11"/>
  <c r="E12"/>
  <c r="AC13"/>
  <c r="K14"/>
  <c r="K16"/>
  <c r="K19"/>
  <c r="T67"/>
  <c r="M18"/>
  <c r="AC48"/>
  <c r="Y9"/>
  <c r="G15"/>
  <c r="Q21"/>
  <c r="Q29"/>
  <c r="Q33"/>
  <c r="G35"/>
  <c r="Q37"/>
  <c r="G39"/>
  <c r="I46"/>
  <c r="G58"/>
  <c r="U63"/>
  <c r="M42"/>
  <c r="W60"/>
  <c r="S60"/>
  <c r="U60"/>
  <c r="O9"/>
  <c r="Y53"/>
  <c r="Y49"/>
  <c r="Y45"/>
  <c r="G43"/>
  <c r="Q39"/>
  <c r="Q35"/>
  <c r="Y31"/>
  <c r="G25"/>
  <c r="G21"/>
  <c r="S18"/>
  <c r="W10"/>
  <c r="AA23"/>
  <c r="AA39"/>
  <c r="AA47"/>
  <c r="AA61"/>
  <c r="AG25"/>
  <c r="AG33"/>
  <c r="AG41"/>
  <c r="AG49"/>
  <c r="O18"/>
  <c r="M39"/>
  <c r="M47"/>
  <c r="M61"/>
  <c r="E63"/>
  <c r="S57"/>
  <c r="E53"/>
  <c r="E51"/>
  <c r="I49"/>
  <c r="I47"/>
  <c r="E45"/>
  <c r="E43"/>
  <c r="G41"/>
  <c r="I39"/>
  <c r="I37"/>
  <c r="E35"/>
  <c r="E33"/>
  <c r="I29"/>
  <c r="S27"/>
  <c r="S25"/>
  <c r="W23"/>
  <c r="W21"/>
  <c r="U18"/>
  <c r="W15"/>
  <c r="Y14"/>
  <c r="U10"/>
  <c r="S9"/>
  <c r="AA14"/>
  <c r="AC15"/>
  <c r="AC25"/>
  <c r="AC33"/>
  <c r="AC41"/>
  <c r="AC49"/>
  <c r="AG9"/>
  <c r="O53"/>
  <c r="O45"/>
  <c r="O37"/>
  <c r="O29"/>
  <c r="O21"/>
  <c r="O10"/>
  <c r="M23"/>
  <c r="M31"/>
  <c r="W12" l="1"/>
  <c r="S19"/>
  <c r="I31"/>
  <c r="AG12"/>
  <c r="AA31"/>
  <c r="AA10"/>
  <c r="S14"/>
  <c r="Y27"/>
  <c r="O14"/>
  <c r="Q25"/>
  <c r="I18"/>
  <c r="Q12"/>
  <c r="AC54"/>
  <c r="U52"/>
  <c r="M11"/>
  <c r="O40"/>
  <c r="W64"/>
  <c r="G62"/>
  <c r="I56"/>
  <c r="I50"/>
  <c r="W42"/>
  <c r="AA54"/>
  <c r="M16"/>
  <c r="O17"/>
  <c r="M28"/>
  <c r="AA13"/>
  <c r="AG52"/>
  <c r="Y54"/>
  <c r="AG58"/>
  <c r="M36"/>
  <c r="M62"/>
  <c r="I64"/>
  <c r="U62"/>
  <c r="U58"/>
  <c r="W56"/>
  <c r="S54"/>
  <c r="G52"/>
  <c r="S48"/>
  <c r="S44"/>
  <c r="I40"/>
  <c r="Y38"/>
  <c r="G36"/>
  <c r="Y34"/>
  <c r="Q17"/>
  <c r="AA42"/>
  <c r="AA64"/>
  <c r="AG46"/>
  <c r="K20"/>
  <c r="K41"/>
  <c r="M27"/>
  <c r="M19"/>
  <c r="O15"/>
  <c r="O25"/>
  <c r="O33"/>
  <c r="O41"/>
  <c r="O49"/>
  <c r="O63"/>
  <c r="AC55"/>
  <c r="AC45"/>
  <c r="AC37"/>
  <c r="AC29"/>
  <c r="AC21"/>
  <c r="AC10"/>
  <c r="E9"/>
  <c r="G10"/>
  <c r="I12"/>
  <c r="Q14"/>
  <c r="I15"/>
  <c r="G18"/>
  <c r="E19"/>
  <c r="I21"/>
  <c r="I23"/>
  <c r="E25"/>
  <c r="E27"/>
  <c r="AJ27"/>
  <c r="W29"/>
  <c r="W31"/>
  <c r="S33"/>
  <c r="S35"/>
  <c r="W37"/>
  <c r="W39"/>
  <c r="U41"/>
  <c r="S43"/>
  <c r="S45"/>
  <c r="W47"/>
  <c r="W49"/>
  <c r="S51"/>
  <c r="W55"/>
  <c r="I61"/>
  <c r="K18"/>
  <c r="M51"/>
  <c r="M43"/>
  <c r="M35"/>
  <c r="AG55"/>
  <c r="AG45"/>
  <c r="AG37"/>
  <c r="AG29"/>
  <c r="AG21"/>
  <c r="AC14"/>
  <c r="AA51"/>
  <c r="AA43"/>
  <c r="AA35"/>
  <c r="AA27"/>
  <c r="AA19"/>
  <c r="U9"/>
  <c r="U12"/>
  <c r="Y15"/>
  <c r="Q19"/>
  <c r="Q23"/>
  <c r="AJ26"/>
  <c r="U29"/>
  <c r="U33"/>
  <c r="G37"/>
  <c r="I41"/>
  <c r="AJ44"/>
  <c r="U47"/>
  <c r="U51"/>
  <c r="Q57"/>
  <c r="M60"/>
  <c r="AC60"/>
  <c r="AJ28"/>
  <c r="G60"/>
  <c r="Q51"/>
  <c r="U57"/>
  <c r="U53"/>
  <c r="U49"/>
  <c r="Y47"/>
  <c r="U45"/>
  <c r="Y43"/>
  <c r="G31"/>
  <c r="G27"/>
  <c r="G23"/>
  <c r="G19"/>
  <c r="I14"/>
  <c r="E10"/>
  <c r="AA15"/>
  <c r="M13"/>
  <c r="K13"/>
  <c r="AJ45"/>
  <c r="AJ53"/>
  <c r="O32"/>
  <c r="G11"/>
  <c r="O54"/>
  <c r="Q54"/>
  <c r="M22"/>
  <c r="AG54"/>
  <c r="M64"/>
  <c r="M30"/>
  <c r="G40"/>
  <c r="AG56"/>
  <c r="AC62"/>
  <c r="S64"/>
  <c r="E64"/>
  <c r="Y62"/>
  <c r="Q62"/>
  <c r="Y58"/>
  <c r="Q58"/>
  <c r="S56"/>
  <c r="E56"/>
  <c r="E54"/>
  <c r="Y52"/>
  <c r="Q52"/>
  <c r="W50"/>
  <c r="E48"/>
  <c r="W46"/>
  <c r="I42"/>
  <c r="Q38"/>
  <c r="U36"/>
  <c r="Q34"/>
  <c r="Q32"/>
  <c r="Y30"/>
  <c r="Q28"/>
  <c r="Y26"/>
  <c r="Q24"/>
  <c r="Y22"/>
  <c r="Q20"/>
  <c r="AA24"/>
  <c r="AA50"/>
  <c r="AA58"/>
  <c r="AC36"/>
  <c r="AC64"/>
  <c r="O58"/>
  <c r="M50"/>
  <c r="K50"/>
  <c r="E44"/>
  <c r="O44"/>
  <c r="U13"/>
  <c r="E13"/>
  <c r="S13"/>
  <c r="AJ19"/>
  <c r="AJ35"/>
  <c r="AJ63"/>
  <c r="AJ62"/>
  <c r="K11"/>
  <c r="AJ54"/>
  <c r="AJ32"/>
  <c r="O11"/>
  <c r="O52"/>
  <c r="AC52"/>
  <c r="M54"/>
  <c r="G54"/>
  <c r="U54"/>
  <c r="AG11"/>
  <c r="AG24"/>
  <c r="O48"/>
  <c r="O56"/>
  <c r="AC58"/>
  <c r="O64"/>
  <c r="K24"/>
  <c r="AG32"/>
  <c r="AC40"/>
  <c r="U40"/>
  <c r="K52"/>
  <c r="K62"/>
  <c r="O62"/>
  <c r="Y64"/>
  <c r="U64"/>
  <c r="Q64"/>
  <c r="G64"/>
  <c r="W62"/>
  <c r="S62"/>
  <c r="I62"/>
  <c r="E62"/>
  <c r="W58"/>
  <c r="S58"/>
  <c r="I58"/>
  <c r="E58"/>
  <c r="Y56"/>
  <c r="U56"/>
  <c r="Q56"/>
  <c r="G56"/>
  <c r="W54"/>
  <c r="I54"/>
  <c r="W52"/>
  <c r="S52"/>
  <c r="I52"/>
  <c r="E52"/>
  <c r="S50"/>
  <c r="E50"/>
  <c r="W48"/>
  <c r="I48"/>
  <c r="S46"/>
  <c r="E46"/>
  <c r="W44"/>
  <c r="I44"/>
  <c r="S42"/>
  <c r="W40"/>
  <c r="U38"/>
  <c r="G38"/>
  <c r="Y36"/>
  <c r="Q36"/>
  <c r="U34"/>
  <c r="G34"/>
  <c r="Y32"/>
  <c r="Q30"/>
  <c r="Y28"/>
  <c r="Q26"/>
  <c r="Y24"/>
  <c r="Q22"/>
  <c r="Y20"/>
  <c r="Y17"/>
  <c r="Y16"/>
  <c r="AA36"/>
  <c r="AA46"/>
  <c r="AA52"/>
  <c r="AA56"/>
  <c r="AA62"/>
  <c r="AC24"/>
  <c r="AC42"/>
  <c r="AC56"/>
  <c r="AG40"/>
  <c r="AG64"/>
  <c r="O50"/>
  <c r="O36"/>
  <c r="M44"/>
  <c r="M58"/>
  <c r="K42"/>
  <c r="K56"/>
  <c r="Q16"/>
  <c r="AA11"/>
  <c r="AA16"/>
  <c r="AA32"/>
  <c r="AC32"/>
  <c r="AG30"/>
  <c r="O28"/>
  <c r="E59"/>
  <c r="G59"/>
  <c r="AJ13"/>
  <c r="K9"/>
  <c r="M29"/>
  <c r="M25"/>
  <c r="M21"/>
  <c r="M12"/>
  <c r="O12"/>
  <c r="O19"/>
  <c r="O23"/>
  <c r="O27"/>
  <c r="O31"/>
  <c r="O35"/>
  <c r="O39"/>
  <c r="O43"/>
  <c r="O47"/>
  <c r="O51"/>
  <c r="O57"/>
  <c r="AG14"/>
  <c r="AC61"/>
  <c r="AC51"/>
  <c r="AC47"/>
  <c r="AC43"/>
  <c r="AC39"/>
  <c r="AC35"/>
  <c r="AC31"/>
  <c r="AC27"/>
  <c r="AC23"/>
  <c r="AC19"/>
  <c r="AC12"/>
  <c r="AA18"/>
  <c r="AA9"/>
  <c r="I9"/>
  <c r="W9"/>
  <c r="Q10"/>
  <c r="Y10"/>
  <c r="S12"/>
  <c r="G14"/>
  <c r="U14"/>
  <c r="E15"/>
  <c r="S15"/>
  <c r="AJ15"/>
  <c r="Q18"/>
  <c r="Y18"/>
  <c r="I19"/>
  <c r="W19"/>
  <c r="E21"/>
  <c r="S21"/>
  <c r="E23"/>
  <c r="S23"/>
  <c r="AJ23"/>
  <c r="I25"/>
  <c r="W25"/>
  <c r="I27"/>
  <c r="W27"/>
  <c r="E29"/>
  <c r="S29"/>
  <c r="E31"/>
  <c r="S31"/>
  <c r="AJ31"/>
  <c r="I33"/>
  <c r="W33"/>
  <c r="I35"/>
  <c r="W35"/>
  <c r="E37"/>
  <c r="S37"/>
  <c r="E39"/>
  <c r="S39"/>
  <c r="AJ39"/>
  <c r="Q41"/>
  <c r="Y41"/>
  <c r="I43"/>
  <c r="W43"/>
  <c r="I45"/>
  <c r="W45"/>
  <c r="E47"/>
  <c r="S47"/>
  <c r="E49"/>
  <c r="S49"/>
  <c r="AJ49"/>
  <c r="I51"/>
  <c r="W51"/>
  <c r="S53"/>
  <c r="I55"/>
  <c r="E57"/>
  <c r="AJ57"/>
  <c r="W61"/>
  <c r="S63"/>
  <c r="M14"/>
  <c r="K15"/>
  <c r="M55"/>
  <c r="M49"/>
  <c r="M45"/>
  <c r="M41"/>
  <c r="M37"/>
  <c r="M33"/>
  <c r="AG61"/>
  <c r="AG51"/>
  <c r="AG47"/>
  <c r="AG43"/>
  <c r="AG39"/>
  <c r="AG35"/>
  <c r="AG31"/>
  <c r="AG27"/>
  <c r="AG23"/>
  <c r="AG19"/>
  <c r="AG10"/>
  <c r="AC9"/>
  <c r="AA55"/>
  <c r="AA49"/>
  <c r="AA45"/>
  <c r="AA41"/>
  <c r="AA37"/>
  <c r="AA33"/>
  <c r="AA29"/>
  <c r="AA25"/>
  <c r="AA21"/>
  <c r="AA12"/>
  <c r="G9"/>
  <c r="I10"/>
  <c r="G12"/>
  <c r="E14"/>
  <c r="Q15"/>
  <c r="E18"/>
  <c r="AJ18"/>
  <c r="Y19"/>
  <c r="U21"/>
  <c r="Y23"/>
  <c r="U25"/>
  <c r="Q27"/>
  <c r="G29"/>
  <c r="Q31"/>
  <c r="G33"/>
  <c r="AJ34"/>
  <c r="Y35"/>
  <c r="U37"/>
  <c r="Y39"/>
  <c r="W41"/>
  <c r="U43"/>
  <c r="Q45"/>
  <c r="G47"/>
  <c r="Q49"/>
  <c r="G51"/>
  <c r="AJ52"/>
  <c r="U55"/>
  <c r="G61"/>
  <c r="Y63"/>
  <c r="AJ60"/>
  <c r="I60"/>
  <c r="Q60"/>
  <c r="Y60"/>
  <c r="K10"/>
  <c r="AJ10"/>
  <c r="S41"/>
  <c r="K60"/>
  <c r="AA60"/>
  <c r="O60"/>
  <c r="AG60"/>
  <c r="AJ42"/>
  <c r="AJ24"/>
  <c r="AJ58"/>
  <c r="AJ40"/>
  <c r="Y61"/>
  <c r="Y55"/>
  <c r="Y51"/>
  <c r="G49"/>
  <c r="Q47"/>
  <c r="G45"/>
  <c r="Q43"/>
  <c r="U39"/>
  <c r="Y37"/>
  <c r="U35"/>
  <c r="Y33"/>
  <c r="U31"/>
  <c r="Y29"/>
  <c r="U27"/>
  <c r="Y25"/>
  <c r="U23"/>
  <c r="Y21"/>
  <c r="U19"/>
  <c r="W18"/>
  <c r="U15"/>
  <c r="W14"/>
  <c r="Y12"/>
  <c r="S10"/>
  <c r="Q9"/>
  <c r="AG15"/>
  <c r="AC18"/>
  <c r="U32"/>
  <c r="G32"/>
  <c r="U30"/>
  <c r="G30"/>
  <c r="U28"/>
  <c r="G28"/>
  <c r="U26"/>
  <c r="G26"/>
  <c r="U24"/>
  <c r="G24"/>
  <c r="U22"/>
  <c r="G22"/>
  <c r="U20"/>
  <c r="G20"/>
  <c r="U17"/>
  <c r="G17"/>
  <c r="U16"/>
  <c r="G16"/>
  <c r="AA20"/>
  <c r="AA28"/>
  <c r="AC17"/>
  <c r="AC20"/>
  <c r="AC28"/>
  <c r="AG20"/>
  <c r="O22"/>
  <c r="Y13"/>
  <c r="Q13"/>
  <c r="I13"/>
  <c r="AG13"/>
  <c r="W13"/>
  <c r="O13"/>
  <c r="G13"/>
  <c r="AH67"/>
  <c r="O55"/>
  <c r="O61"/>
  <c r="AC63"/>
  <c r="AC57"/>
  <c r="AC53"/>
  <c r="AJ11"/>
  <c r="AJ12"/>
  <c r="AJ17"/>
  <c r="AJ21"/>
  <c r="AJ25"/>
  <c r="AJ29"/>
  <c r="AJ33"/>
  <c r="AJ37"/>
  <c r="AJ43"/>
  <c r="AJ47"/>
  <c r="AJ51"/>
  <c r="I53"/>
  <c r="W53"/>
  <c r="E55"/>
  <c r="S55"/>
  <c r="AJ55"/>
  <c r="I57"/>
  <c r="W57"/>
  <c r="E61"/>
  <c r="S61"/>
  <c r="AJ61"/>
  <c r="I63"/>
  <c r="W63"/>
  <c r="AJ9"/>
  <c r="M63"/>
  <c r="M57"/>
  <c r="M53"/>
  <c r="AG63"/>
  <c r="AG57"/>
  <c r="AG53"/>
  <c r="AA63"/>
  <c r="AA57"/>
  <c r="AA53"/>
  <c r="AJ14"/>
  <c r="AJ22"/>
  <c r="AJ30"/>
  <c r="AJ38"/>
  <c r="AJ48"/>
  <c r="Q53"/>
  <c r="G55"/>
  <c r="AJ56"/>
  <c r="Y57"/>
  <c r="U61"/>
  <c r="Q63"/>
  <c r="AJ59"/>
  <c r="AJ20"/>
  <c r="AJ36"/>
  <c r="AJ46"/>
  <c r="AJ64"/>
  <c r="AJ16"/>
  <c r="AJ41"/>
  <c r="M38"/>
  <c r="I11"/>
  <c r="K32"/>
  <c r="O38"/>
  <c r="AJ50"/>
  <c r="M17"/>
  <c r="O24"/>
  <c r="M40"/>
  <c r="K48"/>
  <c r="AG48"/>
  <c r="AG22"/>
  <c r="M26"/>
  <c r="O30"/>
  <c r="K36"/>
  <c r="AG38"/>
  <c r="AA40"/>
  <c r="Q40"/>
  <c r="Y40"/>
  <c r="AG42"/>
  <c r="G63"/>
  <c r="Q61"/>
  <c r="G57"/>
  <c r="Q55"/>
  <c r="G53"/>
  <c r="Y50"/>
  <c r="U50"/>
  <c r="Q50"/>
  <c r="G50"/>
  <c r="Y48"/>
  <c r="U48"/>
  <c r="Q48"/>
  <c r="G48"/>
  <c r="Y46"/>
  <c r="U46"/>
  <c r="Q46"/>
  <c r="G46"/>
  <c r="Y44"/>
  <c r="U44"/>
  <c r="Q44"/>
  <c r="G44"/>
  <c r="Y42"/>
  <c r="U42"/>
  <c r="Q42"/>
  <c r="G42"/>
  <c r="S40"/>
  <c r="E40"/>
  <c r="W38"/>
  <c r="S38"/>
  <c r="I38"/>
  <c r="E38"/>
  <c r="W36"/>
  <c r="S36"/>
  <c r="I36"/>
  <c r="E36"/>
  <c r="W34"/>
  <c r="S34"/>
  <c r="I34"/>
  <c r="E34"/>
  <c r="W32"/>
  <c r="S32"/>
  <c r="I32"/>
  <c r="E32"/>
  <c r="W30"/>
  <c r="S30"/>
  <c r="I30"/>
  <c r="E30"/>
  <c r="W28"/>
  <c r="S28"/>
  <c r="I28"/>
  <c r="E28"/>
  <c r="W26"/>
  <c r="S26"/>
  <c r="I26"/>
  <c r="E26"/>
  <c r="W24"/>
  <c r="S24"/>
  <c r="I24"/>
  <c r="E24"/>
  <c r="W22"/>
  <c r="S22"/>
  <c r="I22"/>
  <c r="E22"/>
  <c r="W20"/>
  <c r="S20"/>
  <c r="I20"/>
  <c r="E20"/>
  <c r="W17"/>
  <c r="S17"/>
  <c r="I17"/>
  <c r="E17"/>
  <c r="W16"/>
  <c r="S16"/>
  <c r="I16"/>
  <c r="E16"/>
  <c r="AA17"/>
  <c r="AA22"/>
  <c r="AA26"/>
  <c r="AA30"/>
  <c r="AA34"/>
  <c r="AA38"/>
  <c r="AA44"/>
  <c r="AA48"/>
  <c r="AC11"/>
  <c r="AC22"/>
  <c r="AC26"/>
  <c r="AC30"/>
  <c r="AC34"/>
  <c r="AC38"/>
  <c r="AC44"/>
  <c r="AC50"/>
  <c r="AG17"/>
  <c r="AG26"/>
  <c r="AG34"/>
  <c r="AG44"/>
  <c r="O46"/>
  <c r="O42"/>
  <c r="O34"/>
  <c r="O26"/>
  <c r="O20"/>
  <c r="O16"/>
  <c r="M34"/>
  <c r="M46"/>
  <c r="K28"/>
  <c r="K46"/>
  <c r="J69"/>
  <c r="AI49"/>
  <c r="AI33"/>
  <c r="AI15"/>
  <c r="H69"/>
  <c r="AI50"/>
  <c r="AI34"/>
  <c r="AI18"/>
  <c r="AC16"/>
  <c r="AG16"/>
  <c r="K12"/>
  <c r="AI48" l="1"/>
  <c r="AD69"/>
  <c r="AI9"/>
  <c r="AI26"/>
  <c r="AI42"/>
  <c r="AI58"/>
  <c r="Z69"/>
  <c r="AI25"/>
  <c r="AI41"/>
  <c r="AI57"/>
  <c r="X69"/>
  <c r="AI59"/>
  <c r="AI14"/>
  <c r="AI22"/>
  <c r="AI30"/>
  <c r="AI38"/>
  <c r="AI46"/>
  <c r="AI54"/>
  <c r="AI64"/>
  <c r="P69"/>
  <c r="AI10"/>
  <c r="AI21"/>
  <c r="AI29"/>
  <c r="AI37"/>
  <c r="AI45"/>
  <c r="AI53"/>
  <c r="AI63"/>
  <c r="R69"/>
  <c r="AI32"/>
  <c r="F69"/>
  <c r="AI16"/>
  <c r="AI19"/>
  <c r="AI56"/>
  <c r="D69"/>
  <c r="V69"/>
  <c r="AI12"/>
  <c r="AI23"/>
  <c r="AI31"/>
  <c r="AI39"/>
  <c r="AI47"/>
  <c r="T69"/>
  <c r="AI60"/>
  <c r="AI11"/>
  <c r="AI20"/>
  <c r="AI28"/>
  <c r="AI36"/>
  <c r="AI44"/>
  <c r="AI52"/>
  <c r="AI62"/>
  <c r="L69"/>
  <c r="AF69"/>
  <c r="AI17"/>
  <c r="AI27"/>
  <c r="AI35"/>
  <c r="AI43"/>
  <c r="AI51"/>
  <c r="AI61"/>
  <c r="N69"/>
  <c r="AB69"/>
  <c r="AI13"/>
  <c r="AI24"/>
  <c r="AI40"/>
  <c r="AI55"/>
  <c r="AH69" l="1"/>
  <c r="AI67"/>
</calcChain>
</file>

<file path=xl/sharedStrings.xml><?xml version="1.0" encoding="utf-8"?>
<sst xmlns="http://schemas.openxmlformats.org/spreadsheetml/2006/main" count="122" uniqueCount="97">
  <si>
    <t>TOTAL</t>
  </si>
  <si>
    <t>% of</t>
  </si>
  <si>
    <t xml:space="preserve">   STATE</t>
  </si>
  <si>
    <t>CAPITAL</t>
  </si>
  <si>
    <t>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</si>
  <si>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</si>
  <si>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</si>
  <si>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</si>
  <si>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</si>
  <si>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</si>
  <si>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</si>
  <si>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</si>
  <si>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</si>
  <si>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</si>
  <si>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</si>
  <si>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</si>
  <si>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</si>
  <si>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</si>
  <si>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</si>
  <si>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</si>
  <si>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</si>
  <si>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</si>
  <si>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</si>
  <si>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</si>
  <si>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</si>
  <si>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</si>
  <si>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</si>
  <si>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</si>
  <si>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</si>
  <si>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</si>
  <si>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</si>
  <si>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</si>
  <si>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</si>
  <si>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</si>
  <si>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</si>
  <si>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</si>
  <si>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</si>
  <si>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</si>
  <si>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</si>
  <si>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</si>
  <si>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</si>
  <si>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</si>
  <si>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</si>
  <si>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</si>
  <si>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</si>
  <si>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</si>
  <si>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</si>
  <si>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</si>
  <si>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</si>
  <si>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</si>
  <si>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</si>
  <si>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</si>
  <si>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</si>
  <si>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</si>
  <si>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</si>
  <si>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Rank</t>
  </si>
  <si>
    <t>REV. COMM.</t>
  </si>
  <si>
    <t>ROAD BUS</t>
  </si>
  <si>
    <t>PLANNING</t>
  </si>
  <si>
    <t>(METRO/STATE</t>
  </si>
  <si>
    <t>CPG)</t>
  </si>
  <si>
    <t>OBLIGATIONS</t>
  </si>
  <si>
    <t>Percent of Total</t>
  </si>
  <si>
    <t>%</t>
  </si>
  <si>
    <t>TABLE 6</t>
  </si>
  <si>
    <t>EMERGENCY</t>
  </si>
  <si>
    <t>---</t>
  </si>
  <si>
    <t>District of Columbia</t>
  </si>
  <si>
    <t>Lousiana</t>
  </si>
  <si>
    <t>Massachussets</t>
  </si>
  <si>
    <t xml:space="preserve">NEW </t>
  </si>
  <si>
    <t>FREEDOM</t>
  </si>
  <si>
    <t>ALTERNATIVE</t>
  </si>
  <si>
    <t>ANALYSIS</t>
  </si>
  <si>
    <t>JOB ACCESS</t>
  </si>
  <si>
    <t>NATIONAL</t>
  </si>
  <si>
    <t>RESEARCH</t>
  </si>
  <si>
    <t>NON</t>
  </si>
  <si>
    <t xml:space="preserve">URBANIZED </t>
  </si>
  <si>
    <t>AREA</t>
  </si>
  <si>
    <t xml:space="preserve">OVER THE </t>
  </si>
  <si>
    <t xml:space="preserve">PAUL S. </t>
  </si>
  <si>
    <t>SARBANES</t>
  </si>
  <si>
    <t>TRAN. IN PARKS</t>
  </si>
  <si>
    <t xml:space="preserve">INDIVIDUAL </t>
  </si>
  <si>
    <t>WITH DISABILITIES</t>
  </si>
  <si>
    <t>ELDERLY AND</t>
  </si>
  <si>
    <t>CLEAN FUELS</t>
  </si>
  <si>
    <t>SUPPLEMENTALS</t>
  </si>
  <si>
    <t>MISC. FHWA</t>
  </si>
  <si>
    <t>TRANSFERS</t>
  </si>
  <si>
    <t>American Samoa</t>
  </si>
  <si>
    <t>NOTE:  Table does not include management training ($307,374) and Research Projects ($217,360).</t>
  </si>
  <si>
    <t>N. Mariana Island</t>
  </si>
  <si>
    <t>Virgin Islands</t>
  </si>
  <si>
    <t>TIGGER</t>
  </si>
  <si>
    <t>FY 2011 OBLIGATIONS BY PROGRAM AND BY STATE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</si>
</sst>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4" formatCode="#,##0.0_);\(#,##0.0\)"/>
    <numFmt numFmtId="165" formatCode="&quot;$&quot;#,##0"/>
    <numFmt numFmtId="166" formatCode="#,##0.0"/>
  </numFmts>
  <fonts count="10">
    <font>
      <sz val="12"/>
      <name val="Arial"/>
    </font>
    <font>
      <sz val="10"/>
      <name val="Arial"/>
    </font>
    <font>
      <b/>
      <i/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0" xfId="0" applyFont="1"/>
    <xf numFmtId="0" fontId="3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0" fillId="0" borderId="0" xfId="0" applyBorder="1"/>
    <xf numFmtId="0" fontId="0" fillId="0" borderId="8" xfId="0" applyBorder="1"/>
    <xf numFmtId="0" fontId="3" fillId="0" borderId="9" xfId="0" applyFont="1" applyBorder="1"/>
    <xf numFmtId="3" fontId="1" fillId="0" borderId="10" xfId="0" applyNumberFormat="1" applyFont="1" applyBorder="1" applyProtection="1"/>
    <xf numFmtId="0" fontId="5" fillId="0" borderId="0" xfId="0" applyFont="1"/>
    <xf numFmtId="0" fontId="4" fillId="0" borderId="11" xfId="0" applyFont="1" applyBorder="1"/>
    <xf numFmtId="3" fontId="1" fillId="0" borderId="12" xfId="0" applyNumberFormat="1" applyFont="1" applyBorder="1" applyProtection="1"/>
    <xf numFmtId="0" fontId="1" fillId="0" borderId="2" xfId="0" applyFont="1" applyBorder="1"/>
    <xf numFmtId="0" fontId="1" fillId="0" borderId="0" xfId="0" applyFont="1" applyBorder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/>
    <xf numFmtId="0" fontId="1" fillId="0" borderId="0" xfId="0" applyFont="1"/>
    <xf numFmtId="0" fontId="6" fillId="0" borderId="1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6" fillId="0" borderId="1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165" fontId="1" fillId="0" borderId="18" xfId="0" applyNumberFormat="1" applyFont="1" applyBorder="1"/>
    <xf numFmtId="165" fontId="1" fillId="0" borderId="26" xfId="0" applyNumberFormat="1" applyFont="1" applyBorder="1"/>
    <xf numFmtId="165" fontId="1" fillId="0" borderId="27" xfId="0" applyNumberFormat="1" applyFont="1" applyBorder="1"/>
    <xf numFmtId="165" fontId="1" fillId="0" borderId="17" xfId="0" applyNumberFormat="1" applyFont="1" applyBorder="1"/>
    <xf numFmtId="165" fontId="1" fillId="0" borderId="28" xfId="0" applyNumberFormat="1" applyFont="1" applyBorder="1"/>
    <xf numFmtId="165" fontId="1" fillId="0" borderId="29" xfId="0" applyNumberFormat="1" applyFont="1" applyBorder="1"/>
    <xf numFmtId="165" fontId="1" fillId="0" borderId="0" xfId="0" applyNumberFormat="1" applyFont="1" applyBorder="1"/>
    <xf numFmtId="165" fontId="1" fillId="0" borderId="22" xfId="0" applyNumberFormat="1" applyFont="1" applyBorder="1"/>
    <xf numFmtId="165" fontId="1" fillId="0" borderId="23" xfId="0" applyNumberFormat="1" applyFont="1" applyBorder="1"/>
    <xf numFmtId="165" fontId="1" fillId="0" borderId="5" xfId="0" applyNumberFormat="1" applyFont="1" applyBorder="1" applyAlignment="1" applyProtection="1">
      <alignment horizontal="right"/>
    </xf>
    <xf numFmtId="165" fontId="1" fillId="0" borderId="30" xfId="0" applyNumberFormat="1" applyFont="1" applyBorder="1" applyAlignment="1" applyProtection="1">
      <alignment horizontal="right"/>
    </xf>
    <xf numFmtId="165" fontId="1" fillId="0" borderId="31" xfId="0" applyNumberFormat="1" applyFont="1" applyBorder="1" applyAlignment="1" applyProtection="1">
      <alignment horizontal="right"/>
    </xf>
    <xf numFmtId="5" fontId="6" fillId="0" borderId="0" xfId="0" applyNumberFormat="1" applyFont="1" applyProtection="1"/>
    <xf numFmtId="5" fontId="6" fillId="0" borderId="18" xfId="0" applyNumberFormat="1" applyFont="1" applyBorder="1" applyProtection="1"/>
    <xf numFmtId="5" fontId="6" fillId="0" borderId="17" xfId="0" applyNumberFormat="1" applyFont="1" applyBorder="1" applyProtection="1"/>
    <xf numFmtId="5" fontId="6" fillId="0" borderId="0" xfId="0" applyNumberFormat="1" applyFont="1" applyBorder="1" applyProtection="1"/>
    <xf numFmtId="5" fontId="6" fillId="0" borderId="5" xfId="0" applyNumberFormat="1" applyFont="1" applyBorder="1" applyProtection="1"/>
    <xf numFmtId="164" fontId="6" fillId="0" borderId="0" xfId="0" applyNumberFormat="1" applyFont="1" applyProtection="1"/>
    <xf numFmtId="164" fontId="6" fillId="0" borderId="5" xfId="0" applyNumberFormat="1" applyFont="1" applyBorder="1" applyProtection="1"/>
    <xf numFmtId="37" fontId="1" fillId="0" borderId="0" xfId="0" applyNumberFormat="1" applyFont="1" applyProtection="1"/>
    <xf numFmtId="164" fontId="2" fillId="0" borderId="0" xfId="0" applyNumberFormat="1" applyFont="1" applyProtection="1"/>
    <xf numFmtId="164" fontId="2" fillId="0" borderId="18" xfId="0" applyNumberFormat="1" applyFont="1" applyBorder="1" applyProtection="1"/>
    <xf numFmtId="164" fontId="2" fillId="0" borderId="17" xfId="0" applyNumberFormat="1" applyFont="1" applyBorder="1" applyProtection="1"/>
    <xf numFmtId="164" fontId="2" fillId="0" borderId="0" xfId="0" applyNumberFormat="1" applyFont="1" applyBorder="1" applyProtection="1"/>
    <xf numFmtId="164" fontId="2" fillId="0" borderId="5" xfId="0" applyNumberFormat="1" applyFont="1" applyBorder="1" applyProtection="1"/>
    <xf numFmtId="0" fontId="1" fillId="0" borderId="32" xfId="0" applyFont="1" applyBorder="1" applyAlignment="1"/>
    <xf numFmtId="37" fontId="1" fillId="0" borderId="0" xfId="0" applyNumberFormat="1" applyFont="1" applyBorder="1" applyProtection="1"/>
    <xf numFmtId="164" fontId="1" fillId="0" borderId="0" xfId="0" applyNumberFormat="1" applyFont="1" applyProtection="1"/>
    <xf numFmtId="164" fontId="1" fillId="0" borderId="4" xfId="0" applyNumberFormat="1" applyFont="1" applyBorder="1" applyProtection="1"/>
    <xf numFmtId="37" fontId="1" fillId="0" borderId="22" xfId="0" applyNumberFormat="1" applyFont="1" applyBorder="1" applyProtection="1"/>
    <xf numFmtId="164" fontId="1" fillId="0" borderId="24" xfId="0" applyNumberFormat="1" applyFont="1" applyBorder="1" applyProtection="1"/>
    <xf numFmtId="37" fontId="1" fillId="0" borderId="23" xfId="0" applyNumberFormat="1" applyFont="1" applyBorder="1" applyProtection="1"/>
    <xf numFmtId="164" fontId="1" fillId="0" borderId="22" xfId="0" applyNumberFormat="1" applyFont="1" applyBorder="1" applyProtection="1"/>
    <xf numFmtId="164" fontId="1" fillId="0" borderId="8" xfId="0" applyNumberFormat="1" applyFont="1" applyBorder="1" applyProtection="1"/>
    <xf numFmtId="37" fontId="1" fillId="0" borderId="10" xfId="0" applyNumberFormat="1" applyFont="1" applyBorder="1" applyProtection="1"/>
    <xf numFmtId="37" fontId="6" fillId="0" borderId="11" xfId="0" applyNumberFormat="1" applyFont="1" applyBorder="1" applyProtection="1"/>
    <xf numFmtId="165" fontId="1" fillId="0" borderId="16" xfId="0" applyNumberFormat="1" applyFont="1" applyBorder="1"/>
    <xf numFmtId="165" fontId="1" fillId="0" borderId="33" xfId="0" applyNumberFormat="1" applyFont="1" applyBorder="1"/>
    <xf numFmtId="165" fontId="1" fillId="0" borderId="34" xfId="0" applyNumberFormat="1" applyFont="1" applyBorder="1"/>
    <xf numFmtId="0" fontId="1" fillId="0" borderId="32" xfId="0" applyFont="1" applyBorder="1" applyAlignment="1">
      <alignment horizontal="center"/>
    </xf>
    <xf numFmtId="166" fontId="1" fillId="0" borderId="0" xfId="0" applyNumberFormat="1" applyFont="1" applyBorder="1" applyAlignment="1" applyProtection="1">
      <alignment horizontal="right"/>
    </xf>
    <xf numFmtId="166" fontId="1" fillId="0" borderId="0" xfId="0" quotePrefix="1" applyNumberFormat="1" applyFont="1" applyBorder="1" applyAlignment="1" applyProtection="1">
      <alignment horizontal="right"/>
    </xf>
    <xf numFmtId="166" fontId="1" fillId="0" borderId="22" xfId="0" applyNumberFormat="1" applyFont="1" applyBorder="1" applyAlignment="1" applyProtection="1">
      <alignment horizontal="right"/>
    </xf>
    <xf numFmtId="166" fontId="1" fillId="0" borderId="23" xfId="0" applyNumberFormat="1" applyFont="1" applyBorder="1" applyAlignment="1" applyProtection="1">
      <alignment horizontal="right"/>
    </xf>
    <xf numFmtId="166" fontId="1" fillId="0" borderId="10" xfId="0" applyNumberFormat="1" applyFont="1" applyBorder="1" applyAlignment="1" applyProtection="1">
      <alignment horizontal="right"/>
    </xf>
    <xf numFmtId="37" fontId="1" fillId="0" borderId="18" xfId="0" applyNumberFormat="1" applyFont="1" applyBorder="1" applyProtection="1"/>
    <xf numFmtId="37" fontId="1" fillId="0" borderId="35" xfId="0" applyNumberFormat="1" applyFont="1" applyBorder="1" applyProtection="1"/>
    <xf numFmtId="37" fontId="6" fillId="0" borderId="0" xfId="0" applyNumberFormat="1" applyFont="1" applyProtection="1"/>
    <xf numFmtId="0" fontId="6" fillId="0" borderId="3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6" xfId="0" applyFont="1" applyBorder="1" applyAlignment="1"/>
    <xf numFmtId="0" fontId="1" fillId="0" borderId="37" xfId="0" applyFont="1" applyBorder="1" applyAlignment="1"/>
    <xf numFmtId="0" fontId="6" fillId="0" borderId="35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1" fillId="0" borderId="18" xfId="0" applyFont="1" applyBorder="1"/>
    <xf numFmtId="0" fontId="1" fillId="0" borderId="20" xfId="0" applyFont="1" applyBorder="1"/>
    <xf numFmtId="0" fontId="1" fillId="0" borderId="5" xfId="0" applyFont="1" applyBorder="1"/>
    <xf numFmtId="166" fontId="1" fillId="0" borderId="18" xfId="0" applyNumberFormat="1" applyFont="1" applyBorder="1" applyAlignment="1" applyProtection="1">
      <alignment horizontal="right"/>
    </xf>
    <xf numFmtId="166" fontId="1" fillId="0" borderId="18" xfId="0" quotePrefix="1" applyNumberFormat="1" applyFont="1" applyBorder="1" applyAlignment="1" applyProtection="1">
      <alignment horizontal="right"/>
    </xf>
    <xf numFmtId="166" fontId="1" fillId="0" borderId="26" xfId="0" applyNumberFormat="1" applyFont="1" applyBorder="1" applyAlignment="1" applyProtection="1">
      <alignment horizontal="right"/>
    </xf>
    <xf numFmtId="164" fontId="6" fillId="0" borderId="30" xfId="0" applyNumberFormat="1" applyFont="1" applyBorder="1" applyProtection="1"/>
    <xf numFmtId="166" fontId="1" fillId="0" borderId="27" xfId="0" applyNumberFormat="1" applyFont="1" applyBorder="1" applyAlignment="1" applyProtection="1">
      <alignment horizontal="right"/>
    </xf>
    <xf numFmtId="164" fontId="6" fillId="0" borderId="31" xfId="0" applyNumberFormat="1" applyFont="1" applyBorder="1" applyProtection="1"/>
    <xf numFmtId="3" fontId="1" fillId="0" borderId="40" xfId="0" applyNumberFormat="1" applyFont="1" applyBorder="1" applyProtection="1"/>
    <xf numFmtId="3" fontId="1" fillId="0" borderId="41" xfId="0" applyNumberFormat="1" applyFont="1" applyBorder="1"/>
    <xf numFmtId="166" fontId="1" fillId="0" borderId="40" xfId="0" applyNumberFormat="1" applyFont="1" applyBorder="1" applyAlignment="1" applyProtection="1">
      <alignment horizontal="right"/>
    </xf>
    <xf numFmtId="166" fontId="1" fillId="0" borderId="12" xfId="0" applyNumberFormat="1" applyFont="1" applyBorder="1" applyAlignment="1" applyProtection="1">
      <alignment horizontal="right"/>
    </xf>
    <xf numFmtId="3" fontId="1" fillId="0" borderId="12" xfId="0" applyNumberFormat="1" applyFont="1" applyBorder="1" applyAlignment="1" applyProtection="1">
      <alignment horizontal="right"/>
    </xf>
    <xf numFmtId="165" fontId="1" fillId="0" borderId="42" xfId="0" applyNumberFormat="1" applyFont="1" applyBorder="1" applyAlignment="1" applyProtection="1">
      <alignment horizontal="right"/>
    </xf>
    <xf numFmtId="37" fontId="1" fillId="0" borderId="17" xfId="0" applyNumberFormat="1" applyFont="1" applyBorder="1" applyProtection="1"/>
    <xf numFmtId="37" fontId="1" fillId="0" borderId="15" xfId="0" applyNumberFormat="1" applyFont="1" applyBorder="1" applyProtection="1"/>
    <xf numFmtId="37" fontId="1" fillId="0" borderId="5" xfId="0" applyNumberFormat="1" applyFont="1" applyBorder="1" applyProtection="1"/>
    <xf numFmtId="37" fontId="1" fillId="0" borderId="11" xfId="0" applyNumberFormat="1" applyFont="1" applyBorder="1" applyProtection="1"/>
    <xf numFmtId="37" fontId="1" fillId="0" borderId="39" xfId="0" applyNumberFormat="1" applyFont="1" applyBorder="1" applyProtection="1"/>
    <xf numFmtId="37" fontId="1" fillId="0" borderId="7" xfId="0" applyNumberFormat="1" applyFont="1" applyBorder="1" applyProtection="1"/>
    <xf numFmtId="37" fontId="6" fillId="0" borderId="7" xfId="0" applyNumberFormat="1" applyFont="1" applyBorder="1" applyProtection="1"/>
    <xf numFmtId="0" fontId="1" fillId="0" borderId="43" xfId="0" applyFont="1" applyBorder="1" applyAlignment="1">
      <alignment horizontal="center"/>
    </xf>
    <xf numFmtId="37" fontId="1" fillId="0" borderId="44" xfId="0" applyNumberFormat="1" applyFont="1" applyBorder="1" applyProtection="1"/>
    <xf numFmtId="37" fontId="6" fillId="0" borderId="0" xfId="0" applyNumberFormat="1" applyFont="1" applyBorder="1" applyProtection="1"/>
    <xf numFmtId="0" fontId="7" fillId="0" borderId="0" xfId="0" applyFo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0" fillId="0" borderId="45" xfId="0" applyBorder="1"/>
    <xf numFmtId="165" fontId="1" fillId="0" borderId="15" xfId="0" applyNumberFormat="1" applyFont="1" applyBorder="1"/>
    <xf numFmtId="166" fontId="1" fillId="0" borderId="13" xfId="0" applyNumberFormat="1" applyFont="1" applyBorder="1" applyAlignment="1" applyProtection="1">
      <alignment horizontal="right"/>
    </xf>
    <xf numFmtId="165" fontId="1" fillId="0" borderId="19" xfId="0" applyNumberFormat="1" applyFont="1" applyBorder="1"/>
    <xf numFmtId="165" fontId="1" fillId="0" borderId="14" xfId="0" applyNumberFormat="1" applyFont="1" applyBorder="1"/>
    <xf numFmtId="166" fontId="1" fillId="0" borderId="15" xfId="0" applyNumberFormat="1" applyFont="1" applyBorder="1" applyAlignment="1" applyProtection="1">
      <alignment horizontal="right"/>
    </xf>
    <xf numFmtId="165" fontId="1" fillId="0" borderId="13" xfId="0" applyNumberFormat="1" applyFont="1" applyBorder="1"/>
    <xf numFmtId="165" fontId="1" fillId="0" borderId="46" xfId="0" applyNumberFormat="1" applyFont="1" applyBorder="1" applyAlignment="1" applyProtection="1">
      <alignment horizontal="right"/>
    </xf>
    <xf numFmtId="164" fontId="1" fillId="0" borderId="13" xfId="0" applyNumberFormat="1" applyFont="1" applyBorder="1" applyProtection="1"/>
    <xf numFmtId="37" fontId="1" fillId="0" borderId="13" xfId="0" applyNumberFormat="1" applyFont="1" applyBorder="1" applyProtection="1"/>
    <xf numFmtId="164" fontId="6" fillId="0" borderId="46" xfId="0" applyNumberFormat="1" applyFont="1" applyBorder="1" applyProtection="1"/>
    <xf numFmtId="0" fontId="9" fillId="0" borderId="20" xfId="0" applyFont="1" applyBorder="1"/>
    <xf numFmtId="0" fontId="7" fillId="0" borderId="0" xfId="0" applyFont="1" applyAlignment="1"/>
    <xf numFmtId="0" fontId="2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8" fillId="0" borderId="0" xfId="0" applyFont="1" applyBorder="1" applyAlignment="1">
      <alignment horizontal="center"/>
    </xf>
    <xf numFmtId="0" fontId="7" fillId="0" borderId="0" xfId="0" applyFont="1" applyAlignment="1"/>
    <xf numFmtId="0" fontId="5" fillId="0" borderId="3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AQ74"/>
  <sheetViews>
    <sheetView tabSelected="1" defaultGridColor="0" view="pageBreakPreview" colorId="22" zoomScale="60" zoomScaleNormal="6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P35" sqref="P35"/>
    </sheetView>
  </sheetViews>
  <sheetFormatPr defaultColWidth="11.44140625" defaultRowHeight="15"/>
  <cols>
    <col min="1" max="1" width="0.5546875" customWidth="1"/>
    <col min="2" max="2" width="0.44140625" customWidth="1"/>
    <col min="3" max="3" width="17" style="6" bestFit="1" customWidth="1"/>
    <col min="4" max="4" width="15.21875" style="26" customWidth="1"/>
    <col min="5" max="5" width="4.5546875" style="26" customWidth="1"/>
    <col min="6" max="6" width="15.44140625" style="26" customWidth="1"/>
    <col min="7" max="7" width="4" style="26" customWidth="1"/>
    <col min="8" max="8" width="13.44140625" style="26" customWidth="1"/>
    <col min="9" max="9" width="4.77734375" style="26" customWidth="1"/>
    <col min="10" max="10" width="17.33203125" style="26" customWidth="1"/>
    <col min="11" max="11" width="4.109375" style="26" customWidth="1"/>
    <col min="12" max="12" width="16.6640625" style="26" customWidth="1"/>
    <col min="13" max="13" width="4.6640625" style="26" customWidth="1"/>
    <col min="14" max="14" width="13.77734375" style="26" bestFit="1" customWidth="1"/>
    <col min="15" max="15" width="3.44140625" style="26" customWidth="1"/>
    <col min="16" max="16" width="16.21875" style="26" customWidth="1"/>
    <col min="17" max="17" width="3.77734375" style="26" customWidth="1"/>
    <col min="18" max="18" width="12.88671875" style="26" customWidth="1"/>
    <col min="19" max="19" width="5" style="26" customWidth="1"/>
    <col min="20" max="20" width="13.5546875" style="26" customWidth="1"/>
    <col min="21" max="21" width="3.33203125" style="26" customWidth="1"/>
    <col min="22" max="22" width="13.33203125" style="26" customWidth="1"/>
    <col min="23" max="23" width="3.77734375" style="26" customWidth="1"/>
    <col min="24" max="24" width="14.77734375" style="26" customWidth="1"/>
    <col min="25" max="25" width="4.88671875" style="26" bestFit="1" customWidth="1"/>
    <col min="26" max="26" width="12.5546875" style="26" bestFit="1" customWidth="1"/>
    <col min="27" max="27" width="3.109375" style="26" customWidth="1"/>
    <col min="28" max="28" width="16.44140625" style="26" customWidth="1"/>
    <col min="29" max="29" width="6.77734375" style="26" bestFit="1" customWidth="1"/>
    <col min="30" max="30" width="12.6640625" style="26" customWidth="1"/>
    <col min="31" max="31" width="7" style="26" customWidth="1"/>
    <col min="32" max="32" width="15.33203125" style="26" bestFit="1" customWidth="1"/>
    <col min="33" max="33" width="4.88671875" style="26" customWidth="1"/>
    <col min="34" max="34" width="17.44140625" style="26" customWidth="1"/>
    <col min="35" max="35" width="7.6640625" style="26" customWidth="1"/>
    <col min="36" max="36" width="5.6640625" style="26" bestFit="1" customWidth="1"/>
    <col min="37" max="37" width="1" style="26" customWidth="1"/>
    <col min="38" max="38" width="15.77734375" style="26" customWidth="1"/>
    <col min="39" max="43" width="11.44140625" style="26" customWidth="1"/>
  </cols>
  <sheetData>
    <row r="1" spans="1:43" s="130" customFormat="1" ht="18" customHeight="1">
      <c r="B1" s="131"/>
      <c r="C1" s="148" t="s">
        <v>64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  <c r="O1" s="131"/>
      <c r="P1" s="131"/>
      <c r="Q1" s="131"/>
      <c r="R1" s="131"/>
      <c r="S1" s="132" t="s">
        <v>64</v>
      </c>
      <c r="U1" s="131"/>
      <c r="V1" s="131"/>
      <c r="W1" s="131"/>
      <c r="X1" s="131"/>
      <c r="Y1" s="131"/>
      <c r="Z1" s="131"/>
      <c r="AA1" s="131"/>
      <c r="AB1" s="131"/>
      <c r="AC1" s="131"/>
      <c r="AD1" s="145"/>
      <c r="AE1" s="145"/>
      <c r="AF1" s="132" t="s">
        <v>64</v>
      </c>
      <c r="AG1" s="132"/>
      <c r="AH1" s="132"/>
      <c r="AI1" s="132"/>
      <c r="AJ1" s="132"/>
      <c r="AK1" s="132"/>
    </row>
    <row r="2" spans="1:43" s="130" customFormat="1" ht="18" customHeight="1">
      <c r="A2" s="148" t="s">
        <v>96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O2" s="131"/>
      <c r="P2" s="131"/>
      <c r="S2" s="132" t="s">
        <v>96</v>
      </c>
      <c r="U2" s="131"/>
      <c r="V2" s="131"/>
      <c r="W2" s="131"/>
      <c r="X2" s="131"/>
      <c r="Y2" s="131"/>
      <c r="Z2" s="131"/>
      <c r="AA2" s="131"/>
      <c r="AB2" s="131"/>
      <c r="AC2" s="131"/>
      <c r="AD2" s="145"/>
      <c r="AE2" s="145"/>
      <c r="AF2" s="132" t="s">
        <v>96</v>
      </c>
      <c r="AG2" s="132"/>
      <c r="AH2" s="132"/>
      <c r="AI2" s="132"/>
      <c r="AJ2" s="132"/>
      <c r="AK2" s="132"/>
    </row>
    <row r="3" spans="1:43" ht="15.75" thickBot="1">
      <c r="C3" s="15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</row>
    <row r="4" spans="1:43" ht="17.25" customHeight="1">
      <c r="B4" s="1"/>
      <c r="C4" s="8"/>
      <c r="D4" s="98"/>
      <c r="E4" s="89"/>
      <c r="F4" s="89"/>
      <c r="G4" s="89"/>
      <c r="H4" s="89"/>
      <c r="I4" s="89"/>
      <c r="J4" s="89"/>
      <c r="K4" s="89"/>
      <c r="L4" s="89"/>
      <c r="M4" s="99"/>
      <c r="N4" s="127"/>
      <c r="O4" s="89"/>
      <c r="P4" s="89"/>
      <c r="Q4" s="89"/>
      <c r="R4" s="89"/>
      <c r="S4" s="89"/>
      <c r="T4" s="98"/>
      <c r="U4" s="75"/>
      <c r="V4" s="75"/>
      <c r="W4" s="75"/>
      <c r="X4" s="75"/>
      <c r="Y4" s="100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101"/>
    </row>
    <row r="5" spans="1:43" s="40" customFormat="1" ht="12.75">
      <c r="B5" s="39"/>
      <c r="C5" s="41"/>
      <c r="D5" s="21"/>
      <c r="E5" s="19"/>
      <c r="F5" s="35"/>
      <c r="G5" s="19"/>
      <c r="H5" s="20"/>
      <c r="I5" s="21"/>
      <c r="J5" s="20" t="s">
        <v>86</v>
      </c>
      <c r="K5" s="21"/>
      <c r="L5" s="20"/>
      <c r="M5" s="21"/>
      <c r="N5" s="20"/>
      <c r="O5" s="21"/>
      <c r="P5" s="19" t="s">
        <v>58</v>
      </c>
      <c r="Q5" s="21"/>
      <c r="R5" s="20"/>
      <c r="S5" s="21"/>
      <c r="T5" s="20"/>
      <c r="U5" s="21"/>
      <c r="V5" s="20"/>
      <c r="W5" s="21"/>
      <c r="X5" s="20" t="s">
        <v>77</v>
      </c>
      <c r="Y5" s="21"/>
      <c r="Z5" s="20"/>
      <c r="AA5" s="21"/>
      <c r="AB5" s="20" t="s">
        <v>81</v>
      </c>
      <c r="AC5" s="21"/>
      <c r="AD5" s="19"/>
      <c r="AE5" s="19"/>
      <c r="AF5" s="20"/>
      <c r="AG5" s="21"/>
      <c r="AH5" s="24"/>
      <c r="AI5" s="23"/>
      <c r="AJ5" s="24"/>
      <c r="AK5" s="36"/>
      <c r="AL5" s="24"/>
      <c r="AM5" s="24"/>
      <c r="AN5" s="24"/>
      <c r="AO5" s="24"/>
      <c r="AP5" s="24"/>
      <c r="AQ5" s="24"/>
    </row>
    <row r="6" spans="1:43" s="40" customFormat="1" ht="12.75">
      <c r="B6" s="39"/>
      <c r="C6" s="41" t="s">
        <v>2</v>
      </c>
      <c r="D6" s="30" t="s">
        <v>72</v>
      </c>
      <c r="E6" s="28"/>
      <c r="F6" s="27"/>
      <c r="G6" s="28"/>
      <c r="H6" s="29"/>
      <c r="I6" s="30"/>
      <c r="J6" s="29" t="s">
        <v>84</v>
      </c>
      <c r="K6" s="30"/>
      <c r="L6" s="29" t="s">
        <v>65</v>
      </c>
      <c r="M6" s="30"/>
      <c r="N6" s="29" t="s">
        <v>74</v>
      </c>
      <c r="O6" s="30"/>
      <c r="P6" s="28" t="s">
        <v>59</v>
      </c>
      <c r="Q6" s="30"/>
      <c r="R6" s="29" t="s">
        <v>89</v>
      </c>
      <c r="S6" s="30"/>
      <c r="T6" s="29" t="s">
        <v>75</v>
      </c>
      <c r="U6" s="30"/>
      <c r="V6" s="29" t="s">
        <v>70</v>
      </c>
      <c r="W6" s="30"/>
      <c r="X6" s="29" t="s">
        <v>78</v>
      </c>
      <c r="Y6" s="30"/>
      <c r="Z6" s="29" t="s">
        <v>80</v>
      </c>
      <c r="AA6" s="30"/>
      <c r="AB6" s="29" t="s">
        <v>82</v>
      </c>
      <c r="AC6" s="30"/>
      <c r="AD6" s="28"/>
      <c r="AE6" s="28"/>
      <c r="AF6" s="29" t="s">
        <v>78</v>
      </c>
      <c r="AG6" s="30"/>
      <c r="AH6" s="28" t="s">
        <v>0</v>
      </c>
      <c r="AI6" s="23" t="s">
        <v>1</v>
      </c>
      <c r="AJ6" s="28" t="s">
        <v>55</v>
      </c>
      <c r="AK6" s="36"/>
      <c r="AL6" s="24"/>
      <c r="AM6" s="24"/>
      <c r="AN6" s="24"/>
      <c r="AO6" s="24"/>
      <c r="AP6" s="24"/>
      <c r="AQ6" s="24"/>
    </row>
    <row r="7" spans="1:43" s="40" customFormat="1" ht="13.5" thickBot="1">
      <c r="B7" s="42"/>
      <c r="C7" s="43"/>
      <c r="D7" s="102" t="s">
        <v>73</v>
      </c>
      <c r="E7" s="32" t="s">
        <v>63</v>
      </c>
      <c r="F7" s="103" t="s">
        <v>3</v>
      </c>
      <c r="G7" s="32" t="s">
        <v>63</v>
      </c>
      <c r="H7" s="104" t="s">
        <v>87</v>
      </c>
      <c r="I7" s="102" t="s">
        <v>63</v>
      </c>
      <c r="J7" s="104" t="s">
        <v>85</v>
      </c>
      <c r="K7" s="102" t="s">
        <v>63</v>
      </c>
      <c r="L7" s="104" t="s">
        <v>88</v>
      </c>
      <c r="M7" s="102" t="s">
        <v>63</v>
      </c>
      <c r="N7" s="104" t="s">
        <v>56</v>
      </c>
      <c r="O7" s="102" t="s">
        <v>63</v>
      </c>
      <c r="P7" s="32" t="s">
        <v>60</v>
      </c>
      <c r="Q7" s="102" t="s">
        <v>63</v>
      </c>
      <c r="R7" s="104" t="s">
        <v>90</v>
      </c>
      <c r="S7" s="102" t="s">
        <v>63</v>
      </c>
      <c r="T7" s="104" t="s">
        <v>76</v>
      </c>
      <c r="U7" s="102" t="s">
        <v>63</v>
      </c>
      <c r="V7" s="104" t="s">
        <v>71</v>
      </c>
      <c r="W7" s="102" t="s">
        <v>63</v>
      </c>
      <c r="X7" s="104" t="s">
        <v>79</v>
      </c>
      <c r="Y7" s="102" t="s">
        <v>63</v>
      </c>
      <c r="Z7" s="104" t="s">
        <v>57</v>
      </c>
      <c r="AA7" s="102" t="s">
        <v>63</v>
      </c>
      <c r="AB7" s="104" t="s">
        <v>83</v>
      </c>
      <c r="AC7" s="102" t="s">
        <v>63</v>
      </c>
      <c r="AD7" s="150" t="s">
        <v>95</v>
      </c>
      <c r="AE7" s="102" t="s">
        <v>63</v>
      </c>
      <c r="AF7" s="104" t="s">
        <v>79</v>
      </c>
      <c r="AG7" s="102" t="s">
        <v>63</v>
      </c>
      <c r="AH7" s="32" t="s">
        <v>61</v>
      </c>
      <c r="AI7" s="37" t="s">
        <v>4</v>
      </c>
      <c r="AJ7" s="32"/>
      <c r="AK7" s="38"/>
      <c r="AL7" s="24"/>
      <c r="AM7" s="24"/>
      <c r="AN7" s="24"/>
      <c r="AO7" s="24"/>
      <c r="AP7" s="24"/>
      <c r="AQ7" s="24"/>
    </row>
    <row r="8" spans="1:43">
      <c r="B8" s="2"/>
      <c r="C8" s="5"/>
      <c r="D8" s="105"/>
      <c r="E8" s="18"/>
      <c r="F8" s="33"/>
      <c r="G8" s="18"/>
      <c r="H8" s="34"/>
      <c r="I8" s="105"/>
      <c r="J8" s="34"/>
      <c r="K8" s="105"/>
      <c r="L8" s="34"/>
      <c r="M8" s="105"/>
      <c r="N8" s="34"/>
      <c r="O8" s="105"/>
      <c r="P8" s="18"/>
      <c r="Q8" s="105"/>
      <c r="R8" s="34"/>
      <c r="S8" s="105"/>
      <c r="T8" s="34"/>
      <c r="U8" s="105"/>
      <c r="V8" s="34"/>
      <c r="W8" s="105"/>
      <c r="X8" s="34"/>
      <c r="Y8" s="105"/>
      <c r="Z8" s="34"/>
      <c r="AA8" s="105"/>
      <c r="AB8" s="34"/>
      <c r="AC8" s="105"/>
      <c r="AD8" s="18"/>
      <c r="AE8" s="18"/>
      <c r="AF8" s="34"/>
      <c r="AG8" s="105"/>
      <c r="AH8" s="106"/>
      <c r="AK8" s="107"/>
    </row>
    <row r="9" spans="1:43" s="10" customFormat="1">
      <c r="B9" s="2"/>
      <c r="C9" s="133" t="s">
        <v>5</v>
      </c>
      <c r="D9" s="134"/>
      <c r="E9" s="135">
        <f t="shared" ref="E9:E40" si="0">(D9/$AH9)*100</f>
        <v>0</v>
      </c>
      <c r="F9" s="136">
        <v>8249440</v>
      </c>
      <c r="G9" s="135">
        <f t="shared" ref="G9:G40" si="1">(F9/$AH9)*100</f>
        <v>17.305916132186987</v>
      </c>
      <c r="H9" s="137"/>
      <c r="I9" s="138">
        <f t="shared" ref="I9:I40" si="2">(H9/$AH9)*100</f>
        <v>0</v>
      </c>
      <c r="J9" s="137">
        <v>3080000</v>
      </c>
      <c r="K9" s="138">
        <f t="shared" ref="K9:K40" si="3">(J9/$AH9)*100</f>
        <v>6.461313942174975</v>
      </c>
      <c r="L9" s="137">
        <v>0</v>
      </c>
      <c r="M9" s="138">
        <f t="shared" ref="M9:M40" si="4">(L9/$AH9)*100</f>
        <v>0</v>
      </c>
      <c r="N9" s="137">
        <v>2141873</v>
      </c>
      <c r="O9" s="138">
        <f t="shared" ref="O9:O40" si="5">(N9/$AH9)*100</f>
        <v>4.4932837263857595</v>
      </c>
      <c r="P9" s="139"/>
      <c r="Q9" s="138">
        <f>(P9/$AH9)*100</f>
        <v>0</v>
      </c>
      <c r="R9" s="137"/>
      <c r="S9" s="138">
        <f>(R9/$AH9)*100</f>
        <v>0</v>
      </c>
      <c r="T9" s="137"/>
      <c r="U9" s="138">
        <f>(T9/$AH9)*100</f>
        <v>0</v>
      </c>
      <c r="V9" s="137">
        <v>691787</v>
      </c>
      <c r="W9" s="138">
        <f>(V9/$AH9)*100</f>
        <v>1.4512509701673373</v>
      </c>
      <c r="X9" s="137">
        <v>13994694</v>
      </c>
      <c r="Y9" s="138">
        <f>(X9/$AH9)*100</f>
        <v>29.358477746322226</v>
      </c>
      <c r="Z9" s="137"/>
      <c r="AA9" s="138">
        <f t="shared" ref="AA9:AA40" si="6">(Z9/$AH9)*100</f>
        <v>0</v>
      </c>
      <c r="AB9" s="137"/>
      <c r="AC9" s="138">
        <f t="shared" ref="AC9:AC40" si="7">(AB9/$AH9)*100</f>
        <v>0</v>
      </c>
      <c r="AD9" s="135"/>
      <c r="AE9" s="135"/>
      <c r="AF9" s="137">
        <v>19510529</v>
      </c>
      <c r="AG9" s="138">
        <f t="shared" ref="AG9:AG40" si="8">(AF9/$AH9)*100</f>
        <v>40.92975748276271</v>
      </c>
      <c r="AH9" s="140">
        <f>(X9+V9+R9+T9+P9+N9+L9+J9+H9+F9+D9+Z9+AB9+AD9+AF9)</f>
        <v>47668323</v>
      </c>
      <c r="AI9" s="141">
        <f t="shared" ref="AI9:AI40" si="9">(AH9/AH$67)*100</f>
        <v>0.44209607935516471</v>
      </c>
      <c r="AJ9" s="142">
        <f t="shared" ref="AJ9:AJ40" si="10">RANK(AH9,AH$9:AH$65,0)</f>
        <v>34</v>
      </c>
      <c r="AK9" s="143"/>
      <c r="AL9" s="76"/>
      <c r="AM9" s="18"/>
      <c r="AN9" s="18"/>
      <c r="AO9" s="18"/>
      <c r="AP9" s="18"/>
      <c r="AQ9" s="18"/>
    </row>
    <row r="10" spans="1:43">
      <c r="B10" s="2"/>
      <c r="C10" s="44" t="s">
        <v>6</v>
      </c>
      <c r="D10" s="50"/>
      <c r="E10" s="90">
        <f t="shared" si="0"/>
        <v>0</v>
      </c>
      <c r="F10" s="86">
        <v>51119984</v>
      </c>
      <c r="G10" s="90">
        <f t="shared" si="1"/>
        <v>55.779320441155647</v>
      </c>
      <c r="H10" s="53"/>
      <c r="I10" s="108">
        <f t="shared" si="2"/>
        <v>0</v>
      </c>
      <c r="J10" s="53">
        <v>318400</v>
      </c>
      <c r="K10" s="108">
        <f t="shared" si="3"/>
        <v>0.34742060225339577</v>
      </c>
      <c r="L10" s="53">
        <v>0</v>
      </c>
      <c r="M10" s="108">
        <f t="shared" si="4"/>
        <v>0</v>
      </c>
      <c r="N10" s="53">
        <v>341125</v>
      </c>
      <c r="O10" s="108">
        <f t="shared" si="5"/>
        <v>0.3722168748231458</v>
      </c>
      <c r="P10" s="56">
        <v>474035</v>
      </c>
      <c r="Q10" s="108">
        <f>(P10/$AH10)*100</f>
        <v>0.51724097107157185</v>
      </c>
      <c r="R10" s="53"/>
      <c r="S10" s="108">
        <f>(R10/$AH10)*100</f>
        <v>0</v>
      </c>
      <c r="T10" s="53"/>
      <c r="U10" s="108">
        <f>(T10/$AH10)*100</f>
        <v>0</v>
      </c>
      <c r="V10" s="53">
        <v>159932</v>
      </c>
      <c r="W10" s="108">
        <f>(V10/$AH10)*100</f>
        <v>0.17450901934544627</v>
      </c>
      <c r="X10" s="53">
        <v>6815559</v>
      </c>
      <c r="Y10" s="108">
        <f>(X10/$AH10)*100</f>
        <v>7.4367638582712061</v>
      </c>
      <c r="Z10" s="53"/>
      <c r="AA10" s="108">
        <f t="shared" si="6"/>
        <v>0</v>
      </c>
      <c r="AB10" s="53">
        <v>325000</v>
      </c>
      <c r="AC10" s="108">
        <f t="shared" si="7"/>
        <v>0.35462215996342222</v>
      </c>
      <c r="AD10" s="90">
        <v>1035000</v>
      </c>
      <c r="AE10" s="90"/>
      <c r="AF10" s="53">
        <v>31057804</v>
      </c>
      <c r="AG10" s="108">
        <f t="shared" si="8"/>
        <v>33.88857088677112</v>
      </c>
      <c r="AH10" s="59">
        <f t="shared" ref="AH10:AH64" si="11">(X10+V10+R10+T10+P10+N10+L10+J10+H10+F10+D10+Z10+AB10+AD10+AF10)</f>
        <v>91646839</v>
      </c>
      <c r="AI10" s="77">
        <f t="shared" si="9"/>
        <v>0.84997133646161627</v>
      </c>
      <c r="AJ10" s="69">
        <f t="shared" si="10"/>
        <v>26</v>
      </c>
      <c r="AK10" s="68"/>
      <c r="AL10" s="69"/>
    </row>
    <row r="11" spans="1:43">
      <c r="B11" s="2"/>
      <c r="C11" s="44" t="s">
        <v>91</v>
      </c>
      <c r="D11" s="50"/>
      <c r="E11" s="91">
        <f>(D11/$AH11)*100</f>
        <v>0</v>
      </c>
      <c r="F11" s="86"/>
      <c r="G11" s="91">
        <f t="shared" si="1"/>
        <v>0</v>
      </c>
      <c r="H11" s="53"/>
      <c r="I11" s="108">
        <f t="shared" si="2"/>
        <v>0</v>
      </c>
      <c r="J11" s="53"/>
      <c r="K11" s="108">
        <f t="shared" si="3"/>
        <v>0</v>
      </c>
      <c r="L11" s="53">
        <v>0</v>
      </c>
      <c r="M11" s="108">
        <f t="shared" si="4"/>
        <v>0</v>
      </c>
      <c r="N11" s="53"/>
      <c r="O11" s="109">
        <f t="shared" si="5"/>
        <v>0</v>
      </c>
      <c r="P11" s="56"/>
      <c r="Q11" s="109" t="s">
        <v>66</v>
      </c>
      <c r="R11" s="53"/>
      <c r="S11" s="109" t="s">
        <v>66</v>
      </c>
      <c r="T11" s="53"/>
      <c r="U11" s="109" t="s">
        <v>66</v>
      </c>
      <c r="V11" s="53"/>
      <c r="W11" s="109" t="s">
        <v>66</v>
      </c>
      <c r="X11" s="53">
        <v>1265219</v>
      </c>
      <c r="Y11" s="109" t="s">
        <v>66</v>
      </c>
      <c r="Z11" s="53"/>
      <c r="AA11" s="108">
        <f t="shared" si="6"/>
        <v>0</v>
      </c>
      <c r="AB11" s="53"/>
      <c r="AC11" s="108">
        <f t="shared" si="7"/>
        <v>0</v>
      </c>
      <c r="AD11" s="90"/>
      <c r="AE11" s="90"/>
      <c r="AF11" s="53"/>
      <c r="AG11" s="108">
        <f t="shared" si="8"/>
        <v>0</v>
      </c>
      <c r="AH11" s="59">
        <f t="shared" si="11"/>
        <v>1265219</v>
      </c>
      <c r="AI11" s="77">
        <f t="shared" si="9"/>
        <v>1.1734173224966653E-2</v>
      </c>
      <c r="AJ11" s="69">
        <f t="shared" si="10"/>
        <v>53</v>
      </c>
      <c r="AK11" s="68"/>
      <c r="AL11" s="69"/>
    </row>
    <row r="12" spans="1:43">
      <c r="B12" s="2"/>
      <c r="C12" s="44" t="s">
        <v>7</v>
      </c>
      <c r="D12" s="50">
        <v>2350000</v>
      </c>
      <c r="E12" s="90">
        <f t="shared" si="0"/>
        <v>1.0169936963528252</v>
      </c>
      <c r="F12" s="86">
        <v>30989064</v>
      </c>
      <c r="G12" s="90">
        <f t="shared" si="1"/>
        <v>13.410928827180538</v>
      </c>
      <c r="H12" s="53">
        <v>10710235</v>
      </c>
      <c r="I12" s="108">
        <f t="shared" si="2"/>
        <v>4.6349963750882557</v>
      </c>
      <c r="J12" s="53">
        <v>7959023</v>
      </c>
      <c r="K12" s="108">
        <f t="shared" si="3"/>
        <v>3.444372859628575</v>
      </c>
      <c r="L12" s="53">
        <v>0</v>
      </c>
      <c r="M12" s="108">
        <f t="shared" si="4"/>
        <v>0</v>
      </c>
      <c r="N12" s="53">
        <v>2556655</v>
      </c>
      <c r="O12" s="108">
        <f t="shared" si="5"/>
        <v>1.1064263909569925</v>
      </c>
      <c r="P12" s="56">
        <v>2244681</v>
      </c>
      <c r="Q12" s="108">
        <f t="shared" ref="Q12:Q43" si="12">(P12/$AH12)*100</f>
        <v>0.97141550098849194</v>
      </c>
      <c r="R12" s="53"/>
      <c r="S12" s="108">
        <f t="shared" ref="S12:S43" si="13">(R12/$AH12)*100</f>
        <v>0</v>
      </c>
      <c r="T12" s="53"/>
      <c r="U12" s="108">
        <f t="shared" ref="U12:U43" si="14">(T12/$AH12)*100</f>
        <v>0</v>
      </c>
      <c r="V12" s="53">
        <v>2555991</v>
      </c>
      <c r="W12" s="108">
        <f t="shared" ref="W12:W43" si="15">(V12/$AH12)*100</f>
        <v>1.1061390361423633</v>
      </c>
      <c r="X12" s="53">
        <v>10578369</v>
      </c>
      <c r="Y12" s="108">
        <f t="shared" ref="Y12:Y43" si="16">(X12/$AH12)*100</f>
        <v>4.5779296130613361</v>
      </c>
      <c r="Z12" s="53"/>
      <c r="AA12" s="108">
        <f t="shared" si="6"/>
        <v>0</v>
      </c>
      <c r="AB12" s="53">
        <v>492900</v>
      </c>
      <c r="AC12" s="108">
        <f t="shared" si="7"/>
        <v>0.21330901826906706</v>
      </c>
      <c r="AD12" s="90"/>
      <c r="AE12" s="90"/>
      <c r="AF12" s="53">
        <v>160636294</v>
      </c>
      <c r="AG12" s="108">
        <f t="shared" si="8"/>
        <v>69.517488682331546</v>
      </c>
      <c r="AH12" s="59">
        <f t="shared" si="11"/>
        <v>231073212</v>
      </c>
      <c r="AI12" s="77">
        <f t="shared" si="9"/>
        <v>2.1430701698737082</v>
      </c>
      <c r="AJ12" s="69">
        <f t="shared" si="10"/>
        <v>13</v>
      </c>
      <c r="AK12" s="68"/>
      <c r="AL12" s="69"/>
    </row>
    <row r="13" spans="1:43">
      <c r="B13" s="2"/>
      <c r="C13" s="44" t="s">
        <v>8</v>
      </c>
      <c r="D13" s="50"/>
      <c r="E13" s="90">
        <f t="shared" si="0"/>
        <v>0</v>
      </c>
      <c r="F13" s="86">
        <v>2300000</v>
      </c>
      <c r="G13" s="90">
        <f t="shared" si="1"/>
        <v>7.8645153273590829</v>
      </c>
      <c r="H13" s="53"/>
      <c r="I13" s="108">
        <f t="shared" si="2"/>
        <v>0</v>
      </c>
      <c r="J13" s="53">
        <v>1489622</v>
      </c>
      <c r="K13" s="108">
        <f t="shared" si="3"/>
        <v>5.0935456743353438</v>
      </c>
      <c r="L13" s="53">
        <v>0</v>
      </c>
      <c r="M13" s="108">
        <f t="shared" si="4"/>
        <v>0</v>
      </c>
      <c r="N13" s="53">
        <v>2594176</v>
      </c>
      <c r="O13" s="108">
        <f t="shared" si="5"/>
        <v>8.870407353855251</v>
      </c>
      <c r="P13" s="56">
        <v>2124562</v>
      </c>
      <c r="Q13" s="108">
        <f t="shared" si="12"/>
        <v>7.2646306143150738</v>
      </c>
      <c r="R13" s="53"/>
      <c r="S13" s="108">
        <f t="shared" si="13"/>
        <v>0</v>
      </c>
      <c r="T13" s="53"/>
      <c r="U13" s="108">
        <f t="shared" si="14"/>
        <v>0</v>
      </c>
      <c r="V13" s="53">
        <v>979174</v>
      </c>
      <c r="W13" s="108">
        <f t="shared" si="15"/>
        <v>3.3481430135441319</v>
      </c>
      <c r="X13" s="53">
        <v>10314212</v>
      </c>
      <c r="Y13" s="108">
        <f t="shared" si="16"/>
        <v>35.267947114622167</v>
      </c>
      <c r="Z13" s="53">
        <v>26500</v>
      </c>
      <c r="AA13" s="108">
        <f t="shared" si="6"/>
        <v>9.0612893989137258E-2</v>
      </c>
      <c r="AB13" s="53"/>
      <c r="AC13" s="108">
        <f t="shared" si="7"/>
        <v>0</v>
      </c>
      <c r="AD13" s="90"/>
      <c r="AE13" s="90"/>
      <c r="AF13" s="53">
        <v>9417040</v>
      </c>
      <c r="AG13" s="108">
        <f t="shared" si="8"/>
        <v>32.200198007979814</v>
      </c>
      <c r="AH13" s="59">
        <f t="shared" si="11"/>
        <v>29245286</v>
      </c>
      <c r="AI13" s="77">
        <f t="shared" si="9"/>
        <v>0.27123308449975231</v>
      </c>
      <c r="AJ13" s="69">
        <f t="shared" si="10"/>
        <v>41</v>
      </c>
      <c r="AK13" s="68"/>
      <c r="AL13" s="69"/>
    </row>
    <row r="14" spans="1:43">
      <c r="A14" s="46"/>
      <c r="B14" s="4"/>
      <c r="C14" s="45" t="s">
        <v>9</v>
      </c>
      <c r="D14" s="51">
        <v>2427500</v>
      </c>
      <c r="E14" s="92">
        <f t="shared" si="0"/>
        <v>0.14635553301526941</v>
      </c>
      <c r="F14" s="87">
        <v>510974303</v>
      </c>
      <c r="G14" s="92">
        <f t="shared" si="1"/>
        <v>30.806968680811853</v>
      </c>
      <c r="H14" s="54">
        <v>11350632</v>
      </c>
      <c r="I14" s="110">
        <f t="shared" si="2"/>
        <v>0.68433688832962858</v>
      </c>
      <c r="J14" s="54">
        <v>57433000</v>
      </c>
      <c r="K14" s="110">
        <f t="shared" si="3"/>
        <v>3.4626724315822734</v>
      </c>
      <c r="L14" s="54">
        <v>0</v>
      </c>
      <c r="M14" s="110">
        <f t="shared" si="4"/>
        <v>0</v>
      </c>
      <c r="N14" s="54">
        <v>20080295</v>
      </c>
      <c r="O14" s="110">
        <f t="shared" si="5"/>
        <v>1.2106538734619359</v>
      </c>
      <c r="P14" s="57">
        <v>82925984</v>
      </c>
      <c r="Q14" s="110">
        <f t="shared" si="12"/>
        <v>4.999660798820063</v>
      </c>
      <c r="R14" s="54">
        <v>2490000</v>
      </c>
      <c r="S14" s="110">
        <f t="shared" si="13"/>
        <v>0.15012369812894782</v>
      </c>
      <c r="T14" s="54">
        <v>278800</v>
      </c>
      <c r="U14" s="110">
        <f t="shared" si="14"/>
        <v>1.680903093909665E-2</v>
      </c>
      <c r="V14" s="54">
        <v>4446031</v>
      </c>
      <c r="W14" s="110">
        <f t="shared" si="15"/>
        <v>0.2680540625365237</v>
      </c>
      <c r="X14" s="54">
        <v>25149193</v>
      </c>
      <c r="Y14" s="110">
        <f t="shared" si="16"/>
        <v>1.516260987196244</v>
      </c>
      <c r="Z14" s="54">
        <v>289018</v>
      </c>
      <c r="AA14" s="110">
        <f t="shared" si="6"/>
        <v>1.7425080717201703E-2</v>
      </c>
      <c r="AB14" s="54">
        <v>5180000</v>
      </c>
      <c r="AC14" s="110">
        <f t="shared" si="7"/>
        <v>0.31230552462166655</v>
      </c>
      <c r="AD14" s="92">
        <v>16640000</v>
      </c>
      <c r="AE14" s="92"/>
      <c r="AF14" s="54">
        <v>918967446</v>
      </c>
      <c r="AG14" s="110">
        <f t="shared" si="8"/>
        <v>55.405137129973561</v>
      </c>
      <c r="AH14" s="60">
        <f t="shared" si="11"/>
        <v>1658632202</v>
      </c>
      <c r="AI14" s="78">
        <f t="shared" si="9"/>
        <v>15.382852751006649</v>
      </c>
      <c r="AJ14" s="79">
        <f t="shared" si="10"/>
        <v>1</v>
      </c>
      <c r="AK14" s="111"/>
      <c r="AL14" s="69"/>
    </row>
    <row r="15" spans="1:43">
      <c r="B15" s="2"/>
      <c r="C15" s="44" t="s">
        <v>10</v>
      </c>
      <c r="D15" s="50">
        <v>2000000</v>
      </c>
      <c r="E15" s="90">
        <f t="shared" si="0"/>
        <v>0.97991411728902711</v>
      </c>
      <c r="F15" s="86">
        <v>102632751</v>
      </c>
      <c r="G15" s="90">
        <f t="shared" si="1"/>
        <v>50.285640800554752</v>
      </c>
      <c r="H15" s="53"/>
      <c r="I15" s="108">
        <f t="shared" si="2"/>
        <v>0</v>
      </c>
      <c r="J15" s="53">
        <v>312408</v>
      </c>
      <c r="K15" s="108">
        <f t="shared" si="3"/>
        <v>0.15306650477701519</v>
      </c>
      <c r="L15" s="53">
        <v>0</v>
      </c>
      <c r="M15" s="108">
        <f t="shared" si="4"/>
        <v>0</v>
      </c>
      <c r="N15" s="53">
        <v>1400978</v>
      </c>
      <c r="O15" s="108">
        <f t="shared" si="5"/>
        <v>0.68641906010567322</v>
      </c>
      <c r="P15" s="56">
        <v>565173</v>
      </c>
      <c r="Q15" s="108">
        <f t="shared" si="12"/>
        <v>0.27691050070529566</v>
      </c>
      <c r="R15" s="53"/>
      <c r="S15" s="108">
        <f t="shared" si="13"/>
        <v>0</v>
      </c>
      <c r="T15" s="53"/>
      <c r="U15" s="108">
        <f t="shared" si="14"/>
        <v>0</v>
      </c>
      <c r="V15" s="53">
        <v>763401</v>
      </c>
      <c r="W15" s="108">
        <f t="shared" si="15"/>
        <v>0.37403370852628026</v>
      </c>
      <c r="X15" s="53">
        <v>16941941</v>
      </c>
      <c r="Y15" s="108">
        <f t="shared" si="16"/>
        <v>8.3008235800888883</v>
      </c>
      <c r="Z15" s="53"/>
      <c r="AA15" s="108">
        <f t="shared" si="6"/>
        <v>0</v>
      </c>
      <c r="AB15" s="53"/>
      <c r="AC15" s="108">
        <f t="shared" si="7"/>
        <v>0</v>
      </c>
      <c r="AD15" s="90">
        <v>73936</v>
      </c>
      <c r="AE15" s="90"/>
      <c r="AF15" s="53">
        <v>79408931</v>
      </c>
      <c r="AG15" s="108">
        <f t="shared" si="8"/>
        <v>38.906966262865126</v>
      </c>
      <c r="AH15" s="59">
        <f t="shared" si="11"/>
        <v>204099519</v>
      </c>
      <c r="AI15" s="77">
        <f t="shared" si="9"/>
        <v>1.8929047944097999</v>
      </c>
      <c r="AJ15" s="69">
        <f t="shared" si="10"/>
        <v>15</v>
      </c>
      <c r="AK15" s="68"/>
      <c r="AL15" s="69"/>
    </row>
    <row r="16" spans="1:43">
      <c r="B16" s="2"/>
      <c r="C16" s="44" t="s">
        <v>11</v>
      </c>
      <c r="D16" s="50"/>
      <c r="E16" s="90">
        <f t="shared" si="0"/>
        <v>0</v>
      </c>
      <c r="F16" s="86">
        <v>38302832</v>
      </c>
      <c r="G16" s="90">
        <f t="shared" si="1"/>
        <v>17.532814206626608</v>
      </c>
      <c r="H16" s="53">
        <v>2300000</v>
      </c>
      <c r="I16" s="108">
        <f t="shared" si="2"/>
        <v>1.0528065568426166</v>
      </c>
      <c r="J16" s="53">
        <v>1645693</v>
      </c>
      <c r="K16" s="108">
        <f t="shared" si="3"/>
        <v>0.75330277432608539</v>
      </c>
      <c r="L16" s="53">
        <v>0</v>
      </c>
      <c r="M16" s="108">
        <f t="shared" si="4"/>
        <v>0</v>
      </c>
      <c r="N16" s="53"/>
      <c r="O16" s="108">
        <f t="shared" si="5"/>
        <v>0</v>
      </c>
      <c r="P16" s="56"/>
      <c r="Q16" s="108">
        <f t="shared" si="12"/>
        <v>0</v>
      </c>
      <c r="R16" s="53"/>
      <c r="S16" s="108">
        <f t="shared" si="13"/>
        <v>0</v>
      </c>
      <c r="T16" s="53">
        <v>475000</v>
      </c>
      <c r="U16" s="108">
        <f t="shared" si="14"/>
        <v>0.21742744108706213</v>
      </c>
      <c r="V16" s="53">
        <v>1287220</v>
      </c>
      <c r="W16" s="108">
        <f t="shared" si="15"/>
        <v>0.58921463308650135</v>
      </c>
      <c r="X16" s="53">
        <v>2793582</v>
      </c>
      <c r="Y16" s="108">
        <f t="shared" si="16"/>
        <v>1.2787397594250047</v>
      </c>
      <c r="Z16" s="53">
        <v>90000</v>
      </c>
      <c r="AA16" s="108">
        <f t="shared" si="6"/>
        <v>4.1196778311232828E-2</v>
      </c>
      <c r="AB16" s="53"/>
      <c r="AC16" s="108">
        <f t="shared" si="7"/>
        <v>0</v>
      </c>
      <c r="AD16" s="90"/>
      <c r="AE16" s="90"/>
      <c r="AF16" s="53">
        <v>171569358</v>
      </c>
      <c r="AG16" s="108">
        <f t="shared" si="8"/>
        <v>78.534497850294898</v>
      </c>
      <c r="AH16" s="59">
        <f t="shared" si="11"/>
        <v>218463685</v>
      </c>
      <c r="AI16" s="77">
        <f t="shared" si="9"/>
        <v>2.0261241122323876</v>
      </c>
      <c r="AJ16" s="69">
        <f t="shared" si="10"/>
        <v>14</v>
      </c>
      <c r="AK16" s="68"/>
      <c r="AL16" s="69"/>
    </row>
    <row r="17" spans="1:38">
      <c r="B17" s="2"/>
      <c r="C17" s="44" t="s">
        <v>12</v>
      </c>
      <c r="D17" s="50"/>
      <c r="E17" s="90">
        <f t="shared" si="0"/>
        <v>0</v>
      </c>
      <c r="F17" s="86"/>
      <c r="G17" s="90">
        <f t="shared" si="1"/>
        <v>0</v>
      </c>
      <c r="H17" s="53">
        <v>3978263</v>
      </c>
      <c r="I17" s="108">
        <f t="shared" si="2"/>
        <v>18.796143596256425</v>
      </c>
      <c r="J17" s="53">
        <v>446778</v>
      </c>
      <c r="K17" s="108">
        <f t="shared" si="3"/>
        <v>2.1108970029503462</v>
      </c>
      <c r="L17" s="53">
        <v>0</v>
      </c>
      <c r="M17" s="108">
        <f t="shared" si="4"/>
        <v>0</v>
      </c>
      <c r="N17" s="53">
        <v>338210</v>
      </c>
      <c r="O17" s="108">
        <f t="shared" si="5"/>
        <v>1.5979445616566539</v>
      </c>
      <c r="P17" s="56"/>
      <c r="Q17" s="108">
        <f t="shared" si="12"/>
        <v>0</v>
      </c>
      <c r="R17" s="53"/>
      <c r="S17" s="108">
        <f t="shared" si="13"/>
        <v>0</v>
      </c>
      <c r="T17" s="53"/>
      <c r="U17" s="108">
        <f t="shared" si="14"/>
        <v>0</v>
      </c>
      <c r="V17" s="53">
        <v>263650</v>
      </c>
      <c r="W17" s="108">
        <f t="shared" si="15"/>
        <v>1.245670097515676</v>
      </c>
      <c r="X17" s="53">
        <v>1199844</v>
      </c>
      <c r="Y17" s="108">
        <f t="shared" si="16"/>
        <v>5.6689163378858289</v>
      </c>
      <c r="Z17" s="53"/>
      <c r="AA17" s="108">
        <f t="shared" si="6"/>
        <v>0</v>
      </c>
      <c r="AB17" s="53"/>
      <c r="AC17" s="108">
        <f t="shared" si="7"/>
        <v>0</v>
      </c>
      <c r="AD17" s="90"/>
      <c r="AE17" s="90"/>
      <c r="AF17" s="53">
        <v>14938570</v>
      </c>
      <c r="AG17" s="108">
        <f t="shared" si="8"/>
        <v>70.58042840373507</v>
      </c>
      <c r="AH17" s="59">
        <f t="shared" si="11"/>
        <v>21165315</v>
      </c>
      <c r="AI17" s="77">
        <f t="shared" si="9"/>
        <v>0.19629603457661091</v>
      </c>
      <c r="AJ17" s="69">
        <f t="shared" si="10"/>
        <v>45</v>
      </c>
      <c r="AK17" s="68"/>
      <c r="AL17" s="69"/>
    </row>
    <row r="18" spans="1:38">
      <c r="B18" s="2"/>
      <c r="C18" s="44" t="s">
        <v>67</v>
      </c>
      <c r="D18" s="50"/>
      <c r="E18" s="90">
        <f t="shared" si="0"/>
        <v>0</v>
      </c>
      <c r="F18" s="86">
        <v>254140866</v>
      </c>
      <c r="G18" s="90">
        <f t="shared" si="1"/>
        <v>48.143482243106952</v>
      </c>
      <c r="H18" s="53"/>
      <c r="I18" s="108">
        <f t="shared" si="2"/>
        <v>0</v>
      </c>
      <c r="J18" s="53">
        <v>403855</v>
      </c>
      <c r="K18" s="108">
        <f t="shared" si="3"/>
        <v>7.6504760243045519E-2</v>
      </c>
      <c r="L18" s="53">
        <v>0</v>
      </c>
      <c r="M18" s="108">
        <f t="shared" si="4"/>
        <v>0</v>
      </c>
      <c r="N18" s="53">
        <v>3970295</v>
      </c>
      <c r="O18" s="108">
        <f t="shared" si="5"/>
        <v>0.75211763397546749</v>
      </c>
      <c r="P18" s="56"/>
      <c r="Q18" s="108">
        <f t="shared" si="12"/>
        <v>0</v>
      </c>
      <c r="R18" s="53"/>
      <c r="S18" s="108">
        <f t="shared" si="13"/>
        <v>0</v>
      </c>
      <c r="T18" s="53"/>
      <c r="U18" s="108">
        <f t="shared" si="14"/>
        <v>0</v>
      </c>
      <c r="V18" s="53">
        <v>1012129</v>
      </c>
      <c r="W18" s="108">
        <f t="shared" si="15"/>
        <v>0.19173388092269111</v>
      </c>
      <c r="X18" s="53"/>
      <c r="Y18" s="108">
        <f t="shared" si="16"/>
        <v>0</v>
      </c>
      <c r="Z18" s="53"/>
      <c r="AA18" s="108">
        <f t="shared" si="6"/>
        <v>0</v>
      </c>
      <c r="AB18" s="53"/>
      <c r="AC18" s="108">
        <f t="shared" si="7"/>
        <v>0</v>
      </c>
      <c r="AD18" s="90"/>
      <c r="AE18" s="90"/>
      <c r="AF18" s="53">
        <v>268355040</v>
      </c>
      <c r="AG18" s="108">
        <f t="shared" si="8"/>
        <v>50.836161481751837</v>
      </c>
      <c r="AH18" s="59">
        <f t="shared" si="11"/>
        <v>527882185</v>
      </c>
      <c r="AI18" s="77">
        <f t="shared" si="9"/>
        <v>4.8958014392479825</v>
      </c>
      <c r="AJ18" s="69">
        <f t="shared" si="10"/>
        <v>6</v>
      </c>
      <c r="AK18" s="68"/>
      <c r="AL18" s="69"/>
    </row>
    <row r="19" spans="1:38">
      <c r="A19" s="46"/>
      <c r="B19" s="4"/>
      <c r="C19" s="45" t="s">
        <v>13</v>
      </c>
      <c r="D19" s="51">
        <v>825000</v>
      </c>
      <c r="E19" s="92">
        <f t="shared" si="0"/>
        <v>0.28872840831216962</v>
      </c>
      <c r="F19" s="87">
        <v>101118185</v>
      </c>
      <c r="G19" s="92">
        <f t="shared" si="1"/>
        <v>35.388718310867276</v>
      </c>
      <c r="H19" s="54">
        <v>4000000</v>
      </c>
      <c r="I19" s="110">
        <f t="shared" si="2"/>
        <v>1.3998953130287011</v>
      </c>
      <c r="J19" s="54">
        <v>9082846</v>
      </c>
      <c r="K19" s="110">
        <f t="shared" si="3"/>
        <v>3.178758386090371</v>
      </c>
      <c r="L19" s="54">
        <v>0</v>
      </c>
      <c r="M19" s="110">
        <f t="shared" si="4"/>
        <v>0</v>
      </c>
      <c r="N19" s="54">
        <v>7651051</v>
      </c>
      <c r="O19" s="110">
        <f t="shared" si="5"/>
        <v>2.6776676086608893</v>
      </c>
      <c r="P19" s="57">
        <v>7409137</v>
      </c>
      <c r="Q19" s="110">
        <f t="shared" si="12"/>
        <v>2.5930040399718828</v>
      </c>
      <c r="R19" s="54"/>
      <c r="S19" s="110">
        <f t="shared" si="13"/>
        <v>0</v>
      </c>
      <c r="T19" s="54"/>
      <c r="U19" s="110">
        <f t="shared" si="14"/>
        <v>0</v>
      </c>
      <c r="V19" s="54">
        <v>6294994</v>
      </c>
      <c r="W19" s="110">
        <f t="shared" si="15"/>
        <v>2.2030831490359488</v>
      </c>
      <c r="X19" s="54">
        <v>13796583</v>
      </c>
      <c r="Y19" s="110">
        <f t="shared" si="16"/>
        <v>4.8284429693778641</v>
      </c>
      <c r="Z19" s="54"/>
      <c r="AA19" s="110">
        <f t="shared" si="6"/>
        <v>0</v>
      </c>
      <c r="AB19" s="54">
        <v>900000</v>
      </c>
      <c r="AC19" s="110">
        <f t="shared" si="7"/>
        <v>0.31497644543145775</v>
      </c>
      <c r="AD19" s="92">
        <v>5241003</v>
      </c>
      <c r="AE19" s="92"/>
      <c r="AF19" s="54">
        <v>129416853</v>
      </c>
      <c r="AG19" s="110">
        <f t="shared" si="8"/>
        <v>45.292511485406102</v>
      </c>
      <c r="AH19" s="60">
        <f t="shared" si="11"/>
        <v>285735652</v>
      </c>
      <c r="AI19" s="78">
        <f t="shared" si="9"/>
        <v>2.6500326323875862</v>
      </c>
      <c r="AJ19" s="79">
        <f t="shared" si="10"/>
        <v>12</v>
      </c>
      <c r="AK19" s="111"/>
      <c r="AL19" s="69"/>
    </row>
    <row r="20" spans="1:38">
      <c r="B20" s="2"/>
      <c r="C20" s="44" t="s">
        <v>14</v>
      </c>
      <c r="D20" s="50">
        <v>1960000</v>
      </c>
      <c r="E20" s="90">
        <f t="shared" si="0"/>
        <v>1.8216017825897639</v>
      </c>
      <c r="F20" s="86">
        <v>4020690</v>
      </c>
      <c r="G20" s="90">
        <f t="shared" si="1"/>
        <v>3.7367837098167547</v>
      </c>
      <c r="H20" s="53"/>
      <c r="I20" s="108">
        <f t="shared" si="2"/>
        <v>0</v>
      </c>
      <c r="J20" s="53">
        <v>3398505</v>
      </c>
      <c r="K20" s="108">
        <f t="shared" si="3"/>
        <v>3.1585320235409315</v>
      </c>
      <c r="L20" s="53">
        <v>0</v>
      </c>
      <c r="M20" s="108">
        <f t="shared" si="4"/>
        <v>0</v>
      </c>
      <c r="N20" s="53">
        <v>4865284</v>
      </c>
      <c r="O20" s="108">
        <f t="shared" si="5"/>
        <v>4.5217397995946218</v>
      </c>
      <c r="P20" s="56">
        <v>2708193</v>
      </c>
      <c r="Q20" s="108">
        <f t="shared" si="12"/>
        <v>2.5169638757128165</v>
      </c>
      <c r="R20" s="53"/>
      <c r="S20" s="108">
        <f t="shared" si="13"/>
        <v>0</v>
      </c>
      <c r="T20" s="53"/>
      <c r="U20" s="108">
        <f t="shared" si="14"/>
        <v>0</v>
      </c>
      <c r="V20" s="53">
        <v>2314176</v>
      </c>
      <c r="W20" s="108">
        <f t="shared" si="15"/>
        <v>2.1507689422583924</v>
      </c>
      <c r="X20" s="53">
        <v>21529256</v>
      </c>
      <c r="Y20" s="108">
        <f t="shared" si="16"/>
        <v>20.009046483383351</v>
      </c>
      <c r="Z20" s="53"/>
      <c r="AA20" s="108">
        <f t="shared" si="6"/>
        <v>0</v>
      </c>
      <c r="AB20" s="53"/>
      <c r="AC20" s="108">
        <f t="shared" si="7"/>
        <v>0</v>
      </c>
      <c r="AD20" s="90"/>
      <c r="AE20" s="90"/>
      <c r="AF20" s="53">
        <v>66801507</v>
      </c>
      <c r="AG20" s="108">
        <f t="shared" si="8"/>
        <v>62.084563383103365</v>
      </c>
      <c r="AH20" s="59">
        <f t="shared" si="11"/>
        <v>107597611</v>
      </c>
      <c r="AI20" s="77">
        <f t="shared" si="9"/>
        <v>0.99790550573977899</v>
      </c>
      <c r="AJ20" s="69">
        <f t="shared" si="10"/>
        <v>23</v>
      </c>
      <c r="AK20" s="68"/>
      <c r="AL20" s="69"/>
    </row>
    <row r="21" spans="1:38">
      <c r="B21" s="2"/>
      <c r="C21" s="44" t="s">
        <v>15</v>
      </c>
      <c r="D21" s="50"/>
      <c r="E21" s="90">
        <f t="shared" si="0"/>
        <v>0</v>
      </c>
      <c r="F21" s="86">
        <v>237500</v>
      </c>
      <c r="G21" s="90">
        <f t="shared" si="1"/>
        <v>20.113192814805341</v>
      </c>
      <c r="H21" s="53"/>
      <c r="I21" s="108">
        <f t="shared" si="2"/>
        <v>0</v>
      </c>
      <c r="J21" s="53"/>
      <c r="K21" s="108">
        <f t="shared" si="3"/>
        <v>0</v>
      </c>
      <c r="L21" s="53">
        <v>0</v>
      </c>
      <c r="M21" s="108">
        <f t="shared" si="4"/>
        <v>0</v>
      </c>
      <c r="N21" s="53"/>
      <c r="O21" s="108">
        <f t="shared" si="5"/>
        <v>0</v>
      </c>
      <c r="P21" s="56"/>
      <c r="Q21" s="108">
        <f t="shared" si="12"/>
        <v>0</v>
      </c>
      <c r="R21" s="53"/>
      <c r="S21" s="108">
        <f t="shared" si="13"/>
        <v>0</v>
      </c>
      <c r="T21" s="53"/>
      <c r="U21" s="108">
        <f t="shared" si="14"/>
        <v>0</v>
      </c>
      <c r="V21" s="53"/>
      <c r="W21" s="108">
        <f t="shared" si="15"/>
        <v>0</v>
      </c>
      <c r="X21" s="53">
        <v>943317</v>
      </c>
      <c r="Y21" s="108">
        <f t="shared" si="16"/>
        <v>79.886807185194655</v>
      </c>
      <c r="Z21" s="53"/>
      <c r="AA21" s="108">
        <f t="shared" si="6"/>
        <v>0</v>
      </c>
      <c r="AB21" s="53"/>
      <c r="AC21" s="108">
        <f t="shared" si="7"/>
        <v>0</v>
      </c>
      <c r="AD21" s="90"/>
      <c r="AE21" s="90"/>
      <c r="AF21" s="53"/>
      <c r="AG21" s="108">
        <f t="shared" si="8"/>
        <v>0</v>
      </c>
      <c r="AH21" s="59">
        <f t="shared" si="11"/>
        <v>1180817</v>
      </c>
      <c r="AI21" s="77">
        <f t="shared" si="9"/>
        <v>1.095139357295887E-2</v>
      </c>
      <c r="AJ21" s="69">
        <f t="shared" si="10"/>
        <v>54</v>
      </c>
      <c r="AK21" s="68"/>
      <c r="AL21" s="69"/>
    </row>
    <row r="22" spans="1:38">
      <c r="B22" s="2"/>
      <c r="C22" s="44" t="s">
        <v>16</v>
      </c>
      <c r="D22" s="50"/>
      <c r="E22" s="90">
        <f t="shared" si="0"/>
        <v>0</v>
      </c>
      <c r="F22" s="86">
        <v>37222598</v>
      </c>
      <c r="G22" s="90">
        <f t="shared" si="1"/>
        <v>79.392320440361573</v>
      </c>
      <c r="H22" s="53"/>
      <c r="I22" s="108">
        <f t="shared" si="2"/>
        <v>0</v>
      </c>
      <c r="J22" s="53">
        <v>926529</v>
      </c>
      <c r="K22" s="108">
        <f t="shared" si="3"/>
        <v>1.9761997071050166</v>
      </c>
      <c r="L22" s="53">
        <v>0</v>
      </c>
      <c r="M22" s="108">
        <f t="shared" si="4"/>
        <v>0</v>
      </c>
      <c r="N22" s="53">
        <v>542524</v>
      </c>
      <c r="O22" s="108">
        <f t="shared" si="5"/>
        <v>1.1571529546268298</v>
      </c>
      <c r="P22" s="56">
        <v>572398</v>
      </c>
      <c r="Q22" s="108">
        <f t="shared" si="12"/>
        <v>1.2208714027812375</v>
      </c>
      <c r="R22" s="53"/>
      <c r="S22" s="108">
        <f t="shared" si="13"/>
        <v>0</v>
      </c>
      <c r="T22" s="53"/>
      <c r="U22" s="108">
        <f t="shared" si="14"/>
        <v>0</v>
      </c>
      <c r="V22" s="53">
        <v>383013</v>
      </c>
      <c r="W22" s="108">
        <f t="shared" si="15"/>
        <v>0.81693090925099332</v>
      </c>
      <c r="X22" s="53">
        <v>2176319</v>
      </c>
      <c r="Y22" s="108">
        <f t="shared" si="16"/>
        <v>4.641884895526295</v>
      </c>
      <c r="Z22" s="53"/>
      <c r="AA22" s="108">
        <f t="shared" si="6"/>
        <v>0</v>
      </c>
      <c r="AB22" s="53"/>
      <c r="AC22" s="108">
        <f t="shared" si="7"/>
        <v>0</v>
      </c>
      <c r="AD22" s="90">
        <v>5061000</v>
      </c>
      <c r="AE22" s="90"/>
      <c r="AF22" s="53"/>
      <c r="AG22" s="108">
        <f t="shared" si="8"/>
        <v>0</v>
      </c>
      <c r="AH22" s="59">
        <f t="shared" si="11"/>
        <v>46884381</v>
      </c>
      <c r="AI22" s="77">
        <f t="shared" si="9"/>
        <v>0.43482547147911571</v>
      </c>
      <c r="AJ22" s="69">
        <f t="shared" si="10"/>
        <v>35</v>
      </c>
      <c r="AK22" s="68"/>
      <c r="AL22" s="69"/>
    </row>
    <row r="23" spans="1:38">
      <c r="B23" s="2"/>
      <c r="C23" s="44" t="s">
        <v>17</v>
      </c>
      <c r="D23" s="50"/>
      <c r="E23" s="90">
        <f t="shared" si="0"/>
        <v>0</v>
      </c>
      <c r="F23" s="86">
        <v>2756500</v>
      </c>
      <c r="G23" s="90">
        <f t="shared" si="1"/>
        <v>21.848930793462173</v>
      </c>
      <c r="H23" s="53"/>
      <c r="I23" s="108">
        <f t="shared" si="2"/>
        <v>0</v>
      </c>
      <c r="J23" s="53">
        <v>623826</v>
      </c>
      <c r="K23" s="108">
        <f t="shared" si="3"/>
        <v>4.9446512248004106</v>
      </c>
      <c r="L23" s="53">
        <v>0</v>
      </c>
      <c r="M23" s="108">
        <f t="shared" si="4"/>
        <v>0</v>
      </c>
      <c r="N23" s="53">
        <v>130355</v>
      </c>
      <c r="O23" s="108">
        <f t="shared" si="5"/>
        <v>1.0332368487508659</v>
      </c>
      <c r="P23" s="56">
        <v>99255</v>
      </c>
      <c r="Q23" s="108">
        <f t="shared" si="12"/>
        <v>0.78672796151100599</v>
      </c>
      <c r="R23" s="53"/>
      <c r="S23" s="108">
        <f t="shared" si="13"/>
        <v>0</v>
      </c>
      <c r="T23" s="53"/>
      <c r="U23" s="108">
        <f t="shared" si="14"/>
        <v>0</v>
      </c>
      <c r="V23" s="53">
        <v>79626</v>
      </c>
      <c r="W23" s="108">
        <f t="shared" si="15"/>
        <v>0.63114201464183528</v>
      </c>
      <c r="X23" s="53">
        <v>6136090</v>
      </c>
      <c r="Y23" s="108">
        <f t="shared" si="16"/>
        <v>48.636679032271104</v>
      </c>
      <c r="Z23" s="53"/>
      <c r="AA23" s="108">
        <f t="shared" si="6"/>
        <v>0</v>
      </c>
      <c r="AB23" s="53"/>
      <c r="AC23" s="108">
        <f t="shared" si="7"/>
        <v>0</v>
      </c>
      <c r="AD23" s="90"/>
      <c r="AE23" s="90"/>
      <c r="AF23" s="53">
        <v>2790526</v>
      </c>
      <c r="AG23" s="108">
        <f t="shared" si="8"/>
        <v>22.118632124562605</v>
      </c>
      <c r="AH23" s="59">
        <f t="shared" si="11"/>
        <v>12616178</v>
      </c>
      <c r="AI23" s="77">
        <f t="shared" si="9"/>
        <v>0.11700774181308796</v>
      </c>
      <c r="AJ23" s="69">
        <f t="shared" si="10"/>
        <v>50</v>
      </c>
      <c r="AK23" s="68"/>
      <c r="AL23" s="69"/>
    </row>
    <row r="24" spans="1:38">
      <c r="B24" s="4"/>
      <c r="C24" s="45" t="s">
        <v>18</v>
      </c>
      <c r="D24" s="51">
        <v>1600000</v>
      </c>
      <c r="E24" s="92">
        <f t="shared" si="0"/>
        <v>0.26860895699365284</v>
      </c>
      <c r="F24" s="87">
        <v>247451435</v>
      </c>
      <c r="G24" s="92">
        <f t="shared" si="1"/>
        <v>41.54229491370792</v>
      </c>
      <c r="H24" s="54">
        <v>5000000</v>
      </c>
      <c r="I24" s="110">
        <f t="shared" si="2"/>
        <v>0.83940299060516499</v>
      </c>
      <c r="J24" s="54">
        <v>6797392</v>
      </c>
      <c r="K24" s="110">
        <f t="shared" si="3"/>
        <v>1.1411502346231248</v>
      </c>
      <c r="L24" s="54">
        <v>0</v>
      </c>
      <c r="M24" s="110">
        <f t="shared" si="4"/>
        <v>0</v>
      </c>
      <c r="N24" s="54">
        <v>3358018</v>
      </c>
      <c r="O24" s="110">
        <f t="shared" si="5"/>
        <v>0.56374607034119495</v>
      </c>
      <c r="P24" s="57">
        <v>6123567</v>
      </c>
      <c r="Q24" s="110">
        <f t="shared" si="12"/>
        <v>1.0280280905942196</v>
      </c>
      <c r="R24" s="54"/>
      <c r="S24" s="110">
        <f t="shared" si="13"/>
        <v>0</v>
      </c>
      <c r="T24" s="54"/>
      <c r="U24" s="110">
        <f t="shared" si="14"/>
        <v>0</v>
      </c>
      <c r="V24" s="54">
        <v>3976137</v>
      </c>
      <c r="W24" s="110">
        <f t="shared" si="15"/>
        <v>0.66751625777116985</v>
      </c>
      <c r="X24" s="54"/>
      <c r="Y24" s="110">
        <f t="shared" si="16"/>
        <v>0</v>
      </c>
      <c r="Z24" s="54">
        <v>1158640</v>
      </c>
      <c r="AA24" s="110">
        <f t="shared" si="6"/>
        <v>0.19451317620695366</v>
      </c>
      <c r="AB24" s="54"/>
      <c r="AC24" s="110">
        <f t="shared" si="7"/>
        <v>0</v>
      </c>
      <c r="AD24" s="92">
        <v>2696184</v>
      </c>
      <c r="AE24" s="92"/>
      <c r="AF24" s="54">
        <v>317500074</v>
      </c>
      <c r="AG24" s="110">
        <f t="shared" si="8"/>
        <v>53.302102326592241</v>
      </c>
      <c r="AH24" s="60">
        <f t="shared" si="11"/>
        <v>595661447</v>
      </c>
      <c r="AI24" s="78">
        <f t="shared" si="9"/>
        <v>5.5244148266286652</v>
      </c>
      <c r="AJ24" s="79">
        <f t="shared" si="10"/>
        <v>4</v>
      </c>
      <c r="AK24" s="111"/>
      <c r="AL24" s="69"/>
    </row>
    <row r="25" spans="1:38">
      <c r="B25" s="2"/>
      <c r="C25" s="44" t="s">
        <v>19</v>
      </c>
      <c r="D25" s="50"/>
      <c r="E25" s="90">
        <f t="shared" si="0"/>
        <v>0</v>
      </c>
      <c r="F25" s="86">
        <v>23902944</v>
      </c>
      <c r="G25" s="90">
        <f t="shared" si="1"/>
        <v>24.938734172492456</v>
      </c>
      <c r="H25" s="53">
        <v>2000000</v>
      </c>
      <c r="I25" s="108">
        <f t="shared" si="2"/>
        <v>2.0866663263313887</v>
      </c>
      <c r="J25" s="53">
        <v>1169086</v>
      </c>
      <c r="K25" s="108">
        <f t="shared" si="3"/>
        <v>1.219746194392729</v>
      </c>
      <c r="L25" s="53">
        <v>0</v>
      </c>
      <c r="M25" s="108">
        <f t="shared" si="4"/>
        <v>0</v>
      </c>
      <c r="N25" s="53">
        <v>2626492</v>
      </c>
      <c r="O25" s="108">
        <f t="shared" si="5"/>
        <v>2.7403062063893908</v>
      </c>
      <c r="P25" s="56"/>
      <c r="Q25" s="108">
        <f t="shared" si="12"/>
        <v>0</v>
      </c>
      <c r="R25" s="53"/>
      <c r="S25" s="108">
        <f t="shared" si="13"/>
        <v>0</v>
      </c>
      <c r="T25" s="53"/>
      <c r="U25" s="108">
        <f t="shared" si="14"/>
        <v>0</v>
      </c>
      <c r="V25" s="53">
        <v>2298458</v>
      </c>
      <c r="W25" s="108">
        <f t="shared" si="15"/>
        <v>2.3980574555434955</v>
      </c>
      <c r="X25" s="53">
        <v>13774108</v>
      </c>
      <c r="Y25" s="108">
        <f t="shared" si="16"/>
        <v>14.370983669425897</v>
      </c>
      <c r="Z25" s="53"/>
      <c r="AA25" s="108">
        <f t="shared" si="6"/>
        <v>0</v>
      </c>
      <c r="AB25" s="53"/>
      <c r="AC25" s="108">
        <f t="shared" si="7"/>
        <v>0</v>
      </c>
      <c r="AD25" s="90"/>
      <c r="AE25" s="90"/>
      <c r="AF25" s="53">
        <v>50075573</v>
      </c>
      <c r="AG25" s="108">
        <f t="shared" si="8"/>
        <v>52.245505975424642</v>
      </c>
      <c r="AH25" s="59">
        <f t="shared" si="11"/>
        <v>95846661</v>
      </c>
      <c r="AI25" s="77">
        <f t="shared" si="9"/>
        <v>0.88892225235999101</v>
      </c>
      <c r="AJ25" s="69">
        <f t="shared" si="10"/>
        <v>25</v>
      </c>
      <c r="AK25" s="68"/>
      <c r="AL25" s="69"/>
    </row>
    <row r="26" spans="1:38">
      <c r="B26" s="2"/>
      <c r="C26" s="44" t="s">
        <v>20</v>
      </c>
      <c r="D26" s="50"/>
      <c r="E26" s="90">
        <f t="shared" si="0"/>
        <v>0</v>
      </c>
      <c r="F26" s="86">
        <v>23155186</v>
      </c>
      <c r="G26" s="90">
        <f t="shared" si="1"/>
        <v>39.73840651385423</v>
      </c>
      <c r="H26" s="53"/>
      <c r="I26" s="108">
        <f t="shared" si="2"/>
        <v>0</v>
      </c>
      <c r="J26" s="53">
        <v>1281427</v>
      </c>
      <c r="K26" s="108">
        <f t="shared" si="3"/>
        <v>2.1991560354483304</v>
      </c>
      <c r="L26" s="53">
        <v>0</v>
      </c>
      <c r="M26" s="108">
        <f t="shared" si="4"/>
        <v>0</v>
      </c>
      <c r="N26" s="53">
        <v>256161</v>
      </c>
      <c r="O26" s="108">
        <f t="shared" si="5"/>
        <v>0.43961771462321281</v>
      </c>
      <c r="P26" s="56">
        <v>3882556</v>
      </c>
      <c r="Q26" s="108">
        <f t="shared" si="12"/>
        <v>6.6631547956817885</v>
      </c>
      <c r="R26" s="53"/>
      <c r="S26" s="108">
        <f t="shared" si="13"/>
        <v>0</v>
      </c>
      <c r="T26" s="53"/>
      <c r="U26" s="108">
        <f t="shared" si="14"/>
        <v>0</v>
      </c>
      <c r="V26" s="53">
        <v>1171157</v>
      </c>
      <c r="W26" s="108">
        <f t="shared" si="15"/>
        <v>2.009913155417796</v>
      </c>
      <c r="X26" s="53">
        <v>10657645</v>
      </c>
      <c r="Y26" s="108">
        <f t="shared" si="16"/>
        <v>18.290409305731593</v>
      </c>
      <c r="Z26" s="53"/>
      <c r="AA26" s="108">
        <f t="shared" si="6"/>
        <v>0</v>
      </c>
      <c r="AB26" s="53"/>
      <c r="AC26" s="108">
        <f t="shared" si="7"/>
        <v>0</v>
      </c>
      <c r="AD26" s="90"/>
      <c r="AE26" s="90"/>
      <c r="AF26" s="53">
        <v>17864903</v>
      </c>
      <c r="AG26" s="108">
        <f t="shared" si="8"/>
        <v>30.659342479243051</v>
      </c>
      <c r="AH26" s="59">
        <f t="shared" si="11"/>
        <v>58269035</v>
      </c>
      <c r="AI26" s="77">
        <f t="shared" si="9"/>
        <v>0.54041154167116112</v>
      </c>
      <c r="AJ26" s="69">
        <f t="shared" si="10"/>
        <v>30</v>
      </c>
      <c r="AK26" s="68"/>
      <c r="AL26" s="69"/>
    </row>
    <row r="27" spans="1:38">
      <c r="B27" s="2"/>
      <c r="C27" s="44" t="s">
        <v>21</v>
      </c>
      <c r="D27" s="50"/>
      <c r="E27" s="90">
        <f t="shared" si="0"/>
        <v>0</v>
      </c>
      <c r="F27" s="86">
        <v>3005606</v>
      </c>
      <c r="G27" s="90">
        <f t="shared" si="1"/>
        <v>9.1782897236676426</v>
      </c>
      <c r="H27" s="53"/>
      <c r="I27" s="108">
        <f t="shared" si="2"/>
        <v>0</v>
      </c>
      <c r="J27" s="53">
        <v>589831</v>
      </c>
      <c r="K27" s="108">
        <f t="shared" si="3"/>
        <v>1.8011807954870365</v>
      </c>
      <c r="L27" s="53">
        <v>0</v>
      </c>
      <c r="M27" s="108">
        <f t="shared" si="4"/>
        <v>0</v>
      </c>
      <c r="N27" s="53">
        <v>1016562</v>
      </c>
      <c r="O27" s="108">
        <f t="shared" si="5"/>
        <v>3.1042992854256433</v>
      </c>
      <c r="P27" s="56">
        <v>2343712</v>
      </c>
      <c r="Q27" s="108">
        <f t="shared" si="12"/>
        <v>7.1570484504078502</v>
      </c>
      <c r="R27" s="53"/>
      <c r="S27" s="108">
        <f t="shared" si="13"/>
        <v>0</v>
      </c>
      <c r="T27" s="53"/>
      <c r="U27" s="108">
        <f t="shared" si="14"/>
        <v>0</v>
      </c>
      <c r="V27" s="53">
        <v>551486</v>
      </c>
      <c r="W27" s="108">
        <f t="shared" si="15"/>
        <v>1.6840857672451324</v>
      </c>
      <c r="X27" s="53">
        <v>9602389</v>
      </c>
      <c r="Y27" s="108">
        <f t="shared" si="16"/>
        <v>29.323041104309482</v>
      </c>
      <c r="Z27" s="53"/>
      <c r="AA27" s="108">
        <f t="shared" si="6"/>
        <v>0</v>
      </c>
      <c r="AB27" s="53"/>
      <c r="AC27" s="108">
        <f t="shared" si="7"/>
        <v>0</v>
      </c>
      <c r="AD27" s="90"/>
      <c r="AE27" s="90"/>
      <c r="AF27" s="53">
        <v>15637321</v>
      </c>
      <c r="AG27" s="108">
        <f t="shared" si="8"/>
        <v>47.752054873457212</v>
      </c>
      <c r="AH27" s="59">
        <f t="shared" si="11"/>
        <v>32746907</v>
      </c>
      <c r="AI27" s="77">
        <f t="shared" si="9"/>
        <v>0.30370859062334116</v>
      </c>
      <c r="AJ27" s="69">
        <f t="shared" si="10"/>
        <v>40</v>
      </c>
      <c r="AK27" s="68"/>
      <c r="AL27" s="69"/>
    </row>
    <row r="28" spans="1:38">
      <c r="B28" s="2"/>
      <c r="C28" s="44" t="s">
        <v>22</v>
      </c>
      <c r="D28" s="50"/>
      <c r="E28" s="90">
        <f t="shared" si="0"/>
        <v>0</v>
      </c>
      <c r="F28" s="86">
        <v>6561396</v>
      </c>
      <c r="G28" s="90">
        <f t="shared" si="1"/>
        <v>11.804698277816279</v>
      </c>
      <c r="H28" s="53"/>
      <c r="I28" s="108">
        <f t="shared" si="2"/>
        <v>0</v>
      </c>
      <c r="J28" s="53">
        <v>2141067</v>
      </c>
      <c r="K28" s="108">
        <f t="shared" si="3"/>
        <v>3.852023247429246</v>
      </c>
      <c r="L28" s="53">
        <v>0</v>
      </c>
      <c r="M28" s="108">
        <f t="shared" si="4"/>
        <v>0</v>
      </c>
      <c r="N28" s="53">
        <v>3511009</v>
      </c>
      <c r="O28" s="108">
        <f t="shared" si="5"/>
        <v>6.316704843862107</v>
      </c>
      <c r="P28" s="56">
        <v>665548</v>
      </c>
      <c r="Q28" s="108">
        <f t="shared" si="12"/>
        <v>1.1973966103256179</v>
      </c>
      <c r="R28" s="53"/>
      <c r="S28" s="108">
        <f t="shared" si="13"/>
        <v>0</v>
      </c>
      <c r="T28" s="53"/>
      <c r="U28" s="108">
        <f t="shared" si="14"/>
        <v>0</v>
      </c>
      <c r="V28" s="53">
        <v>1407834</v>
      </c>
      <c r="W28" s="108">
        <f t="shared" si="15"/>
        <v>2.5328536176221039</v>
      </c>
      <c r="X28" s="53">
        <v>13076947</v>
      </c>
      <c r="Y28" s="108">
        <f t="shared" si="16"/>
        <v>23.526916182165316</v>
      </c>
      <c r="Z28" s="53"/>
      <c r="AA28" s="108">
        <f t="shared" si="6"/>
        <v>0</v>
      </c>
      <c r="AB28" s="53"/>
      <c r="AC28" s="108">
        <f t="shared" si="7"/>
        <v>0</v>
      </c>
      <c r="AD28" s="90">
        <v>2658600</v>
      </c>
      <c r="AE28" s="90"/>
      <c r="AF28" s="53">
        <v>25560519</v>
      </c>
      <c r="AG28" s="108">
        <f t="shared" si="8"/>
        <v>45.986283196348801</v>
      </c>
      <c r="AH28" s="59">
        <f t="shared" si="11"/>
        <v>55582920</v>
      </c>
      <c r="AI28" s="77">
        <f t="shared" si="9"/>
        <v>0.51549938123713246</v>
      </c>
      <c r="AJ28" s="69">
        <f t="shared" si="10"/>
        <v>32</v>
      </c>
      <c r="AK28" s="68"/>
      <c r="AL28" s="69"/>
    </row>
    <row r="29" spans="1:38">
      <c r="B29" s="4"/>
      <c r="C29" s="45" t="s">
        <v>68</v>
      </c>
      <c r="D29" s="51"/>
      <c r="E29" s="92">
        <f t="shared" si="0"/>
        <v>0</v>
      </c>
      <c r="F29" s="87">
        <v>14982615</v>
      </c>
      <c r="G29" s="92">
        <f t="shared" si="1"/>
        <v>20.831989848888764</v>
      </c>
      <c r="H29" s="54"/>
      <c r="I29" s="110">
        <f t="shared" si="2"/>
        <v>0</v>
      </c>
      <c r="J29" s="54">
        <v>2131587</v>
      </c>
      <c r="K29" s="110">
        <f t="shared" si="3"/>
        <v>2.9637816059495123</v>
      </c>
      <c r="L29" s="54">
        <v>0</v>
      </c>
      <c r="M29" s="110">
        <f t="shared" si="4"/>
        <v>0</v>
      </c>
      <c r="N29" s="54">
        <v>3364763</v>
      </c>
      <c r="O29" s="110">
        <f t="shared" si="5"/>
        <v>4.6784028462265432</v>
      </c>
      <c r="P29" s="57">
        <v>1171306</v>
      </c>
      <c r="Q29" s="110">
        <f t="shared" si="12"/>
        <v>1.6285965235002369</v>
      </c>
      <c r="R29" s="54"/>
      <c r="S29" s="110">
        <f t="shared" si="13"/>
        <v>0</v>
      </c>
      <c r="T29" s="54"/>
      <c r="U29" s="110">
        <f t="shared" si="14"/>
        <v>0</v>
      </c>
      <c r="V29" s="54">
        <v>1193442</v>
      </c>
      <c r="W29" s="110">
        <f t="shared" si="15"/>
        <v>1.6593746571768349</v>
      </c>
      <c r="X29" s="54">
        <v>10461687</v>
      </c>
      <c r="Y29" s="110">
        <f t="shared" si="16"/>
        <v>14.546042689226915</v>
      </c>
      <c r="Z29" s="54">
        <v>90000</v>
      </c>
      <c r="AA29" s="110">
        <f t="shared" si="6"/>
        <v>0.12513697284485978</v>
      </c>
      <c r="AB29" s="54"/>
      <c r="AC29" s="110">
        <f t="shared" si="7"/>
        <v>0</v>
      </c>
      <c r="AD29" s="92"/>
      <c r="AE29" s="92"/>
      <c r="AF29" s="54">
        <v>38525790</v>
      </c>
      <c r="AG29" s="110">
        <f t="shared" si="8"/>
        <v>53.566674856186339</v>
      </c>
      <c r="AH29" s="60">
        <f t="shared" si="11"/>
        <v>71921190</v>
      </c>
      <c r="AI29" s="78">
        <f t="shared" si="9"/>
        <v>0.66702736996973599</v>
      </c>
      <c r="AJ29" s="79">
        <f t="shared" si="10"/>
        <v>28</v>
      </c>
      <c r="AK29" s="111"/>
      <c r="AL29" s="69"/>
    </row>
    <row r="30" spans="1:38">
      <c r="B30" s="2"/>
      <c r="C30" s="44" t="s">
        <v>23</v>
      </c>
      <c r="D30" s="50"/>
      <c r="E30" s="90">
        <f t="shared" si="0"/>
        <v>0</v>
      </c>
      <c r="F30" s="86">
        <v>4305900</v>
      </c>
      <c r="G30" s="90">
        <f t="shared" si="1"/>
        <v>21.595883586556717</v>
      </c>
      <c r="H30" s="53"/>
      <c r="I30" s="108">
        <f t="shared" si="2"/>
        <v>0</v>
      </c>
      <c r="J30" s="53"/>
      <c r="K30" s="108">
        <f t="shared" si="3"/>
        <v>0</v>
      </c>
      <c r="L30" s="53">
        <v>0</v>
      </c>
      <c r="M30" s="108">
        <f t="shared" si="4"/>
        <v>0</v>
      </c>
      <c r="N30" s="53">
        <v>647074</v>
      </c>
      <c r="O30" s="108">
        <f t="shared" si="5"/>
        <v>3.2453458686656917</v>
      </c>
      <c r="P30" s="56"/>
      <c r="Q30" s="108">
        <f t="shared" si="12"/>
        <v>0</v>
      </c>
      <c r="R30" s="53"/>
      <c r="S30" s="108">
        <f t="shared" si="13"/>
        <v>0</v>
      </c>
      <c r="T30" s="53"/>
      <c r="U30" s="108">
        <f t="shared" si="14"/>
        <v>0</v>
      </c>
      <c r="V30" s="53">
        <v>439868</v>
      </c>
      <c r="W30" s="108">
        <f t="shared" si="15"/>
        <v>2.2061213965608886</v>
      </c>
      <c r="X30" s="53">
        <v>6575323</v>
      </c>
      <c r="Y30" s="108">
        <f t="shared" si="16"/>
        <v>32.977986031261494</v>
      </c>
      <c r="Z30" s="53">
        <v>32928</v>
      </c>
      <c r="AA30" s="108">
        <f t="shared" si="6"/>
        <v>0.16514764735319898</v>
      </c>
      <c r="AB30" s="53">
        <v>1000000</v>
      </c>
      <c r="AC30" s="108">
        <f t="shared" si="7"/>
        <v>5.0154168899781038</v>
      </c>
      <c r="AD30" s="90"/>
      <c r="AE30" s="90"/>
      <c r="AF30" s="53">
        <v>6937429</v>
      </c>
      <c r="AG30" s="108">
        <f t="shared" si="8"/>
        <v>34.794098579623906</v>
      </c>
      <c r="AH30" s="59">
        <f t="shared" si="11"/>
        <v>19938522</v>
      </c>
      <c r="AI30" s="77">
        <f t="shared" si="9"/>
        <v>0.18491824023968068</v>
      </c>
      <c r="AJ30" s="69">
        <f t="shared" si="10"/>
        <v>46</v>
      </c>
      <c r="AK30" s="68"/>
      <c r="AL30" s="69"/>
    </row>
    <row r="31" spans="1:38">
      <c r="B31" s="2"/>
      <c r="C31" s="44" t="s">
        <v>24</v>
      </c>
      <c r="D31" s="50"/>
      <c r="E31" s="90">
        <f t="shared" si="0"/>
        <v>0</v>
      </c>
      <c r="F31" s="86">
        <v>28042673</v>
      </c>
      <c r="G31" s="90">
        <f t="shared" si="1"/>
        <v>22.610358833795967</v>
      </c>
      <c r="H31" s="53">
        <v>1365504</v>
      </c>
      <c r="I31" s="108">
        <f t="shared" si="2"/>
        <v>1.1009840406078168</v>
      </c>
      <c r="J31" s="53"/>
      <c r="K31" s="108">
        <f t="shared" si="3"/>
        <v>0</v>
      </c>
      <c r="L31" s="53">
        <v>0</v>
      </c>
      <c r="M31" s="108">
        <f t="shared" si="4"/>
        <v>0</v>
      </c>
      <c r="N31" s="53">
        <v>3539523</v>
      </c>
      <c r="O31" s="108">
        <f t="shared" si="5"/>
        <v>2.8538607974522971</v>
      </c>
      <c r="P31" s="56"/>
      <c r="Q31" s="108">
        <f t="shared" si="12"/>
        <v>0</v>
      </c>
      <c r="R31" s="53"/>
      <c r="S31" s="108">
        <f t="shared" si="13"/>
        <v>0</v>
      </c>
      <c r="T31" s="53"/>
      <c r="U31" s="108">
        <f t="shared" si="14"/>
        <v>0</v>
      </c>
      <c r="V31" s="53">
        <v>2363384</v>
      </c>
      <c r="W31" s="108">
        <f t="shared" si="15"/>
        <v>1.9055587283727213</v>
      </c>
      <c r="X31" s="53">
        <v>5081540</v>
      </c>
      <c r="Y31" s="108">
        <f t="shared" si="16"/>
        <v>4.0971644474935598</v>
      </c>
      <c r="Z31" s="53">
        <v>78550</v>
      </c>
      <c r="AA31" s="108">
        <f t="shared" si="6"/>
        <v>6.3333608974960168E-2</v>
      </c>
      <c r="AB31" s="53">
        <v>1164000</v>
      </c>
      <c r="AC31" s="108">
        <f t="shared" si="7"/>
        <v>0.93851458748381478</v>
      </c>
      <c r="AD31" s="90"/>
      <c r="AE31" s="90"/>
      <c r="AF31" s="53">
        <v>82390602</v>
      </c>
      <c r="AG31" s="108">
        <f t="shared" si="8"/>
        <v>66.430224955818858</v>
      </c>
      <c r="AH31" s="59">
        <f t="shared" si="11"/>
        <v>124025776</v>
      </c>
      <c r="AI31" s="77">
        <f t="shared" si="9"/>
        <v>1.1502672185170406</v>
      </c>
      <c r="AJ31" s="69">
        <f t="shared" si="10"/>
        <v>21</v>
      </c>
      <c r="AK31" s="68"/>
      <c r="AL31" s="69"/>
    </row>
    <row r="32" spans="1:38">
      <c r="B32" s="2"/>
      <c r="C32" s="44" t="s">
        <v>69</v>
      </c>
      <c r="D32" s="50"/>
      <c r="E32" s="90">
        <f t="shared" si="0"/>
        <v>0</v>
      </c>
      <c r="F32" s="86">
        <v>208974407</v>
      </c>
      <c r="G32" s="90">
        <f t="shared" si="1"/>
        <v>55.920537289097496</v>
      </c>
      <c r="H32" s="53"/>
      <c r="I32" s="108">
        <f t="shared" si="2"/>
        <v>0</v>
      </c>
      <c r="J32" s="53">
        <v>9118202</v>
      </c>
      <c r="K32" s="108">
        <f t="shared" si="3"/>
        <v>2.4399866101810419</v>
      </c>
      <c r="L32" s="53">
        <v>0</v>
      </c>
      <c r="M32" s="108">
        <f t="shared" si="4"/>
        <v>0</v>
      </c>
      <c r="N32" s="53">
        <v>4563543</v>
      </c>
      <c r="O32" s="108">
        <f t="shared" si="5"/>
        <v>1.2211819627362304</v>
      </c>
      <c r="P32" s="56">
        <v>3296912</v>
      </c>
      <c r="Q32" s="108">
        <f t="shared" si="12"/>
        <v>0.88223765331643211</v>
      </c>
      <c r="R32" s="53">
        <v>3564777</v>
      </c>
      <c r="S32" s="108">
        <f t="shared" si="13"/>
        <v>0.95391702753254892</v>
      </c>
      <c r="T32" s="53"/>
      <c r="U32" s="108">
        <f t="shared" si="14"/>
        <v>0</v>
      </c>
      <c r="V32" s="53">
        <v>3042860</v>
      </c>
      <c r="W32" s="108">
        <f t="shared" si="15"/>
        <v>0.81425457087433295</v>
      </c>
      <c r="X32" s="53">
        <v>3911264</v>
      </c>
      <c r="Y32" s="108">
        <f t="shared" si="16"/>
        <v>1.0466352674445183</v>
      </c>
      <c r="Z32" s="53">
        <v>799380</v>
      </c>
      <c r="AA32" s="108">
        <f t="shared" si="6"/>
        <v>0.21391020910114963</v>
      </c>
      <c r="AB32" s="53">
        <v>850000</v>
      </c>
      <c r="AC32" s="108">
        <f t="shared" si="7"/>
        <v>0.22745587547346344</v>
      </c>
      <c r="AD32" s="90">
        <v>1687500</v>
      </c>
      <c r="AE32" s="90"/>
      <c r="AF32" s="53">
        <v>133890009</v>
      </c>
      <c r="AG32" s="108">
        <f t="shared" si="8"/>
        <v>35.828316722641063</v>
      </c>
      <c r="AH32" s="59">
        <f t="shared" si="11"/>
        <v>373698854</v>
      </c>
      <c r="AI32" s="77">
        <f t="shared" si="9"/>
        <v>3.4658403697759224</v>
      </c>
      <c r="AJ32" s="69">
        <f t="shared" si="10"/>
        <v>9</v>
      </c>
      <c r="AK32" s="68"/>
      <c r="AL32" s="69"/>
    </row>
    <row r="33" spans="2:38">
      <c r="B33" s="2"/>
      <c r="C33" s="44" t="s">
        <v>25</v>
      </c>
      <c r="D33" s="50"/>
      <c r="E33" s="90">
        <f t="shared" si="0"/>
        <v>0</v>
      </c>
      <c r="F33" s="86">
        <v>17091404</v>
      </c>
      <c r="G33" s="90">
        <f t="shared" si="1"/>
        <v>12.649560157487336</v>
      </c>
      <c r="H33" s="53">
        <v>2129350</v>
      </c>
      <c r="I33" s="108">
        <f t="shared" si="2"/>
        <v>1.5759583543485167</v>
      </c>
      <c r="J33" s="53">
        <v>5043899</v>
      </c>
      <c r="K33" s="108">
        <f t="shared" si="3"/>
        <v>3.7330522307465328</v>
      </c>
      <c r="L33" s="53">
        <v>0</v>
      </c>
      <c r="M33" s="108">
        <f t="shared" si="4"/>
        <v>0</v>
      </c>
      <c r="N33" s="53">
        <v>577504</v>
      </c>
      <c r="O33" s="108">
        <f t="shared" si="5"/>
        <v>0.42741787562856548</v>
      </c>
      <c r="P33" s="56">
        <v>2969547</v>
      </c>
      <c r="Q33" s="108">
        <f t="shared" si="12"/>
        <v>2.1977985785711951</v>
      </c>
      <c r="R33" s="53"/>
      <c r="S33" s="108">
        <f t="shared" si="13"/>
        <v>0</v>
      </c>
      <c r="T33" s="53"/>
      <c r="U33" s="108">
        <f t="shared" si="14"/>
        <v>0</v>
      </c>
      <c r="V33" s="53">
        <v>1648614</v>
      </c>
      <c r="W33" s="108">
        <f t="shared" si="15"/>
        <v>1.2201596761433893</v>
      </c>
      <c r="X33" s="53">
        <v>23402114</v>
      </c>
      <c r="Y33" s="108">
        <f t="shared" si="16"/>
        <v>17.320194926957232</v>
      </c>
      <c r="Z33" s="53">
        <v>45000</v>
      </c>
      <c r="AA33" s="108">
        <f t="shared" si="6"/>
        <v>3.3305058325631416E-2</v>
      </c>
      <c r="AB33" s="53"/>
      <c r="AC33" s="108">
        <f t="shared" si="7"/>
        <v>0</v>
      </c>
      <c r="AD33" s="90"/>
      <c r="AE33" s="90"/>
      <c r="AF33" s="53">
        <v>82207179</v>
      </c>
      <c r="AG33" s="108">
        <f t="shared" si="8"/>
        <v>60.842553141791598</v>
      </c>
      <c r="AH33" s="59">
        <f t="shared" si="11"/>
        <v>135114611</v>
      </c>
      <c r="AI33" s="77">
        <f t="shared" si="9"/>
        <v>1.2531097388657497</v>
      </c>
      <c r="AJ33" s="69">
        <f t="shared" si="10"/>
        <v>20</v>
      </c>
      <c r="AK33" s="68"/>
      <c r="AL33" s="69"/>
    </row>
    <row r="34" spans="2:38">
      <c r="B34" s="4"/>
      <c r="C34" s="45" t="s">
        <v>26</v>
      </c>
      <c r="D34" s="51">
        <v>2080000</v>
      </c>
      <c r="E34" s="92">
        <f t="shared" si="0"/>
        <v>1.0569643894316387</v>
      </c>
      <c r="F34" s="87">
        <v>87935653</v>
      </c>
      <c r="G34" s="92">
        <f t="shared" si="1"/>
        <v>44.685025856931468</v>
      </c>
      <c r="H34" s="54"/>
      <c r="I34" s="110">
        <f t="shared" si="2"/>
        <v>0</v>
      </c>
      <c r="J34" s="54">
        <v>1995600</v>
      </c>
      <c r="K34" s="110">
        <f t="shared" si="3"/>
        <v>1.014076026706624</v>
      </c>
      <c r="L34" s="54">
        <v>0</v>
      </c>
      <c r="M34" s="110">
        <f t="shared" si="4"/>
        <v>0</v>
      </c>
      <c r="N34" s="54">
        <v>2613673</v>
      </c>
      <c r="O34" s="110">
        <f t="shared" si="5"/>
        <v>1.3281535031821921</v>
      </c>
      <c r="P34" s="57">
        <v>5594016</v>
      </c>
      <c r="Q34" s="110">
        <f t="shared" si="12"/>
        <v>2.8426325509186623</v>
      </c>
      <c r="R34" s="54"/>
      <c r="S34" s="110">
        <f t="shared" si="13"/>
        <v>0</v>
      </c>
      <c r="T34" s="54"/>
      <c r="U34" s="110">
        <f t="shared" si="14"/>
        <v>0</v>
      </c>
      <c r="V34" s="54">
        <v>1345136</v>
      </c>
      <c r="W34" s="110">
        <f t="shared" si="15"/>
        <v>0.68353887064544072</v>
      </c>
      <c r="X34" s="54">
        <v>12884262</v>
      </c>
      <c r="Y34" s="110">
        <f t="shared" si="16"/>
        <v>6.547214479859262</v>
      </c>
      <c r="Z34" s="54"/>
      <c r="AA34" s="110">
        <f t="shared" si="6"/>
        <v>0</v>
      </c>
      <c r="AB34" s="54"/>
      <c r="AC34" s="110">
        <f t="shared" si="7"/>
        <v>0</v>
      </c>
      <c r="AD34" s="92">
        <v>2400000</v>
      </c>
      <c r="AE34" s="92"/>
      <c r="AF34" s="54">
        <v>79941639</v>
      </c>
      <c r="AG34" s="110">
        <f t="shared" si="8"/>
        <v>40.622820026826673</v>
      </c>
      <c r="AH34" s="60">
        <f t="shared" si="11"/>
        <v>196789979</v>
      </c>
      <c r="AI34" s="78">
        <f t="shared" si="9"/>
        <v>1.8251130456652565</v>
      </c>
      <c r="AJ34" s="79">
        <f t="shared" si="10"/>
        <v>16</v>
      </c>
      <c r="AK34" s="111"/>
      <c r="AL34" s="69"/>
    </row>
    <row r="35" spans="2:38">
      <c r="B35" s="2"/>
      <c r="C35" s="44" t="s">
        <v>27</v>
      </c>
      <c r="D35" s="50">
        <v>1140000</v>
      </c>
      <c r="E35" s="90">
        <f t="shared" si="0"/>
        <v>4.9418658838288705</v>
      </c>
      <c r="F35" s="86">
        <v>3693100</v>
      </c>
      <c r="G35" s="90">
        <f t="shared" si="1"/>
        <v>16.009477978568775</v>
      </c>
      <c r="H35" s="53"/>
      <c r="I35" s="108">
        <f t="shared" si="2"/>
        <v>0</v>
      </c>
      <c r="J35" s="53">
        <v>2994272</v>
      </c>
      <c r="K35" s="108">
        <f t="shared" si="3"/>
        <v>12.980079512021089</v>
      </c>
      <c r="L35" s="53">
        <v>0</v>
      </c>
      <c r="M35" s="108">
        <f t="shared" si="4"/>
        <v>0</v>
      </c>
      <c r="N35" s="53">
        <v>674218</v>
      </c>
      <c r="O35" s="108">
        <f t="shared" si="5"/>
        <v>2.9227148530380118</v>
      </c>
      <c r="P35" s="56">
        <v>897741</v>
      </c>
      <c r="Q35" s="108">
        <f t="shared" si="12"/>
        <v>3.891680368784574</v>
      </c>
      <c r="R35" s="53"/>
      <c r="S35" s="108">
        <f t="shared" si="13"/>
        <v>0</v>
      </c>
      <c r="T35" s="53"/>
      <c r="U35" s="108">
        <f t="shared" si="14"/>
        <v>0</v>
      </c>
      <c r="V35" s="53">
        <v>240045</v>
      </c>
      <c r="W35" s="108">
        <f t="shared" si="15"/>
        <v>1.0405878913014925</v>
      </c>
      <c r="X35" s="53">
        <v>11782075</v>
      </c>
      <c r="Y35" s="108">
        <f t="shared" si="16"/>
        <v>51.074942529134248</v>
      </c>
      <c r="Z35" s="53"/>
      <c r="AA35" s="108">
        <f t="shared" si="6"/>
        <v>0</v>
      </c>
      <c r="AB35" s="53"/>
      <c r="AC35" s="108">
        <f t="shared" si="7"/>
        <v>0</v>
      </c>
      <c r="AD35" s="90"/>
      <c r="AE35" s="90"/>
      <c r="AF35" s="53">
        <v>1646759</v>
      </c>
      <c r="AG35" s="108">
        <f t="shared" si="8"/>
        <v>7.1386509833229361</v>
      </c>
      <c r="AH35" s="59">
        <f t="shared" si="11"/>
        <v>23068210</v>
      </c>
      <c r="AI35" s="77">
        <f t="shared" si="9"/>
        <v>0.21394428326630249</v>
      </c>
      <c r="AJ35" s="69">
        <f t="shared" si="10"/>
        <v>44</v>
      </c>
      <c r="AK35" s="68"/>
      <c r="AL35" s="69"/>
    </row>
    <row r="36" spans="2:38">
      <c r="B36" s="2"/>
      <c r="C36" s="44" t="s">
        <v>28</v>
      </c>
      <c r="D36" s="50">
        <v>1800000</v>
      </c>
      <c r="E36" s="90">
        <f t="shared" si="0"/>
        <v>1.4690326329521664</v>
      </c>
      <c r="F36" s="86">
        <v>31927032</v>
      </c>
      <c r="G36" s="90">
        <f t="shared" si="1"/>
        <v>26.056584378504482</v>
      </c>
      <c r="H36" s="53">
        <v>4000000</v>
      </c>
      <c r="I36" s="108">
        <f t="shared" si="2"/>
        <v>3.2645169621159251</v>
      </c>
      <c r="J36" s="53"/>
      <c r="K36" s="108">
        <f t="shared" si="3"/>
        <v>0</v>
      </c>
      <c r="L36" s="53">
        <v>0</v>
      </c>
      <c r="M36" s="108">
        <f t="shared" si="4"/>
        <v>0</v>
      </c>
      <c r="N36" s="53">
        <v>341153</v>
      </c>
      <c r="O36" s="108">
        <f t="shared" si="5"/>
        <v>0.27842493879418356</v>
      </c>
      <c r="P36" s="56">
        <v>7063893</v>
      </c>
      <c r="Q36" s="108">
        <f t="shared" si="12"/>
        <v>5.7650496292679874</v>
      </c>
      <c r="R36" s="53"/>
      <c r="S36" s="108">
        <f t="shared" si="13"/>
        <v>0</v>
      </c>
      <c r="T36" s="53"/>
      <c r="U36" s="108">
        <f t="shared" si="14"/>
        <v>0</v>
      </c>
      <c r="V36" s="53">
        <v>75876</v>
      </c>
      <c r="W36" s="108">
        <f t="shared" si="15"/>
        <v>6.192462225437699E-2</v>
      </c>
      <c r="X36" s="53">
        <v>14079297</v>
      </c>
      <c r="Y36" s="108">
        <f t="shared" si="16"/>
        <v>11.490525967791966</v>
      </c>
      <c r="Z36" s="53"/>
      <c r="AA36" s="108">
        <f t="shared" si="6"/>
        <v>0</v>
      </c>
      <c r="AB36" s="53">
        <v>1000000</v>
      </c>
      <c r="AC36" s="108">
        <f t="shared" si="7"/>
        <v>0.81612924052898128</v>
      </c>
      <c r="AD36" s="90"/>
      <c r="AE36" s="90"/>
      <c r="AF36" s="53">
        <v>62242362</v>
      </c>
      <c r="AG36" s="108">
        <f t="shared" si="8"/>
        <v>50.797811627789926</v>
      </c>
      <c r="AH36" s="59">
        <f t="shared" si="11"/>
        <v>122529613</v>
      </c>
      <c r="AI36" s="77">
        <f t="shared" si="9"/>
        <v>1.1363911734886418</v>
      </c>
      <c r="AJ36" s="69">
        <f t="shared" si="10"/>
        <v>22</v>
      </c>
      <c r="AK36" s="68"/>
      <c r="AL36" s="69"/>
    </row>
    <row r="37" spans="2:38">
      <c r="B37" s="2"/>
      <c r="C37" s="44" t="s">
        <v>29</v>
      </c>
      <c r="D37" s="50"/>
      <c r="E37" s="90">
        <f t="shared" si="0"/>
        <v>0</v>
      </c>
      <c r="F37" s="86">
        <v>2753400</v>
      </c>
      <c r="G37" s="90">
        <f t="shared" si="1"/>
        <v>14.458399963326263</v>
      </c>
      <c r="H37" s="53"/>
      <c r="I37" s="108">
        <f t="shared" si="2"/>
        <v>0</v>
      </c>
      <c r="J37" s="53">
        <v>518164</v>
      </c>
      <c r="K37" s="108">
        <f t="shared" si="3"/>
        <v>2.7209349744305187</v>
      </c>
      <c r="L37" s="53">
        <v>0</v>
      </c>
      <c r="M37" s="108">
        <f t="shared" si="4"/>
        <v>0</v>
      </c>
      <c r="N37" s="53">
        <v>304509</v>
      </c>
      <c r="O37" s="108">
        <f t="shared" si="5"/>
        <v>1.5990095570685399</v>
      </c>
      <c r="P37" s="56">
        <v>414961</v>
      </c>
      <c r="Q37" s="108">
        <f t="shared" si="12"/>
        <v>2.1790049056373317</v>
      </c>
      <c r="R37" s="53"/>
      <c r="S37" s="108">
        <f t="shared" si="13"/>
        <v>0</v>
      </c>
      <c r="T37" s="53"/>
      <c r="U37" s="108">
        <f t="shared" si="14"/>
        <v>0</v>
      </c>
      <c r="V37" s="53">
        <v>128138</v>
      </c>
      <c r="W37" s="108">
        <f t="shared" si="15"/>
        <v>0.67286643949324498</v>
      </c>
      <c r="X37" s="53">
        <v>8580273</v>
      </c>
      <c r="Y37" s="108">
        <f t="shared" si="16"/>
        <v>45.055937687415316</v>
      </c>
      <c r="Z37" s="53"/>
      <c r="AA37" s="108">
        <f t="shared" si="6"/>
        <v>0</v>
      </c>
      <c r="AB37" s="53"/>
      <c r="AC37" s="108">
        <f t="shared" si="7"/>
        <v>0</v>
      </c>
      <c r="AD37" s="90"/>
      <c r="AE37" s="90"/>
      <c r="AF37" s="53">
        <v>6344156</v>
      </c>
      <c r="AG37" s="108">
        <f t="shared" si="8"/>
        <v>33.313846472628782</v>
      </c>
      <c r="AH37" s="59">
        <f t="shared" si="11"/>
        <v>19043601</v>
      </c>
      <c r="AI37" s="77">
        <f t="shared" si="9"/>
        <v>0.17661836643391238</v>
      </c>
      <c r="AJ37" s="69">
        <f t="shared" si="10"/>
        <v>47</v>
      </c>
      <c r="AK37" s="68"/>
      <c r="AL37" s="69"/>
    </row>
    <row r="38" spans="2:38">
      <c r="B38" s="2"/>
      <c r="C38" s="144" t="s">
        <v>93</v>
      </c>
      <c r="D38" s="50"/>
      <c r="E38" s="90">
        <f t="shared" si="0"/>
        <v>0</v>
      </c>
      <c r="F38" s="86">
        <v>9886380</v>
      </c>
      <c r="G38" s="90">
        <f t="shared" si="1"/>
        <v>37.508295915952779</v>
      </c>
      <c r="H38" s="53"/>
      <c r="I38" s="108">
        <f t="shared" si="2"/>
        <v>0</v>
      </c>
      <c r="J38" s="53">
        <v>850660</v>
      </c>
      <c r="K38" s="108">
        <f t="shared" si="3"/>
        <v>3.2273498493750377</v>
      </c>
      <c r="L38" s="53">
        <v>0</v>
      </c>
      <c r="M38" s="108">
        <f t="shared" si="4"/>
        <v>0</v>
      </c>
      <c r="N38" s="53">
        <v>742813</v>
      </c>
      <c r="O38" s="108">
        <f t="shared" si="5"/>
        <v>2.8181852016831872</v>
      </c>
      <c r="P38" s="56">
        <v>496615</v>
      </c>
      <c r="Q38" s="108">
        <f t="shared" si="12"/>
        <v>1.8841256735327681</v>
      </c>
      <c r="R38" s="53"/>
      <c r="S38" s="108">
        <f t="shared" si="13"/>
        <v>0</v>
      </c>
      <c r="T38" s="53"/>
      <c r="U38" s="108">
        <f t="shared" si="14"/>
        <v>0</v>
      </c>
      <c r="V38" s="53">
        <v>120587</v>
      </c>
      <c r="W38" s="108">
        <f t="shared" si="15"/>
        <v>0.45749939610019014</v>
      </c>
      <c r="X38" s="53">
        <v>2793678</v>
      </c>
      <c r="Y38" s="108">
        <f t="shared" si="16"/>
        <v>10.599036362944487</v>
      </c>
      <c r="Z38" s="53">
        <v>81231</v>
      </c>
      <c r="AA38" s="108">
        <f t="shared" si="6"/>
        <v>0.30818523924315677</v>
      </c>
      <c r="AB38" s="53"/>
      <c r="AC38" s="108">
        <f t="shared" si="7"/>
        <v>0</v>
      </c>
      <c r="AD38" s="90"/>
      <c r="AE38" s="90"/>
      <c r="AF38" s="53">
        <v>11385885</v>
      </c>
      <c r="AG38" s="108">
        <f t="shared" si="8"/>
        <v>43.197322361168396</v>
      </c>
      <c r="AH38" s="59">
        <f t="shared" si="11"/>
        <v>26357849</v>
      </c>
      <c r="AI38" s="77">
        <f t="shared" si="9"/>
        <v>0.24445377915089331</v>
      </c>
      <c r="AJ38" s="69">
        <f t="shared" si="10"/>
        <v>42</v>
      </c>
      <c r="AK38" s="68"/>
      <c r="AL38" s="69"/>
    </row>
    <row r="39" spans="2:38">
      <c r="B39" s="4"/>
      <c r="C39" s="45" t="s">
        <v>30</v>
      </c>
      <c r="D39" s="51"/>
      <c r="E39" s="92">
        <f t="shared" si="0"/>
        <v>0</v>
      </c>
      <c r="F39" s="87">
        <v>3853450</v>
      </c>
      <c r="G39" s="92">
        <f t="shared" si="1"/>
        <v>5.8082204863169231</v>
      </c>
      <c r="H39" s="54">
        <v>1000000</v>
      </c>
      <c r="I39" s="110">
        <f t="shared" si="2"/>
        <v>1.5072780200383871</v>
      </c>
      <c r="J39" s="54">
        <v>1384463</v>
      </c>
      <c r="K39" s="110">
        <f t="shared" si="3"/>
        <v>2.0867706494564056</v>
      </c>
      <c r="L39" s="54">
        <v>0</v>
      </c>
      <c r="M39" s="110">
        <f t="shared" si="4"/>
        <v>0</v>
      </c>
      <c r="N39" s="54">
        <v>1885529</v>
      </c>
      <c r="O39" s="110">
        <f t="shared" si="5"/>
        <v>2.8420164178449601</v>
      </c>
      <c r="P39" s="57">
        <v>2546066</v>
      </c>
      <c r="Q39" s="110">
        <f t="shared" si="12"/>
        <v>3.8376293193670556</v>
      </c>
      <c r="R39" s="54"/>
      <c r="S39" s="110">
        <f t="shared" si="13"/>
        <v>0</v>
      </c>
      <c r="T39" s="54"/>
      <c r="U39" s="110">
        <f t="shared" si="14"/>
        <v>0</v>
      </c>
      <c r="V39" s="54">
        <v>1158130</v>
      </c>
      <c r="W39" s="110">
        <f t="shared" si="15"/>
        <v>1.7456238933470571</v>
      </c>
      <c r="X39" s="54">
        <v>6425231</v>
      </c>
      <c r="Y39" s="110">
        <f t="shared" si="16"/>
        <v>9.6846094599692645</v>
      </c>
      <c r="Z39" s="54">
        <v>135000</v>
      </c>
      <c r="AA39" s="110">
        <f t="shared" si="6"/>
        <v>0.20348253270518224</v>
      </c>
      <c r="AB39" s="54"/>
      <c r="AC39" s="110">
        <f t="shared" si="7"/>
        <v>0</v>
      </c>
      <c r="AD39" s="92">
        <v>4650523</v>
      </c>
      <c r="AE39" s="92"/>
      <c r="AF39" s="54">
        <v>43306369</v>
      </c>
      <c r="AG39" s="110">
        <f t="shared" si="8"/>
        <v>65.274738121371783</v>
      </c>
      <c r="AH39" s="60">
        <f t="shared" si="11"/>
        <v>66344761</v>
      </c>
      <c r="AI39" s="78">
        <f t="shared" si="9"/>
        <v>0.61530922167862789</v>
      </c>
      <c r="AJ39" s="79">
        <f t="shared" si="10"/>
        <v>29</v>
      </c>
      <c r="AK39" s="111"/>
      <c r="AL39" s="69"/>
    </row>
    <row r="40" spans="2:38">
      <c r="B40" s="2"/>
      <c r="C40" s="44" t="s">
        <v>31</v>
      </c>
      <c r="D40" s="50">
        <v>1900000</v>
      </c>
      <c r="E40" s="90">
        <f t="shared" si="0"/>
        <v>12.941755764411274</v>
      </c>
      <c r="F40" s="86">
        <v>1610164</v>
      </c>
      <c r="G40" s="90">
        <f t="shared" si="1"/>
        <v>10.967552225603956</v>
      </c>
      <c r="H40" s="53"/>
      <c r="I40" s="108">
        <f t="shared" si="2"/>
        <v>0</v>
      </c>
      <c r="J40" s="53">
        <v>339982</v>
      </c>
      <c r="K40" s="108">
        <f t="shared" si="3"/>
        <v>2.3157705306821446</v>
      </c>
      <c r="L40" s="53">
        <v>0</v>
      </c>
      <c r="M40" s="108">
        <f t="shared" si="4"/>
        <v>0</v>
      </c>
      <c r="N40" s="53"/>
      <c r="O40" s="108">
        <f t="shared" si="5"/>
        <v>0</v>
      </c>
      <c r="P40" s="56"/>
      <c r="Q40" s="108">
        <f t="shared" si="12"/>
        <v>0</v>
      </c>
      <c r="R40" s="53"/>
      <c r="S40" s="108">
        <f t="shared" si="13"/>
        <v>0</v>
      </c>
      <c r="T40" s="53"/>
      <c r="U40" s="108">
        <f t="shared" si="14"/>
        <v>0</v>
      </c>
      <c r="V40" s="53">
        <v>226687</v>
      </c>
      <c r="W40" s="108">
        <f t="shared" si="15"/>
        <v>1.5440672573511047</v>
      </c>
      <c r="X40" s="53">
        <v>4388333</v>
      </c>
      <c r="Y40" s="108">
        <f t="shared" si="16"/>
        <v>29.890912578371697</v>
      </c>
      <c r="Z40" s="53">
        <v>291540</v>
      </c>
      <c r="AA40" s="108">
        <f t="shared" si="6"/>
        <v>1.9858102502928754</v>
      </c>
      <c r="AB40" s="53"/>
      <c r="AC40" s="108">
        <f t="shared" si="7"/>
        <v>0</v>
      </c>
      <c r="AD40" s="90"/>
      <c r="AE40" s="90"/>
      <c r="AF40" s="53">
        <v>5924455</v>
      </c>
      <c r="AG40" s="108">
        <f t="shared" si="8"/>
        <v>40.354131393286949</v>
      </c>
      <c r="AH40" s="59">
        <f t="shared" si="11"/>
        <v>14681161</v>
      </c>
      <c r="AI40" s="77">
        <f t="shared" si="9"/>
        <v>0.13615926279768534</v>
      </c>
      <c r="AJ40" s="69">
        <f t="shared" si="10"/>
        <v>49</v>
      </c>
      <c r="AK40" s="68"/>
      <c r="AL40" s="69"/>
    </row>
    <row r="41" spans="2:38">
      <c r="B41" s="2"/>
      <c r="C41" s="44" t="s">
        <v>32</v>
      </c>
      <c r="D41" s="50"/>
      <c r="E41" s="90">
        <f>(D41/$AH41)*100</f>
        <v>0</v>
      </c>
      <c r="F41" s="86">
        <v>97457240</v>
      </c>
      <c r="G41" s="90">
        <f t="shared" ref="G41:G64" si="17">(F41/$AH41)*100</f>
        <v>14.387171943278931</v>
      </c>
      <c r="H41" s="53"/>
      <c r="I41" s="108">
        <f t="shared" ref="I41:I64" si="18">(H41/$AH41)*100</f>
        <v>0</v>
      </c>
      <c r="J41" s="53">
        <v>3915243</v>
      </c>
      <c r="K41" s="108">
        <f t="shared" ref="K41:K64" si="19">(J41/$AH41)*100</f>
        <v>0.57798963156271643</v>
      </c>
      <c r="L41" s="53">
        <v>0</v>
      </c>
      <c r="M41" s="108">
        <f t="shared" ref="M41:M64" si="20">(L41/$AH41)*100</f>
        <v>0</v>
      </c>
      <c r="N41" s="53"/>
      <c r="O41" s="108">
        <f t="shared" ref="O41:O64" si="21">(N41/$AH41)*100</f>
        <v>0</v>
      </c>
      <c r="P41" s="56"/>
      <c r="Q41" s="108">
        <f t="shared" si="12"/>
        <v>0</v>
      </c>
      <c r="R41" s="53">
        <v>6370000</v>
      </c>
      <c r="S41" s="108">
        <f t="shared" si="13"/>
        <v>0.94037431471162924</v>
      </c>
      <c r="T41" s="53"/>
      <c r="U41" s="108">
        <f t="shared" si="14"/>
        <v>0</v>
      </c>
      <c r="V41" s="53">
        <v>2924469</v>
      </c>
      <c r="W41" s="108">
        <f t="shared" si="15"/>
        <v>0.43172614313507124</v>
      </c>
      <c r="X41" s="53">
        <v>6185943</v>
      </c>
      <c r="Y41" s="108">
        <f t="shared" si="16"/>
        <v>0.91320281153378335</v>
      </c>
      <c r="Z41" s="53">
        <v>170100</v>
      </c>
      <c r="AA41" s="108">
        <f t="shared" ref="AA41:AA64" si="22">(Z41/$AH41)*100</f>
        <v>2.5111094337903945E-2</v>
      </c>
      <c r="AB41" s="53"/>
      <c r="AC41" s="108">
        <f t="shared" ref="AC41:AC64" si="23">(AB41/$AH41)*100</f>
        <v>0</v>
      </c>
      <c r="AD41" s="90">
        <v>2484766</v>
      </c>
      <c r="AE41" s="90"/>
      <c r="AF41" s="53">
        <v>557882072</v>
      </c>
      <c r="AG41" s="108">
        <f t="shared" ref="AG41:AG64" si="24">(AF41/$AH41)*100</f>
        <v>82.357609285228222</v>
      </c>
      <c r="AH41" s="59">
        <f t="shared" si="11"/>
        <v>677389833</v>
      </c>
      <c r="AI41" s="77">
        <f t="shared" ref="AI41:AI64" si="25">(AH41/AH$67)*100</f>
        <v>6.2823982577350108</v>
      </c>
      <c r="AJ41" s="69">
        <f t="shared" ref="AJ41:AJ64" si="26">RANK(AH41,AH$9:AH$65,0)</f>
        <v>3</v>
      </c>
      <c r="AK41" s="68"/>
      <c r="AL41" s="69"/>
    </row>
    <row r="42" spans="2:38">
      <c r="B42" s="2"/>
      <c r="C42" s="44" t="s">
        <v>33</v>
      </c>
      <c r="D42" s="50"/>
      <c r="E42" s="90">
        <f>(D42/$AH42)*100</f>
        <v>0</v>
      </c>
      <c r="F42" s="86">
        <v>14467673</v>
      </c>
      <c r="G42" s="90">
        <f t="shared" si="17"/>
        <v>34.901286807782533</v>
      </c>
      <c r="H42" s="53"/>
      <c r="I42" s="108">
        <f t="shared" si="18"/>
        <v>0</v>
      </c>
      <c r="J42" s="53">
        <v>944451</v>
      </c>
      <c r="K42" s="108">
        <f t="shared" si="19"/>
        <v>2.2783591547097468</v>
      </c>
      <c r="L42" s="53">
        <v>0</v>
      </c>
      <c r="M42" s="108">
        <f t="shared" si="20"/>
        <v>0</v>
      </c>
      <c r="N42" s="53">
        <v>1266848</v>
      </c>
      <c r="O42" s="108">
        <f t="shared" si="21"/>
        <v>3.0560979218887301</v>
      </c>
      <c r="P42" s="56">
        <v>947015</v>
      </c>
      <c r="Q42" s="108">
        <f t="shared" si="12"/>
        <v>2.2845444548181435</v>
      </c>
      <c r="R42" s="53"/>
      <c r="S42" s="108">
        <f t="shared" si="13"/>
        <v>0</v>
      </c>
      <c r="T42" s="53"/>
      <c r="U42" s="108">
        <f t="shared" si="14"/>
        <v>0</v>
      </c>
      <c r="V42" s="53">
        <v>692322</v>
      </c>
      <c r="W42" s="108">
        <f t="shared" si="15"/>
        <v>1.6701323485357751</v>
      </c>
      <c r="X42" s="53">
        <v>8850940</v>
      </c>
      <c r="Y42" s="108">
        <f t="shared" si="16"/>
        <v>21.351684922549381</v>
      </c>
      <c r="Z42" s="53">
        <v>207214</v>
      </c>
      <c r="AA42" s="108">
        <f t="shared" si="22"/>
        <v>0.4998754979178649</v>
      </c>
      <c r="AB42" s="53">
        <v>849000</v>
      </c>
      <c r="AC42" s="108">
        <f t="shared" si="23"/>
        <v>2.0480966427570886</v>
      </c>
      <c r="AD42" s="90"/>
      <c r="AE42" s="90"/>
      <c r="AF42" s="53">
        <v>13227659</v>
      </c>
      <c r="AG42" s="108">
        <f t="shared" si="24"/>
        <v>31.909922249040733</v>
      </c>
      <c r="AH42" s="59">
        <f t="shared" si="11"/>
        <v>41453122</v>
      </c>
      <c r="AI42" s="77">
        <f t="shared" si="25"/>
        <v>0.3844536908342952</v>
      </c>
      <c r="AJ42" s="69">
        <f t="shared" si="26"/>
        <v>37</v>
      </c>
      <c r="AK42" s="68"/>
      <c r="AL42" s="69"/>
    </row>
    <row r="43" spans="2:38">
      <c r="B43" s="2"/>
      <c r="C43" s="44" t="s">
        <v>34</v>
      </c>
      <c r="D43" s="50">
        <v>2500000</v>
      </c>
      <c r="E43" s="90">
        <f t="shared" ref="E43:E64" si="27">(D43/$AH43)*100</f>
        <v>0.15910815049849281</v>
      </c>
      <c r="F43" s="86">
        <v>783357469</v>
      </c>
      <c r="G43" s="90">
        <f t="shared" si="17"/>
        <v>49.855423228708162</v>
      </c>
      <c r="H43" s="53">
        <v>650000</v>
      </c>
      <c r="I43" s="108">
        <f t="shared" si="18"/>
        <v>4.1368119129608132E-2</v>
      </c>
      <c r="J43" s="53">
        <v>9164702</v>
      </c>
      <c r="K43" s="108">
        <f t="shared" si="19"/>
        <v>0.58327151403593525</v>
      </c>
      <c r="L43" s="53">
        <v>0</v>
      </c>
      <c r="M43" s="108">
        <f t="shared" si="20"/>
        <v>0</v>
      </c>
      <c r="N43" s="53">
        <v>7673120</v>
      </c>
      <c r="O43" s="108">
        <f t="shared" si="21"/>
        <v>0.48834237270119807</v>
      </c>
      <c r="P43" s="56">
        <v>9783639</v>
      </c>
      <c r="Q43" s="108">
        <f t="shared" si="12"/>
        <v>0.62266268257396939</v>
      </c>
      <c r="R43" s="53"/>
      <c r="S43" s="108">
        <f t="shared" si="13"/>
        <v>0</v>
      </c>
      <c r="T43" s="53"/>
      <c r="U43" s="108">
        <f t="shared" si="14"/>
        <v>0</v>
      </c>
      <c r="V43" s="53">
        <v>2279380</v>
      </c>
      <c r="W43" s="108">
        <f t="shared" si="15"/>
        <v>0.1450671744333018</v>
      </c>
      <c r="X43" s="53">
        <v>16819376</v>
      </c>
      <c r="Y43" s="108">
        <f t="shared" si="16"/>
        <v>1.0704399231594952</v>
      </c>
      <c r="Z43" s="53">
        <v>1283417</v>
      </c>
      <c r="AA43" s="108">
        <f t="shared" si="22"/>
        <v>8.1680842075329663E-2</v>
      </c>
      <c r="AB43" s="53"/>
      <c r="AC43" s="108">
        <f t="shared" si="23"/>
        <v>0</v>
      </c>
      <c r="AD43" s="90"/>
      <c r="AE43" s="90"/>
      <c r="AF43" s="53">
        <v>737747184</v>
      </c>
      <c r="AG43" s="108">
        <f t="shared" si="24"/>
        <v>46.952635992684506</v>
      </c>
      <c r="AH43" s="59">
        <f t="shared" si="11"/>
        <v>1571258287</v>
      </c>
      <c r="AI43" s="77">
        <f t="shared" si="25"/>
        <v>14.572510309142029</v>
      </c>
      <c r="AJ43" s="69">
        <f t="shared" si="26"/>
        <v>2</v>
      </c>
      <c r="AK43" s="68"/>
      <c r="AL43" s="69"/>
    </row>
    <row r="44" spans="2:38">
      <c r="B44" s="4"/>
      <c r="C44" s="45" t="s">
        <v>35</v>
      </c>
      <c r="D44" s="51"/>
      <c r="E44" s="92">
        <f t="shared" si="27"/>
        <v>0</v>
      </c>
      <c r="F44" s="87">
        <v>46873431</v>
      </c>
      <c r="G44" s="92">
        <f t="shared" si="17"/>
        <v>29.53965114530337</v>
      </c>
      <c r="H44" s="54">
        <v>421580</v>
      </c>
      <c r="I44" s="110">
        <f t="shared" si="18"/>
        <v>0.26567985027247087</v>
      </c>
      <c r="J44" s="54">
        <v>4827669</v>
      </c>
      <c r="K44" s="110">
        <f t="shared" si="19"/>
        <v>3.0423985414038834</v>
      </c>
      <c r="L44" s="54">
        <v>7000000</v>
      </c>
      <c r="M44" s="110">
        <f t="shared" si="20"/>
        <v>4.4114022294873951</v>
      </c>
      <c r="N44" s="54">
        <v>5917447</v>
      </c>
      <c r="O44" s="110">
        <f t="shared" si="21"/>
        <v>3.7291769840962141</v>
      </c>
      <c r="P44" s="57"/>
      <c r="Q44" s="110">
        <f t="shared" ref="Q44:Q64" si="28">(P44/$AH44)*100</f>
        <v>0</v>
      </c>
      <c r="R44" s="54"/>
      <c r="S44" s="110">
        <f t="shared" ref="S44:S64" si="29">(R44/$AH44)*100</f>
        <v>0</v>
      </c>
      <c r="T44" s="54"/>
      <c r="U44" s="110">
        <f t="shared" ref="U44:U64" si="30">(T44/$AH44)*100</f>
        <v>0</v>
      </c>
      <c r="V44" s="54">
        <v>891419</v>
      </c>
      <c r="W44" s="110">
        <f t="shared" ref="W44:W64" si="31">(V44/$AH44)*100</f>
        <v>0.5617725377153463</v>
      </c>
      <c r="X44" s="54">
        <v>23797095</v>
      </c>
      <c r="Y44" s="110">
        <f t="shared" ref="Y44:Y64" si="32">(X44/$AH44)*100</f>
        <v>14.996936848331908</v>
      </c>
      <c r="Z44" s="54"/>
      <c r="AA44" s="110">
        <f t="shared" si="22"/>
        <v>0</v>
      </c>
      <c r="AB44" s="54"/>
      <c r="AC44" s="110">
        <f t="shared" si="23"/>
        <v>0</v>
      </c>
      <c r="AD44" s="92"/>
      <c r="AE44" s="92"/>
      <c r="AF44" s="54">
        <v>68951063</v>
      </c>
      <c r="AG44" s="110">
        <f t="shared" si="24"/>
        <v>43.452981863389411</v>
      </c>
      <c r="AH44" s="60">
        <f t="shared" si="11"/>
        <v>158679704</v>
      </c>
      <c r="AI44" s="78">
        <f t="shared" si="25"/>
        <v>1.4716623240896902</v>
      </c>
      <c r="AJ44" s="79">
        <f t="shared" si="26"/>
        <v>18</v>
      </c>
      <c r="AK44" s="111"/>
      <c r="AL44" s="69"/>
    </row>
    <row r="45" spans="2:38">
      <c r="B45" s="2"/>
      <c r="C45" s="44" t="s">
        <v>36</v>
      </c>
      <c r="D45" s="50"/>
      <c r="E45" s="90">
        <f t="shared" si="27"/>
        <v>0</v>
      </c>
      <c r="F45" s="86">
        <v>4183723</v>
      </c>
      <c r="G45" s="90">
        <f t="shared" si="17"/>
        <v>22.69427400311622</v>
      </c>
      <c r="H45" s="53"/>
      <c r="I45" s="108">
        <f t="shared" si="18"/>
        <v>0</v>
      </c>
      <c r="J45" s="53"/>
      <c r="K45" s="108">
        <f t="shared" si="19"/>
        <v>0</v>
      </c>
      <c r="L45" s="53">
        <v>0</v>
      </c>
      <c r="M45" s="108">
        <f t="shared" si="20"/>
        <v>0</v>
      </c>
      <c r="N45" s="53">
        <v>538750</v>
      </c>
      <c r="O45" s="108">
        <f t="shared" si="21"/>
        <v>2.9224066983351582</v>
      </c>
      <c r="P45" s="56">
        <v>2264565</v>
      </c>
      <c r="Q45" s="108">
        <f t="shared" si="28"/>
        <v>12.283953456733844</v>
      </c>
      <c r="R45" s="53"/>
      <c r="S45" s="108">
        <f t="shared" si="29"/>
        <v>0</v>
      </c>
      <c r="T45" s="53"/>
      <c r="U45" s="108">
        <f t="shared" si="30"/>
        <v>0</v>
      </c>
      <c r="V45" s="53">
        <v>196306</v>
      </c>
      <c r="W45" s="108">
        <f t="shared" si="31"/>
        <v>1.064846346771938</v>
      </c>
      <c r="X45" s="53">
        <v>6251512</v>
      </c>
      <c r="Y45" s="108">
        <f t="shared" si="32"/>
        <v>33.91083163530881</v>
      </c>
      <c r="Z45" s="53"/>
      <c r="AA45" s="108">
        <f t="shared" si="22"/>
        <v>0</v>
      </c>
      <c r="AB45" s="53"/>
      <c r="AC45" s="108">
        <f t="shared" si="23"/>
        <v>0</v>
      </c>
      <c r="AD45" s="90"/>
      <c r="AE45" s="90"/>
      <c r="AF45" s="53">
        <v>5000292</v>
      </c>
      <c r="AG45" s="108">
        <f t="shared" si="24"/>
        <v>27.123687859734027</v>
      </c>
      <c r="AH45" s="59">
        <f t="shared" si="11"/>
        <v>18435148</v>
      </c>
      <c r="AI45" s="77">
        <f t="shared" si="25"/>
        <v>0.1709753173639485</v>
      </c>
      <c r="AJ45" s="69">
        <f t="shared" si="26"/>
        <v>48</v>
      </c>
      <c r="AK45" s="68"/>
      <c r="AL45" s="69"/>
    </row>
    <row r="46" spans="2:38">
      <c r="B46" s="2"/>
      <c r="C46" s="44" t="s">
        <v>37</v>
      </c>
      <c r="D46" s="50"/>
      <c r="E46" s="90">
        <f t="shared" si="27"/>
        <v>0</v>
      </c>
      <c r="F46" s="86"/>
      <c r="G46" s="90">
        <f t="shared" si="17"/>
        <v>0</v>
      </c>
      <c r="H46" s="53"/>
      <c r="I46" s="108">
        <f t="shared" si="18"/>
        <v>0</v>
      </c>
      <c r="J46" s="53"/>
      <c r="K46" s="108">
        <f t="shared" si="19"/>
        <v>0</v>
      </c>
      <c r="L46" s="53">
        <v>0</v>
      </c>
      <c r="M46" s="108">
        <f t="shared" si="20"/>
        <v>0</v>
      </c>
      <c r="N46" s="53"/>
      <c r="O46" s="108">
        <f t="shared" si="21"/>
        <v>0</v>
      </c>
      <c r="P46" s="56"/>
      <c r="Q46" s="108">
        <f t="shared" si="28"/>
        <v>0</v>
      </c>
      <c r="R46" s="53"/>
      <c r="S46" s="108">
        <f t="shared" si="29"/>
        <v>0</v>
      </c>
      <c r="T46" s="53"/>
      <c r="U46" s="108">
        <f t="shared" si="30"/>
        <v>0</v>
      </c>
      <c r="V46" s="53"/>
      <c r="W46" s="108">
        <f t="shared" si="31"/>
        <v>0</v>
      </c>
      <c r="X46" s="53">
        <v>1110731</v>
      </c>
      <c r="Y46" s="108">
        <f t="shared" si="32"/>
        <v>100</v>
      </c>
      <c r="Z46" s="53"/>
      <c r="AA46" s="108">
        <f t="shared" si="22"/>
        <v>0</v>
      </c>
      <c r="AB46" s="53"/>
      <c r="AC46" s="108">
        <f t="shared" si="23"/>
        <v>0</v>
      </c>
      <c r="AD46" s="90"/>
      <c r="AE46" s="90"/>
      <c r="AF46" s="53"/>
      <c r="AG46" s="108">
        <f t="shared" si="24"/>
        <v>0</v>
      </c>
      <c r="AH46" s="59">
        <f t="shared" si="11"/>
        <v>1110731</v>
      </c>
      <c r="AI46" s="77">
        <f t="shared" si="25"/>
        <v>1.0301386527028472E-2</v>
      </c>
      <c r="AJ46" s="69">
        <f t="shared" si="26"/>
        <v>55</v>
      </c>
      <c r="AK46" s="68"/>
      <c r="AL46" s="69"/>
    </row>
    <row r="47" spans="2:38">
      <c r="B47" s="2"/>
      <c r="C47" s="44" t="s">
        <v>38</v>
      </c>
      <c r="D47" s="50">
        <v>300000</v>
      </c>
      <c r="E47" s="90">
        <f t="shared" si="27"/>
        <v>0.10189368358032638</v>
      </c>
      <c r="F47" s="86">
        <v>57050762</v>
      </c>
      <c r="G47" s="90">
        <f t="shared" si="17"/>
        <v>19.377040970815031</v>
      </c>
      <c r="H47" s="53">
        <v>4243492</v>
      </c>
      <c r="I47" s="108">
        <f t="shared" si="18"/>
        <v>1.4412834370788214</v>
      </c>
      <c r="J47" s="53">
        <v>4686023</v>
      </c>
      <c r="K47" s="108">
        <f t="shared" si="19"/>
        <v>1.591587149373773</v>
      </c>
      <c r="L47" s="53">
        <v>0</v>
      </c>
      <c r="M47" s="108">
        <f t="shared" si="20"/>
        <v>0</v>
      </c>
      <c r="N47" s="53">
        <v>8045563</v>
      </c>
      <c r="O47" s="108">
        <f t="shared" si="21"/>
        <v>2.7326401684919386</v>
      </c>
      <c r="P47" s="56">
        <v>1833756</v>
      </c>
      <c r="Q47" s="108">
        <f t="shared" si="28"/>
        <v>0.62282717875841664</v>
      </c>
      <c r="R47" s="53"/>
      <c r="S47" s="108">
        <f t="shared" si="29"/>
        <v>0</v>
      </c>
      <c r="T47" s="53"/>
      <c r="U47" s="108">
        <f t="shared" si="30"/>
        <v>0</v>
      </c>
      <c r="V47" s="53">
        <v>5462495</v>
      </c>
      <c r="W47" s="108">
        <f t="shared" si="31"/>
        <v>1.8553124569637167</v>
      </c>
      <c r="X47" s="53">
        <v>20283115</v>
      </c>
      <c r="Y47" s="108">
        <f t="shared" si="32"/>
        <v>6.8890710061112399</v>
      </c>
      <c r="Z47" s="53"/>
      <c r="AA47" s="108">
        <f t="shared" si="22"/>
        <v>0</v>
      </c>
      <c r="AB47" s="53"/>
      <c r="AC47" s="108">
        <f t="shared" si="23"/>
        <v>0</v>
      </c>
      <c r="AD47" s="90">
        <v>776418</v>
      </c>
      <c r="AE47" s="90"/>
      <c r="AF47" s="53">
        <v>191742907</v>
      </c>
      <c r="AG47" s="108">
        <f t="shared" si="24"/>
        <v>65.124636982099844</v>
      </c>
      <c r="AH47" s="59">
        <f t="shared" si="11"/>
        <v>294424531</v>
      </c>
      <c r="AI47" s="77">
        <f t="shared" si="25"/>
        <v>2.730616951242089</v>
      </c>
      <c r="AJ47" s="69">
        <f t="shared" si="26"/>
        <v>10</v>
      </c>
      <c r="AK47" s="68"/>
      <c r="AL47" s="69"/>
    </row>
    <row r="48" spans="2:38">
      <c r="B48" s="2"/>
      <c r="C48" s="44" t="s">
        <v>39</v>
      </c>
      <c r="D48" s="50"/>
      <c r="E48" s="90">
        <f t="shared" si="27"/>
        <v>0</v>
      </c>
      <c r="F48" s="86">
        <v>10002778</v>
      </c>
      <c r="G48" s="90">
        <f t="shared" si="17"/>
        <v>17.606120947881926</v>
      </c>
      <c r="H48" s="53"/>
      <c r="I48" s="108">
        <f t="shared" si="18"/>
        <v>0</v>
      </c>
      <c r="J48" s="53">
        <v>1758857</v>
      </c>
      <c r="K48" s="108">
        <f t="shared" si="19"/>
        <v>3.0958048926037112</v>
      </c>
      <c r="L48" s="53">
        <v>0</v>
      </c>
      <c r="M48" s="108">
        <f t="shared" si="20"/>
        <v>0</v>
      </c>
      <c r="N48" s="53">
        <v>3266332</v>
      </c>
      <c r="O48" s="108">
        <f t="shared" si="21"/>
        <v>5.749146511892703</v>
      </c>
      <c r="P48" s="56">
        <v>684087</v>
      </c>
      <c r="Q48" s="108">
        <f t="shared" si="28"/>
        <v>1.2040773533985962</v>
      </c>
      <c r="R48" s="53"/>
      <c r="S48" s="108">
        <f t="shared" si="29"/>
        <v>0</v>
      </c>
      <c r="T48" s="53"/>
      <c r="U48" s="108">
        <f t="shared" si="30"/>
        <v>0</v>
      </c>
      <c r="V48" s="53">
        <v>1669526</v>
      </c>
      <c r="W48" s="108">
        <f t="shared" si="31"/>
        <v>2.9385713330470318</v>
      </c>
      <c r="X48" s="53">
        <v>13746025</v>
      </c>
      <c r="Y48" s="108">
        <f t="shared" si="32"/>
        <v>24.194696583549955</v>
      </c>
      <c r="Z48" s="53">
        <v>90000</v>
      </c>
      <c r="AA48" s="108">
        <f t="shared" si="22"/>
        <v>0.15841108193237652</v>
      </c>
      <c r="AB48" s="53"/>
      <c r="AC48" s="108">
        <f t="shared" si="23"/>
        <v>0</v>
      </c>
      <c r="AD48" s="90"/>
      <c r="AE48" s="90"/>
      <c r="AF48" s="53">
        <v>25596602</v>
      </c>
      <c r="AG48" s="108">
        <f t="shared" si="24"/>
        <v>45.053171295693701</v>
      </c>
      <c r="AH48" s="59">
        <f t="shared" si="11"/>
        <v>56814207</v>
      </c>
      <c r="AI48" s="77">
        <f t="shared" si="25"/>
        <v>0.52691885482048006</v>
      </c>
      <c r="AJ48" s="69">
        <f t="shared" si="26"/>
        <v>31</v>
      </c>
      <c r="AK48" s="68"/>
      <c r="AL48" s="69"/>
    </row>
    <row r="49" spans="1:38">
      <c r="B49" s="4"/>
      <c r="C49" s="45" t="s">
        <v>40</v>
      </c>
      <c r="D49" s="51"/>
      <c r="E49" s="92">
        <f t="shared" si="27"/>
        <v>0</v>
      </c>
      <c r="F49" s="87">
        <v>29438516</v>
      </c>
      <c r="G49" s="92">
        <f t="shared" si="17"/>
        <v>19.765181167927434</v>
      </c>
      <c r="H49" s="54">
        <v>3320275</v>
      </c>
      <c r="I49" s="110">
        <f t="shared" si="18"/>
        <v>2.2292508529417812</v>
      </c>
      <c r="J49" s="54">
        <v>20600514</v>
      </c>
      <c r="K49" s="110">
        <f t="shared" si="19"/>
        <v>13.831298132094208</v>
      </c>
      <c r="L49" s="54">
        <v>0</v>
      </c>
      <c r="M49" s="110">
        <f t="shared" si="20"/>
        <v>0</v>
      </c>
      <c r="N49" s="54">
        <v>2246826</v>
      </c>
      <c r="O49" s="110">
        <f t="shared" si="21"/>
        <v>1.5085313044587481</v>
      </c>
      <c r="P49" s="57">
        <v>1022710</v>
      </c>
      <c r="Q49" s="110">
        <f t="shared" si="28"/>
        <v>0.68665310548436165</v>
      </c>
      <c r="R49" s="54">
        <v>1812351</v>
      </c>
      <c r="S49" s="110">
        <f t="shared" si="29"/>
        <v>1.2168224055476999</v>
      </c>
      <c r="T49" s="54"/>
      <c r="U49" s="110">
        <f t="shared" si="30"/>
        <v>0</v>
      </c>
      <c r="V49" s="54">
        <v>970749</v>
      </c>
      <c r="W49" s="110">
        <f t="shared" si="31"/>
        <v>0.65176620498072624</v>
      </c>
      <c r="X49" s="54">
        <v>10479858</v>
      </c>
      <c r="Y49" s="110">
        <f t="shared" si="32"/>
        <v>7.0362341628957683</v>
      </c>
      <c r="Z49" s="54"/>
      <c r="AA49" s="110">
        <f t="shared" si="22"/>
        <v>0</v>
      </c>
      <c r="AB49" s="54"/>
      <c r="AC49" s="110">
        <f t="shared" si="23"/>
        <v>0</v>
      </c>
      <c r="AD49" s="92">
        <v>4200000</v>
      </c>
      <c r="AE49" s="92"/>
      <c r="AF49" s="54">
        <v>74849492</v>
      </c>
      <c r="AG49" s="110">
        <f t="shared" si="24"/>
        <v>50.254359618784292</v>
      </c>
      <c r="AH49" s="60">
        <f t="shared" si="11"/>
        <v>148941291</v>
      </c>
      <c r="AI49" s="78">
        <f t="shared" si="25"/>
        <v>1.3813441854288995</v>
      </c>
      <c r="AJ49" s="79">
        <f t="shared" si="26"/>
        <v>19</v>
      </c>
      <c r="AK49" s="111"/>
      <c r="AL49" s="69"/>
    </row>
    <row r="50" spans="1:38">
      <c r="B50" s="2"/>
      <c r="C50" s="44" t="s">
        <v>41</v>
      </c>
      <c r="D50" s="50">
        <v>360000</v>
      </c>
      <c r="E50" s="90">
        <f t="shared" si="27"/>
        <v>7.5639336130859783E-2</v>
      </c>
      <c r="F50" s="86">
        <v>181846967</v>
      </c>
      <c r="G50" s="90">
        <f t="shared" si="17"/>
        <v>38.207732948028791</v>
      </c>
      <c r="H50" s="53"/>
      <c r="I50" s="108">
        <f t="shared" si="18"/>
        <v>0</v>
      </c>
      <c r="J50" s="53">
        <v>6063618</v>
      </c>
      <c r="K50" s="108">
        <f t="shared" si="19"/>
        <v>1.2740223335309215</v>
      </c>
      <c r="L50" s="53">
        <v>0</v>
      </c>
      <c r="M50" s="108">
        <f t="shared" si="20"/>
        <v>0</v>
      </c>
      <c r="N50" s="53">
        <v>5859900</v>
      </c>
      <c r="O50" s="108">
        <f t="shared" si="21"/>
        <v>1.2312192938700701</v>
      </c>
      <c r="P50" s="56"/>
      <c r="Q50" s="108">
        <f t="shared" si="28"/>
        <v>0</v>
      </c>
      <c r="R50" s="53"/>
      <c r="S50" s="108">
        <f t="shared" si="29"/>
        <v>0</v>
      </c>
      <c r="T50" s="53">
        <v>64811</v>
      </c>
      <c r="U50" s="108">
        <f t="shared" si="30"/>
        <v>1.3617391705492091E-2</v>
      </c>
      <c r="V50" s="53">
        <v>2238216</v>
      </c>
      <c r="W50" s="108">
        <f t="shared" si="31"/>
        <v>0.47026992321519012</v>
      </c>
      <c r="X50" s="53">
        <v>21293413</v>
      </c>
      <c r="Y50" s="108">
        <f t="shared" si="32"/>
        <v>4.4739433980006096</v>
      </c>
      <c r="Z50" s="53">
        <v>575820</v>
      </c>
      <c r="AA50" s="108">
        <f t="shared" si="22"/>
        <v>0.12098511814131023</v>
      </c>
      <c r="AB50" s="53"/>
      <c r="AC50" s="108">
        <f t="shared" si="23"/>
        <v>0</v>
      </c>
      <c r="AD50" s="90">
        <v>5000000</v>
      </c>
      <c r="AE50" s="90"/>
      <c r="AF50" s="53">
        <v>252640089</v>
      </c>
      <c r="AG50" s="108">
        <f t="shared" si="24"/>
        <v>53.082023922225915</v>
      </c>
      <c r="AH50" s="59">
        <f t="shared" si="11"/>
        <v>475942834</v>
      </c>
      <c r="AI50" s="77">
        <f t="shared" si="25"/>
        <v>4.4140940495973808</v>
      </c>
      <c r="AJ50" s="69">
        <f t="shared" si="26"/>
        <v>7</v>
      </c>
      <c r="AK50" s="68"/>
      <c r="AL50" s="69"/>
    </row>
    <row r="51" spans="1:38">
      <c r="B51" s="2"/>
      <c r="C51" s="44" t="s">
        <v>42</v>
      </c>
      <c r="D51" s="50"/>
      <c r="E51" s="90">
        <f t="shared" si="27"/>
        <v>0</v>
      </c>
      <c r="F51" s="86">
        <v>791109</v>
      </c>
      <c r="G51" s="90">
        <f t="shared" si="17"/>
        <v>1.7803983010183804</v>
      </c>
      <c r="H51" s="53"/>
      <c r="I51" s="108">
        <f t="shared" si="18"/>
        <v>0</v>
      </c>
      <c r="J51" s="53"/>
      <c r="K51" s="108">
        <f t="shared" si="19"/>
        <v>0</v>
      </c>
      <c r="L51" s="53">
        <v>0</v>
      </c>
      <c r="M51" s="108">
        <f t="shared" si="20"/>
        <v>0</v>
      </c>
      <c r="N51" s="53">
        <v>390937</v>
      </c>
      <c r="O51" s="108">
        <f t="shared" si="21"/>
        <v>0.8798074230039381</v>
      </c>
      <c r="P51" s="56">
        <v>1890996</v>
      </c>
      <c r="Q51" s="108">
        <f t="shared" si="28"/>
        <v>4.255704417005183</v>
      </c>
      <c r="R51" s="53"/>
      <c r="S51" s="108">
        <f t="shared" si="29"/>
        <v>0</v>
      </c>
      <c r="T51" s="53"/>
      <c r="U51" s="108">
        <f t="shared" si="30"/>
        <v>0</v>
      </c>
      <c r="V51" s="53">
        <v>1016671</v>
      </c>
      <c r="W51" s="108">
        <f t="shared" si="31"/>
        <v>2.288027719435195</v>
      </c>
      <c r="X51" s="53"/>
      <c r="Y51" s="108">
        <f t="shared" si="32"/>
        <v>0</v>
      </c>
      <c r="Z51" s="53"/>
      <c r="AA51" s="108">
        <f t="shared" si="22"/>
        <v>0</v>
      </c>
      <c r="AB51" s="53"/>
      <c r="AC51" s="108">
        <f t="shared" si="23"/>
        <v>0</v>
      </c>
      <c r="AD51" s="90"/>
      <c r="AE51" s="90"/>
      <c r="AF51" s="53">
        <v>40344670</v>
      </c>
      <c r="AG51" s="108">
        <f t="shared" si="24"/>
        <v>90.796062139537298</v>
      </c>
      <c r="AH51" s="59">
        <f t="shared" si="11"/>
        <v>44434383</v>
      </c>
      <c r="AI51" s="77">
        <f t="shared" si="25"/>
        <v>0.41210315942656051</v>
      </c>
      <c r="AJ51" s="69">
        <f t="shared" si="26"/>
        <v>36</v>
      </c>
      <c r="AK51" s="68"/>
      <c r="AL51" s="69"/>
    </row>
    <row r="52" spans="1:38">
      <c r="B52" s="2"/>
      <c r="C52" s="44" t="s">
        <v>43</v>
      </c>
      <c r="D52" s="50">
        <v>160000</v>
      </c>
      <c r="E52" s="90">
        <f t="shared" si="27"/>
        <v>0.30475470674597399</v>
      </c>
      <c r="F52" s="86">
        <v>7778344</v>
      </c>
      <c r="G52" s="90">
        <f t="shared" si="17"/>
        <v>14.815543404308166</v>
      </c>
      <c r="H52" s="53">
        <v>6400000</v>
      </c>
      <c r="I52" s="108">
        <f t="shared" si="18"/>
        <v>12.190188269838959</v>
      </c>
      <c r="J52" s="53"/>
      <c r="K52" s="108">
        <f t="shared" si="19"/>
        <v>0</v>
      </c>
      <c r="L52" s="53">
        <v>0</v>
      </c>
      <c r="M52" s="108">
        <f t="shared" si="20"/>
        <v>0</v>
      </c>
      <c r="N52" s="53"/>
      <c r="O52" s="108">
        <f t="shared" si="21"/>
        <v>0</v>
      </c>
      <c r="P52" s="56"/>
      <c r="Q52" s="108">
        <f t="shared" si="28"/>
        <v>0</v>
      </c>
      <c r="R52" s="53"/>
      <c r="S52" s="108">
        <f t="shared" si="29"/>
        <v>0</v>
      </c>
      <c r="T52" s="53"/>
      <c r="U52" s="108">
        <f t="shared" si="30"/>
        <v>0</v>
      </c>
      <c r="V52" s="53"/>
      <c r="W52" s="108">
        <f t="shared" si="31"/>
        <v>0</v>
      </c>
      <c r="X52" s="53">
        <v>735726</v>
      </c>
      <c r="Y52" s="108">
        <f t="shared" si="32"/>
        <v>1.4013497585961778</v>
      </c>
      <c r="Z52" s="53">
        <v>350320</v>
      </c>
      <c r="AA52" s="108">
        <f t="shared" si="22"/>
        <v>0.66726043042031002</v>
      </c>
      <c r="AB52" s="53"/>
      <c r="AC52" s="108">
        <f t="shared" si="23"/>
        <v>0</v>
      </c>
      <c r="AD52" s="90">
        <v>1200000</v>
      </c>
      <c r="AE52" s="90"/>
      <c r="AF52" s="53">
        <v>35876850</v>
      </c>
      <c r="AG52" s="108">
        <f t="shared" si="24"/>
        <v>68.335243129495609</v>
      </c>
      <c r="AH52" s="59">
        <f t="shared" si="11"/>
        <v>52501240</v>
      </c>
      <c r="AI52" s="77">
        <f t="shared" si="25"/>
        <v>0.48691858459725018</v>
      </c>
      <c r="AJ52" s="69">
        <f t="shared" si="26"/>
        <v>33</v>
      </c>
      <c r="AK52" s="68"/>
      <c r="AL52" s="69"/>
    </row>
    <row r="53" spans="1:38">
      <c r="B53" s="2"/>
      <c r="C53" s="44" t="s">
        <v>44</v>
      </c>
      <c r="D53" s="50"/>
      <c r="E53" s="90">
        <f t="shared" si="27"/>
        <v>0</v>
      </c>
      <c r="F53" s="86">
        <v>9238126</v>
      </c>
      <c r="G53" s="90">
        <f t="shared" si="17"/>
        <v>23.743201680043775</v>
      </c>
      <c r="H53" s="53"/>
      <c r="I53" s="108">
        <f t="shared" si="18"/>
        <v>0</v>
      </c>
      <c r="J53" s="53">
        <v>2022565</v>
      </c>
      <c r="K53" s="108">
        <f t="shared" si="19"/>
        <v>5.1982586842826928</v>
      </c>
      <c r="L53" s="53">
        <v>0</v>
      </c>
      <c r="M53" s="108">
        <f t="shared" si="20"/>
        <v>0</v>
      </c>
      <c r="N53" s="53">
        <v>1486748</v>
      </c>
      <c r="O53" s="108">
        <f t="shared" si="21"/>
        <v>3.821138357649779</v>
      </c>
      <c r="P53" s="56"/>
      <c r="Q53" s="108">
        <f t="shared" si="28"/>
        <v>0</v>
      </c>
      <c r="R53" s="53"/>
      <c r="S53" s="108">
        <f t="shared" si="29"/>
        <v>0</v>
      </c>
      <c r="T53" s="53"/>
      <c r="U53" s="108">
        <f t="shared" si="30"/>
        <v>0</v>
      </c>
      <c r="V53" s="53">
        <v>1034497</v>
      </c>
      <c r="W53" s="108">
        <f t="shared" si="31"/>
        <v>2.6587936675035873</v>
      </c>
      <c r="X53" s="53">
        <v>9655735</v>
      </c>
      <c r="Y53" s="108">
        <f t="shared" si="32"/>
        <v>24.816511863343006</v>
      </c>
      <c r="Z53" s="53"/>
      <c r="AA53" s="108">
        <f t="shared" si="22"/>
        <v>0</v>
      </c>
      <c r="AB53" s="53"/>
      <c r="AC53" s="108">
        <f t="shared" si="23"/>
        <v>0</v>
      </c>
      <c r="AD53" s="90"/>
      <c r="AE53" s="90"/>
      <c r="AF53" s="53">
        <v>15470839</v>
      </c>
      <c r="AG53" s="108">
        <f t="shared" si="24"/>
        <v>39.762095747177163</v>
      </c>
      <c r="AH53" s="59">
        <f t="shared" si="11"/>
        <v>38908510</v>
      </c>
      <c r="AI53" s="77">
        <f t="shared" si="25"/>
        <v>0.36085388874601732</v>
      </c>
      <c r="AJ53" s="69">
        <f t="shared" si="26"/>
        <v>38</v>
      </c>
      <c r="AK53" s="68"/>
      <c r="AL53" s="69"/>
    </row>
    <row r="54" spans="1:38">
      <c r="B54" s="4"/>
      <c r="C54" s="45" t="s">
        <v>45</v>
      </c>
      <c r="D54" s="51"/>
      <c r="E54" s="92">
        <f t="shared" si="27"/>
        <v>0</v>
      </c>
      <c r="F54" s="87">
        <v>1087000</v>
      </c>
      <c r="G54" s="92">
        <f t="shared" si="17"/>
        <v>9.7796484166911153</v>
      </c>
      <c r="H54" s="54"/>
      <c r="I54" s="110">
        <f t="shared" si="18"/>
        <v>0</v>
      </c>
      <c r="J54" s="54">
        <v>1132705</v>
      </c>
      <c r="K54" s="110">
        <f t="shared" si="19"/>
        <v>10.190852492942144</v>
      </c>
      <c r="L54" s="54">
        <v>0</v>
      </c>
      <c r="M54" s="110">
        <f t="shared" si="20"/>
        <v>0</v>
      </c>
      <c r="N54" s="54">
        <v>167773</v>
      </c>
      <c r="O54" s="110">
        <f t="shared" si="21"/>
        <v>1.5094396999204402</v>
      </c>
      <c r="P54" s="57">
        <v>91999</v>
      </c>
      <c r="Q54" s="110">
        <f t="shared" si="28"/>
        <v>0.82770733641873606</v>
      </c>
      <c r="R54" s="54"/>
      <c r="S54" s="110">
        <f t="shared" si="29"/>
        <v>0</v>
      </c>
      <c r="T54" s="54"/>
      <c r="U54" s="110">
        <f t="shared" si="30"/>
        <v>0</v>
      </c>
      <c r="V54" s="54">
        <v>174884</v>
      </c>
      <c r="W54" s="110">
        <f t="shared" si="31"/>
        <v>1.5734167743372669</v>
      </c>
      <c r="X54" s="54">
        <v>5578040</v>
      </c>
      <c r="Y54" s="110">
        <f t="shared" si="32"/>
        <v>50.185161043458791</v>
      </c>
      <c r="Z54" s="54"/>
      <c r="AA54" s="110">
        <f t="shared" si="22"/>
        <v>0</v>
      </c>
      <c r="AB54" s="54"/>
      <c r="AC54" s="110">
        <f t="shared" si="23"/>
        <v>0</v>
      </c>
      <c r="AD54" s="92"/>
      <c r="AE54" s="92"/>
      <c r="AF54" s="54">
        <v>2882518</v>
      </c>
      <c r="AG54" s="110">
        <f t="shared" si="24"/>
        <v>25.9337742362315</v>
      </c>
      <c r="AH54" s="60">
        <f t="shared" si="11"/>
        <v>11114919</v>
      </c>
      <c r="AI54" s="78">
        <f t="shared" si="25"/>
        <v>0.10308443433703821</v>
      </c>
      <c r="AJ54" s="79">
        <f t="shared" si="26"/>
        <v>51</v>
      </c>
      <c r="AK54" s="111"/>
      <c r="AL54" s="69"/>
    </row>
    <row r="55" spans="1:38">
      <c r="B55" s="2"/>
      <c r="C55" s="44" t="s">
        <v>46</v>
      </c>
      <c r="D55" s="50">
        <v>1180000</v>
      </c>
      <c r="E55" s="90">
        <f t="shared" si="27"/>
        <v>1.2952991639414706</v>
      </c>
      <c r="F55" s="86">
        <v>13141391</v>
      </c>
      <c r="G55" s="90">
        <f t="shared" si="17"/>
        <v>14.425451504515227</v>
      </c>
      <c r="H55" s="53"/>
      <c r="I55" s="108">
        <f t="shared" si="18"/>
        <v>0</v>
      </c>
      <c r="J55" s="53">
        <v>2871414</v>
      </c>
      <c r="K55" s="108">
        <f t="shared" si="19"/>
        <v>3.1519831809574863</v>
      </c>
      <c r="L55" s="53">
        <v>0</v>
      </c>
      <c r="M55" s="108">
        <f t="shared" si="20"/>
        <v>0</v>
      </c>
      <c r="N55" s="53">
        <v>2159072</v>
      </c>
      <c r="O55" s="108">
        <f t="shared" si="21"/>
        <v>2.370037420753762</v>
      </c>
      <c r="P55" s="56"/>
      <c r="Q55" s="108">
        <f t="shared" si="28"/>
        <v>0</v>
      </c>
      <c r="R55" s="53"/>
      <c r="S55" s="108">
        <f t="shared" si="29"/>
        <v>0</v>
      </c>
      <c r="T55" s="53"/>
      <c r="U55" s="108">
        <f t="shared" si="30"/>
        <v>0</v>
      </c>
      <c r="V55" s="53">
        <v>3151465</v>
      </c>
      <c r="W55" s="108">
        <f t="shared" si="31"/>
        <v>3.4593982878735647</v>
      </c>
      <c r="X55" s="53">
        <v>12235515</v>
      </c>
      <c r="Y55" s="108">
        <f t="shared" si="32"/>
        <v>13.431061313468916</v>
      </c>
      <c r="Z55" s="53"/>
      <c r="AA55" s="108">
        <f t="shared" si="22"/>
        <v>0</v>
      </c>
      <c r="AB55" s="53">
        <v>600000</v>
      </c>
      <c r="AC55" s="108">
        <f t="shared" si="23"/>
        <v>0.65862669352956138</v>
      </c>
      <c r="AD55" s="90"/>
      <c r="AE55" s="90"/>
      <c r="AF55" s="53">
        <v>55759789</v>
      </c>
      <c r="AG55" s="108">
        <f t="shared" si="24"/>
        <v>61.20814243496001</v>
      </c>
      <c r="AH55" s="59">
        <f t="shared" si="11"/>
        <v>91098646</v>
      </c>
      <c r="AI55" s="77">
        <f t="shared" si="25"/>
        <v>0.84488716398024022</v>
      </c>
      <c r="AJ55" s="69">
        <f t="shared" si="26"/>
        <v>27</v>
      </c>
      <c r="AK55" s="68"/>
      <c r="AL55" s="69"/>
    </row>
    <row r="56" spans="1:38">
      <c r="B56" s="2"/>
      <c r="C56" s="44" t="s">
        <v>47</v>
      </c>
      <c r="D56" s="50">
        <v>3575000</v>
      </c>
      <c r="E56" s="90">
        <f t="shared" si="27"/>
        <v>0.66339592373359224</v>
      </c>
      <c r="F56" s="86">
        <v>210580462</v>
      </c>
      <c r="G56" s="90">
        <f t="shared" si="17"/>
        <v>39.076425205241009</v>
      </c>
      <c r="H56" s="53">
        <v>3747567</v>
      </c>
      <c r="I56" s="108">
        <f t="shared" si="18"/>
        <v>0.69541836971147608</v>
      </c>
      <c r="J56" s="53">
        <v>8448947</v>
      </c>
      <c r="K56" s="108">
        <f t="shared" si="19"/>
        <v>1.5678313285709546</v>
      </c>
      <c r="L56" s="53">
        <v>0</v>
      </c>
      <c r="M56" s="108">
        <f t="shared" si="20"/>
        <v>0</v>
      </c>
      <c r="N56" s="53">
        <v>18013287</v>
      </c>
      <c r="O56" s="108">
        <f t="shared" si="21"/>
        <v>3.342640886389737</v>
      </c>
      <c r="P56" s="56">
        <v>8350310</v>
      </c>
      <c r="Q56" s="108">
        <f t="shared" si="28"/>
        <v>1.5495277247305883</v>
      </c>
      <c r="R56" s="53"/>
      <c r="S56" s="108">
        <f t="shared" si="29"/>
        <v>0</v>
      </c>
      <c r="T56" s="53"/>
      <c r="U56" s="108">
        <f t="shared" si="30"/>
        <v>0</v>
      </c>
      <c r="V56" s="53">
        <v>5508907</v>
      </c>
      <c r="W56" s="108">
        <f t="shared" si="31"/>
        <v>1.0222619435041826</v>
      </c>
      <c r="X56" s="53">
        <v>34211172</v>
      </c>
      <c r="Y56" s="108">
        <f t="shared" si="32"/>
        <v>6.3484061680975685</v>
      </c>
      <c r="Z56" s="53">
        <v>9210469</v>
      </c>
      <c r="AA56" s="108">
        <f t="shared" si="22"/>
        <v>1.7091433818949973</v>
      </c>
      <c r="AB56" s="53"/>
      <c r="AC56" s="108">
        <f t="shared" si="23"/>
        <v>0</v>
      </c>
      <c r="AD56" s="90"/>
      <c r="AE56" s="90"/>
      <c r="AF56" s="53">
        <v>237247754</v>
      </c>
      <c r="AG56" s="108">
        <f t="shared" si="24"/>
        <v>44.024949068125892</v>
      </c>
      <c r="AH56" s="59">
        <f t="shared" si="11"/>
        <v>538893875</v>
      </c>
      <c r="AI56" s="77">
        <f t="shared" si="25"/>
        <v>4.9979284844153673</v>
      </c>
      <c r="AJ56" s="69">
        <f t="shared" si="26"/>
        <v>5</v>
      </c>
      <c r="AK56" s="68"/>
      <c r="AL56" s="69"/>
    </row>
    <row r="57" spans="1:38">
      <c r="B57" s="2"/>
      <c r="C57" s="44" t="s">
        <v>48</v>
      </c>
      <c r="D57" s="50"/>
      <c r="E57" s="90">
        <f t="shared" si="27"/>
        <v>0</v>
      </c>
      <c r="F57" s="86">
        <v>232038324</v>
      </c>
      <c r="G57" s="90">
        <f t="shared" si="17"/>
        <v>80.287528865779194</v>
      </c>
      <c r="H57" s="53">
        <v>2000000</v>
      </c>
      <c r="I57" s="108">
        <f t="shared" si="18"/>
        <v>0.69201955506090618</v>
      </c>
      <c r="J57" s="53">
        <v>1662831</v>
      </c>
      <c r="K57" s="108">
        <f t="shared" si="19"/>
        <v>0.57535578438074075</v>
      </c>
      <c r="L57" s="53">
        <v>0</v>
      </c>
      <c r="M57" s="108">
        <f t="shared" si="20"/>
        <v>0</v>
      </c>
      <c r="N57" s="53">
        <v>2334483</v>
      </c>
      <c r="O57" s="108">
        <f t="shared" si="21"/>
        <v>0.80775394347862473</v>
      </c>
      <c r="P57" s="56"/>
      <c r="Q57" s="108">
        <f t="shared" si="28"/>
        <v>0</v>
      </c>
      <c r="R57" s="53"/>
      <c r="S57" s="108">
        <f t="shared" si="29"/>
        <v>0</v>
      </c>
      <c r="T57" s="53"/>
      <c r="U57" s="108">
        <f t="shared" si="30"/>
        <v>0</v>
      </c>
      <c r="V57" s="53">
        <v>1182155</v>
      </c>
      <c r="W57" s="108">
        <f t="shared" si="31"/>
        <v>0.40903718855651272</v>
      </c>
      <c r="X57" s="53"/>
      <c r="Y57" s="108">
        <f t="shared" si="32"/>
        <v>0</v>
      </c>
      <c r="Z57" s="53"/>
      <c r="AA57" s="108">
        <f t="shared" si="22"/>
        <v>0</v>
      </c>
      <c r="AB57" s="53">
        <v>4240000</v>
      </c>
      <c r="AC57" s="108">
        <f t="shared" si="23"/>
        <v>1.467081456729121</v>
      </c>
      <c r="AD57" s="90"/>
      <c r="AE57" s="90"/>
      <c r="AF57" s="53">
        <v>45551381</v>
      </c>
      <c r="AG57" s="108">
        <f t="shared" si="24"/>
        <v>15.761223206014908</v>
      </c>
      <c r="AH57" s="59">
        <f t="shared" si="11"/>
        <v>289009174</v>
      </c>
      <c r="AI57" s="77">
        <f t="shared" si="25"/>
        <v>2.6803926524345023</v>
      </c>
      <c r="AJ57" s="69">
        <f t="shared" si="26"/>
        <v>11</v>
      </c>
      <c r="AK57" s="68"/>
      <c r="AL57" s="69"/>
    </row>
    <row r="58" spans="1:38">
      <c r="B58" s="2"/>
      <c r="C58" s="44" t="s">
        <v>49</v>
      </c>
      <c r="D58" s="50"/>
      <c r="E58" s="90">
        <f t="shared" si="27"/>
        <v>0</v>
      </c>
      <c r="F58" s="86">
        <v>13296705</v>
      </c>
      <c r="G58" s="90">
        <f t="shared" si="17"/>
        <v>35.9481339403603</v>
      </c>
      <c r="H58" s="53"/>
      <c r="I58" s="108">
        <f t="shared" si="18"/>
        <v>0</v>
      </c>
      <c r="J58" s="53">
        <v>532000</v>
      </c>
      <c r="K58" s="108">
        <f t="shared" si="19"/>
        <v>1.43828168379096</v>
      </c>
      <c r="L58" s="53">
        <v>0</v>
      </c>
      <c r="M58" s="108">
        <f t="shared" si="20"/>
        <v>0</v>
      </c>
      <c r="N58" s="53">
        <v>239456</v>
      </c>
      <c r="O58" s="108">
        <f t="shared" si="21"/>
        <v>0.64737815577791002</v>
      </c>
      <c r="P58" s="56">
        <v>160000</v>
      </c>
      <c r="Q58" s="108">
        <f t="shared" si="28"/>
        <v>0.43256591993713084</v>
      </c>
      <c r="R58" s="53"/>
      <c r="S58" s="108">
        <f t="shared" si="29"/>
        <v>0</v>
      </c>
      <c r="T58" s="53"/>
      <c r="U58" s="108">
        <f t="shared" si="30"/>
        <v>0</v>
      </c>
      <c r="V58" s="53">
        <v>163000</v>
      </c>
      <c r="W58" s="108">
        <f t="shared" si="31"/>
        <v>0.44067653093595205</v>
      </c>
      <c r="X58" s="53">
        <v>16709623</v>
      </c>
      <c r="Y58" s="108">
        <f t="shared" si="32"/>
        <v>45.17508402998525</v>
      </c>
      <c r="Z58" s="53"/>
      <c r="AA58" s="108">
        <f t="shared" si="22"/>
        <v>0</v>
      </c>
      <c r="AB58" s="53"/>
      <c r="AC58" s="108">
        <f t="shared" si="23"/>
        <v>0</v>
      </c>
      <c r="AD58" s="90"/>
      <c r="AE58" s="90"/>
      <c r="AF58" s="53">
        <v>5887798</v>
      </c>
      <c r="AG58" s="108">
        <f t="shared" si="24"/>
        <v>15.917879739212495</v>
      </c>
      <c r="AH58" s="59">
        <f t="shared" si="11"/>
        <v>36988582</v>
      </c>
      <c r="AI58" s="77">
        <f t="shared" si="25"/>
        <v>0.34304766884933241</v>
      </c>
      <c r="AJ58" s="69">
        <f t="shared" si="26"/>
        <v>39</v>
      </c>
      <c r="AK58" s="68"/>
      <c r="AL58" s="69"/>
    </row>
    <row r="59" spans="1:38">
      <c r="B59" s="2"/>
      <c r="C59" s="144" t="s">
        <v>94</v>
      </c>
      <c r="D59" s="50"/>
      <c r="E59" s="90" t="e">
        <f t="shared" si="27"/>
        <v>#DIV/0!</v>
      </c>
      <c r="F59" s="86"/>
      <c r="G59" s="90" t="e">
        <f t="shared" si="17"/>
        <v>#DIV/0!</v>
      </c>
      <c r="H59" s="53"/>
      <c r="I59" s="108">
        <v>0</v>
      </c>
      <c r="J59" s="53"/>
      <c r="K59" s="108">
        <v>0</v>
      </c>
      <c r="L59" s="53">
        <v>0</v>
      </c>
      <c r="M59" s="108">
        <v>0</v>
      </c>
      <c r="N59" s="53"/>
      <c r="O59" s="108">
        <v>0</v>
      </c>
      <c r="P59" s="56"/>
      <c r="Q59" s="108">
        <v>0</v>
      </c>
      <c r="R59" s="53"/>
      <c r="S59" s="108">
        <v>0</v>
      </c>
      <c r="T59" s="53"/>
      <c r="U59" s="108">
        <v>0</v>
      </c>
      <c r="V59" s="53"/>
      <c r="W59" s="108">
        <v>0</v>
      </c>
      <c r="X59" s="53"/>
      <c r="Y59" s="108">
        <v>0</v>
      </c>
      <c r="Z59" s="53"/>
      <c r="AA59" s="108">
        <v>0</v>
      </c>
      <c r="AB59" s="53"/>
      <c r="AC59" s="108">
        <v>0</v>
      </c>
      <c r="AD59" s="90"/>
      <c r="AE59" s="90"/>
      <c r="AF59" s="53"/>
      <c r="AG59" s="108">
        <v>0</v>
      </c>
      <c r="AH59" s="59">
        <f t="shared" si="11"/>
        <v>0</v>
      </c>
      <c r="AI59" s="77">
        <f t="shared" si="25"/>
        <v>0</v>
      </c>
      <c r="AJ59" s="69">
        <f>RANK(AH59,AH$9:AH$65,0)</f>
        <v>56</v>
      </c>
      <c r="AK59" s="68"/>
      <c r="AL59" s="69"/>
    </row>
    <row r="60" spans="1:38">
      <c r="B60" s="2"/>
      <c r="C60" s="44" t="s">
        <v>50</v>
      </c>
      <c r="D60" s="50"/>
      <c r="E60" s="90">
        <f t="shared" si="27"/>
        <v>0</v>
      </c>
      <c r="F60" s="86">
        <v>29990078</v>
      </c>
      <c r="G60" s="90">
        <f t="shared" si="17"/>
        <v>18.510932834646766</v>
      </c>
      <c r="H60" s="53"/>
      <c r="I60" s="108">
        <f t="shared" si="18"/>
        <v>0</v>
      </c>
      <c r="J60" s="53">
        <v>2979350</v>
      </c>
      <c r="K60" s="108">
        <f t="shared" si="19"/>
        <v>1.8389597966669124</v>
      </c>
      <c r="L60" s="53">
        <v>0</v>
      </c>
      <c r="M60" s="108">
        <f t="shared" si="20"/>
        <v>0</v>
      </c>
      <c r="N60" s="53">
        <v>2558970</v>
      </c>
      <c r="O60" s="108">
        <f t="shared" si="21"/>
        <v>1.5794864486806615</v>
      </c>
      <c r="P60" s="56">
        <v>2440032</v>
      </c>
      <c r="Q60" s="108">
        <f t="shared" si="28"/>
        <v>1.5060737243293871</v>
      </c>
      <c r="R60" s="53"/>
      <c r="S60" s="108">
        <f t="shared" si="29"/>
        <v>0</v>
      </c>
      <c r="T60" s="53"/>
      <c r="U60" s="108">
        <f t="shared" si="30"/>
        <v>0</v>
      </c>
      <c r="V60" s="53">
        <v>2186844</v>
      </c>
      <c r="W60" s="108">
        <f t="shared" si="31"/>
        <v>1.3497971697122719</v>
      </c>
      <c r="X60" s="53">
        <v>15866744</v>
      </c>
      <c r="Y60" s="108">
        <f t="shared" si="32"/>
        <v>9.7935134576353757</v>
      </c>
      <c r="Z60" s="53">
        <v>135000</v>
      </c>
      <c r="AA60" s="108">
        <f t="shared" si="22"/>
        <v>8.332675669190702E-2</v>
      </c>
      <c r="AB60" s="53"/>
      <c r="AC60" s="108">
        <f t="shared" si="23"/>
        <v>0</v>
      </c>
      <c r="AD60" s="90"/>
      <c r="AE60" s="90"/>
      <c r="AF60" s="53">
        <v>105855768</v>
      </c>
      <c r="AG60" s="108">
        <f t="shared" si="24"/>
        <v>65.33790981163672</v>
      </c>
      <c r="AH60" s="59">
        <f t="shared" si="11"/>
        <v>162012786</v>
      </c>
      <c r="AI60" s="77">
        <f t="shared" si="25"/>
        <v>1.5025747286307369</v>
      </c>
      <c r="AJ60" s="69">
        <f>RANK(AH60,AH$9:AH$65,0)</f>
        <v>17</v>
      </c>
      <c r="AK60" s="68"/>
      <c r="AL60" s="69"/>
    </row>
    <row r="61" spans="1:38">
      <c r="A61" s="47"/>
      <c r="B61" s="48"/>
      <c r="C61" s="49" t="s">
        <v>51</v>
      </c>
      <c r="D61" s="52">
        <v>2000000</v>
      </c>
      <c r="E61" s="93">
        <f t="shared" si="27"/>
        <v>0.47294454628950544</v>
      </c>
      <c r="F61" s="88">
        <v>248635838</v>
      </c>
      <c r="G61" s="93">
        <f t="shared" si="17"/>
        <v>58.795481797110483</v>
      </c>
      <c r="H61" s="55">
        <v>6256960</v>
      </c>
      <c r="I61" s="112">
        <f t="shared" si="18"/>
        <v>1.479597554175792</v>
      </c>
      <c r="J61" s="55">
        <v>5435406</v>
      </c>
      <c r="K61" s="112">
        <f t="shared" si="19"/>
        <v>1.2853228122846279</v>
      </c>
      <c r="L61" s="55">
        <v>0</v>
      </c>
      <c r="M61" s="112">
        <f t="shared" si="20"/>
        <v>0</v>
      </c>
      <c r="N61" s="55">
        <v>6694125</v>
      </c>
      <c r="O61" s="112">
        <f t="shared" si="21"/>
        <v>1.5829749554651176</v>
      </c>
      <c r="P61" s="58"/>
      <c r="Q61" s="112">
        <f t="shared" si="28"/>
        <v>0</v>
      </c>
      <c r="R61" s="55">
        <v>452500</v>
      </c>
      <c r="S61" s="112">
        <f t="shared" si="29"/>
        <v>0.10700370359800059</v>
      </c>
      <c r="T61" s="55"/>
      <c r="U61" s="112">
        <f t="shared" si="30"/>
        <v>0</v>
      </c>
      <c r="V61" s="55">
        <v>3756960</v>
      </c>
      <c r="W61" s="112">
        <f t="shared" si="31"/>
        <v>0.88841687131391012</v>
      </c>
      <c r="X61" s="55">
        <v>12698619</v>
      </c>
      <c r="Y61" s="112">
        <f t="shared" si="32"/>
        <v>3.0028713007291463</v>
      </c>
      <c r="Z61" s="55">
        <v>139500</v>
      </c>
      <c r="AA61" s="112">
        <f t="shared" si="22"/>
        <v>3.2987882103693002E-2</v>
      </c>
      <c r="AB61" s="55"/>
      <c r="AC61" s="112">
        <f t="shared" si="23"/>
        <v>0</v>
      </c>
      <c r="AD61" s="93">
        <v>2555344</v>
      </c>
      <c r="AE61" s="93"/>
      <c r="AF61" s="55">
        <v>134257307</v>
      </c>
      <c r="AG61" s="112">
        <f t="shared" si="24"/>
        <v>31.748130572582916</v>
      </c>
      <c r="AH61" s="61">
        <f t="shared" si="11"/>
        <v>422882559</v>
      </c>
      <c r="AI61" s="80">
        <f t="shared" si="25"/>
        <v>3.9219907392500279</v>
      </c>
      <c r="AJ61" s="81">
        <f t="shared" si="26"/>
        <v>8</v>
      </c>
      <c r="AK61" s="113"/>
      <c r="AL61" s="69"/>
    </row>
    <row r="62" spans="1:38">
      <c r="B62" s="2"/>
      <c r="C62" s="44" t="s">
        <v>52</v>
      </c>
      <c r="D62" s="50"/>
      <c r="E62" s="90">
        <f t="shared" si="27"/>
        <v>0</v>
      </c>
      <c r="F62" s="86">
        <v>6871294</v>
      </c>
      <c r="G62" s="90">
        <f t="shared" si="17"/>
        <v>26.801759018848735</v>
      </c>
      <c r="H62" s="53"/>
      <c r="I62" s="108">
        <f t="shared" si="18"/>
        <v>0</v>
      </c>
      <c r="J62" s="53">
        <v>1123999</v>
      </c>
      <c r="K62" s="108">
        <f t="shared" si="19"/>
        <v>4.3842033735460832</v>
      </c>
      <c r="L62" s="53">
        <v>0</v>
      </c>
      <c r="M62" s="108">
        <f t="shared" si="20"/>
        <v>0</v>
      </c>
      <c r="N62" s="53">
        <v>289200</v>
      </c>
      <c r="O62" s="108">
        <f t="shared" si="21"/>
        <v>1.128036248812968</v>
      </c>
      <c r="P62" s="56"/>
      <c r="Q62" s="108">
        <f t="shared" si="28"/>
        <v>0</v>
      </c>
      <c r="R62" s="53"/>
      <c r="S62" s="108">
        <f t="shared" si="29"/>
        <v>0</v>
      </c>
      <c r="T62" s="53"/>
      <c r="U62" s="108">
        <f t="shared" si="30"/>
        <v>0</v>
      </c>
      <c r="V62" s="53">
        <v>185518</v>
      </c>
      <c r="W62" s="108">
        <f t="shared" si="31"/>
        <v>0.72362043156045719</v>
      </c>
      <c r="X62" s="53">
        <v>6844170</v>
      </c>
      <c r="Y62" s="108">
        <f t="shared" si="32"/>
        <v>26.695960764309305</v>
      </c>
      <c r="Z62" s="53"/>
      <c r="AA62" s="108">
        <f t="shared" si="22"/>
        <v>0</v>
      </c>
      <c r="AB62" s="53"/>
      <c r="AC62" s="108">
        <f t="shared" si="23"/>
        <v>0</v>
      </c>
      <c r="AD62" s="90">
        <v>1100000</v>
      </c>
      <c r="AE62" s="90"/>
      <c r="AF62" s="53">
        <v>9223293</v>
      </c>
      <c r="AG62" s="108">
        <f t="shared" si="24"/>
        <v>35.975825855542553</v>
      </c>
      <c r="AH62" s="59">
        <f t="shared" si="11"/>
        <v>25637474</v>
      </c>
      <c r="AI62" s="77">
        <f t="shared" si="25"/>
        <v>0.23777271837253372</v>
      </c>
      <c r="AJ62" s="69">
        <f t="shared" si="26"/>
        <v>43</v>
      </c>
      <c r="AK62" s="68"/>
      <c r="AL62" s="69"/>
    </row>
    <row r="63" spans="1:38">
      <c r="B63" s="2"/>
      <c r="C63" s="44" t="s">
        <v>53</v>
      </c>
      <c r="D63" s="50"/>
      <c r="E63" s="90">
        <f t="shared" si="27"/>
        <v>0</v>
      </c>
      <c r="F63" s="86">
        <v>16062065</v>
      </c>
      <c r="G63" s="90">
        <f t="shared" si="17"/>
        <v>16.496071866958843</v>
      </c>
      <c r="H63" s="53"/>
      <c r="I63" s="108">
        <f t="shared" si="18"/>
        <v>0</v>
      </c>
      <c r="J63" s="53">
        <v>982582</v>
      </c>
      <c r="K63" s="108">
        <f t="shared" si="19"/>
        <v>1.0091319694684437</v>
      </c>
      <c r="L63" s="53">
        <v>0</v>
      </c>
      <c r="M63" s="108">
        <f t="shared" si="20"/>
        <v>0</v>
      </c>
      <c r="N63" s="53">
        <v>2909500</v>
      </c>
      <c r="O63" s="108">
        <f t="shared" si="21"/>
        <v>2.9881164779819258</v>
      </c>
      <c r="P63" s="56">
        <v>270800</v>
      </c>
      <c r="Q63" s="108">
        <f t="shared" si="28"/>
        <v>0.27811718241536537</v>
      </c>
      <c r="R63" s="53"/>
      <c r="S63" s="108">
        <f t="shared" si="29"/>
        <v>0</v>
      </c>
      <c r="T63" s="53"/>
      <c r="U63" s="108">
        <f t="shared" si="30"/>
        <v>0</v>
      </c>
      <c r="V63" s="53">
        <v>1532754</v>
      </c>
      <c r="W63" s="108">
        <f t="shared" si="31"/>
        <v>1.5741699550069457</v>
      </c>
      <c r="X63" s="53">
        <v>14687394</v>
      </c>
      <c r="Y63" s="108">
        <f t="shared" si="32"/>
        <v>15.08425641175902</v>
      </c>
      <c r="Z63" s="53"/>
      <c r="AA63" s="108">
        <f t="shared" si="22"/>
        <v>0</v>
      </c>
      <c r="AB63" s="53">
        <v>55000</v>
      </c>
      <c r="AC63" s="108">
        <f t="shared" si="23"/>
        <v>5.6486133799280261E-2</v>
      </c>
      <c r="AD63" s="90"/>
      <c r="AE63" s="90"/>
      <c r="AF63" s="53">
        <v>60868934</v>
      </c>
      <c r="AG63" s="108">
        <f t="shared" si="24"/>
        <v>62.513650002610177</v>
      </c>
      <c r="AH63" s="59">
        <f t="shared" si="11"/>
        <v>97369029</v>
      </c>
      <c r="AI63" s="77">
        <f t="shared" si="25"/>
        <v>0.90304133358161831</v>
      </c>
      <c r="AJ63" s="69">
        <f t="shared" si="26"/>
        <v>24</v>
      </c>
      <c r="AK63" s="68"/>
      <c r="AL63" s="69"/>
    </row>
    <row r="64" spans="1:38">
      <c r="B64" s="2"/>
      <c r="C64" s="45" t="s">
        <v>54</v>
      </c>
      <c r="D64" s="51"/>
      <c r="E64" s="92">
        <f t="shared" si="27"/>
        <v>0</v>
      </c>
      <c r="F64" s="87">
        <v>823000</v>
      </c>
      <c r="G64" s="92">
        <f t="shared" si="17"/>
        <v>8.0165411537370961</v>
      </c>
      <c r="H64" s="54"/>
      <c r="I64" s="110">
        <f t="shared" si="18"/>
        <v>0</v>
      </c>
      <c r="J64" s="54">
        <v>323570</v>
      </c>
      <c r="K64" s="110">
        <f t="shared" si="19"/>
        <v>3.1517766963726759</v>
      </c>
      <c r="L64" s="54">
        <v>0</v>
      </c>
      <c r="M64" s="110">
        <f t="shared" si="20"/>
        <v>0</v>
      </c>
      <c r="N64" s="54">
        <v>298237</v>
      </c>
      <c r="O64" s="110">
        <f t="shared" si="21"/>
        <v>2.9050172345894172</v>
      </c>
      <c r="P64" s="57">
        <v>1770423</v>
      </c>
      <c r="Q64" s="110">
        <f t="shared" si="28"/>
        <v>17.245041116673988</v>
      </c>
      <c r="R64" s="54"/>
      <c r="S64" s="110">
        <f t="shared" si="29"/>
        <v>0</v>
      </c>
      <c r="T64" s="54"/>
      <c r="U64" s="110">
        <f t="shared" si="30"/>
        <v>0</v>
      </c>
      <c r="V64" s="54">
        <v>145618</v>
      </c>
      <c r="W64" s="110">
        <f t="shared" si="31"/>
        <v>1.4184115306499252</v>
      </c>
      <c r="X64" s="54">
        <v>5153785</v>
      </c>
      <c r="Y64" s="110">
        <f t="shared" si="32"/>
        <v>50.201129465386316</v>
      </c>
      <c r="Z64" s="54"/>
      <c r="AA64" s="110">
        <f t="shared" si="22"/>
        <v>0</v>
      </c>
      <c r="AB64" s="54"/>
      <c r="AC64" s="110">
        <f t="shared" si="23"/>
        <v>0</v>
      </c>
      <c r="AD64" s="92"/>
      <c r="AE64" s="92"/>
      <c r="AF64" s="54">
        <v>1751640</v>
      </c>
      <c r="AG64" s="110">
        <f t="shared" si="24"/>
        <v>17.062082802590581</v>
      </c>
      <c r="AH64" s="60">
        <f t="shared" si="11"/>
        <v>10266273</v>
      </c>
      <c r="AI64" s="82">
        <f t="shared" si="25"/>
        <v>9.521373434701666E-2</v>
      </c>
      <c r="AJ64" s="79">
        <f t="shared" si="26"/>
        <v>52</v>
      </c>
      <c r="AK64" s="111"/>
      <c r="AL64" s="69"/>
    </row>
    <row r="65" spans="2:43" s="10" customFormat="1">
      <c r="B65" s="11"/>
      <c r="C65" s="12"/>
      <c r="D65" s="114"/>
      <c r="E65" s="94"/>
      <c r="F65" s="115"/>
      <c r="G65" s="94"/>
      <c r="H65" s="16"/>
      <c r="I65" s="116"/>
      <c r="J65" s="117"/>
      <c r="K65" s="116"/>
      <c r="L65" s="117"/>
      <c r="M65" s="116"/>
      <c r="N65" s="16"/>
      <c r="O65" s="116"/>
      <c r="P65" s="13"/>
      <c r="Q65" s="116"/>
      <c r="R65" s="16"/>
      <c r="S65" s="116"/>
      <c r="T65" s="118"/>
      <c r="U65" s="116"/>
      <c r="V65" s="16"/>
      <c r="W65" s="116"/>
      <c r="X65" s="16"/>
      <c r="Y65" s="116"/>
      <c r="Z65" s="118"/>
      <c r="AA65" s="116"/>
      <c r="AB65" s="117"/>
      <c r="AC65" s="116"/>
      <c r="AD65" s="94"/>
      <c r="AE65" s="94"/>
      <c r="AF65" s="117"/>
      <c r="AG65" s="116"/>
      <c r="AH65" s="119"/>
      <c r="AI65" s="83"/>
      <c r="AJ65" s="84"/>
      <c r="AK65" s="68"/>
      <c r="AL65" s="76"/>
      <c r="AM65" s="18"/>
      <c r="AN65" s="18"/>
      <c r="AO65" s="18"/>
      <c r="AP65" s="18"/>
      <c r="AQ65" s="18"/>
    </row>
    <row r="66" spans="2:43">
      <c r="B66" s="2"/>
      <c r="C66" s="7"/>
      <c r="D66" s="69"/>
      <c r="E66" s="95"/>
      <c r="F66" s="69"/>
      <c r="G66" s="95"/>
      <c r="H66" s="69"/>
      <c r="I66" s="95"/>
      <c r="J66" s="76"/>
      <c r="K66" s="95"/>
      <c r="L66" s="76"/>
      <c r="M66" s="95"/>
      <c r="N66" s="120"/>
      <c r="O66" s="95"/>
      <c r="P66" s="69"/>
      <c r="Q66" s="95"/>
      <c r="R66" s="69"/>
      <c r="S66" s="95"/>
      <c r="T66" s="120"/>
      <c r="U66" s="95"/>
      <c r="V66" s="69"/>
      <c r="W66" s="95"/>
      <c r="X66" s="76"/>
      <c r="Y66" s="95"/>
      <c r="Z66" s="76"/>
      <c r="AA66" s="121"/>
      <c r="AB66" s="76"/>
      <c r="AC66" s="121"/>
      <c r="AD66" s="76"/>
      <c r="AE66" s="76"/>
      <c r="AF66" s="76"/>
      <c r="AG66" s="121"/>
      <c r="AH66" s="122"/>
      <c r="AI66" s="67"/>
      <c r="AJ66" s="67"/>
      <c r="AK66" s="68"/>
      <c r="AL66" s="69"/>
    </row>
    <row r="67" spans="2:43" s="26" customFormat="1" ht="12.75">
      <c r="B67" s="17"/>
      <c r="C67" s="25" t="s">
        <v>0</v>
      </c>
      <c r="D67" s="62">
        <f>SUM(D9:D65)</f>
        <v>28157500</v>
      </c>
      <c r="E67" s="63"/>
      <c r="F67" s="62">
        <f>SUM(F9:F65)</f>
        <v>3878209753</v>
      </c>
      <c r="G67" s="63"/>
      <c r="H67" s="62">
        <f>SUM(H9:H65)</f>
        <v>74873858</v>
      </c>
      <c r="I67" s="63"/>
      <c r="J67" s="62">
        <f>SUM(J9:J65)</f>
        <v>202952563</v>
      </c>
      <c r="K67" s="63"/>
      <c r="L67" s="62">
        <f>SUM(L9:L65)</f>
        <v>7000000</v>
      </c>
      <c r="M67" s="63"/>
      <c r="N67" s="64">
        <f>SUM(N9:N65)</f>
        <v>148991939</v>
      </c>
      <c r="O67" s="63"/>
      <c r="P67" s="62">
        <f>SUM(P9:P65)</f>
        <v>168100190</v>
      </c>
      <c r="Q67" s="63"/>
      <c r="R67" s="62">
        <f>SUM(R9:R65)</f>
        <v>14689628</v>
      </c>
      <c r="S67" s="63"/>
      <c r="T67" s="64">
        <f>SUM(T9:T66)</f>
        <v>818611</v>
      </c>
      <c r="U67" s="63"/>
      <c r="V67" s="62">
        <f>SUM(V9:V65)</f>
        <v>79983118</v>
      </c>
      <c r="W67" s="63"/>
      <c r="X67" s="65">
        <f>SUM(X9:X65)</f>
        <v>554304875</v>
      </c>
      <c r="Y67" s="63"/>
      <c r="Z67" s="65">
        <f>SUM(Z9:Z65)</f>
        <v>15279627</v>
      </c>
      <c r="AA67" s="63"/>
      <c r="AB67" s="65">
        <f>SUM(AB9:AB65)</f>
        <v>16655900</v>
      </c>
      <c r="AC67" s="63"/>
      <c r="AD67" s="65">
        <f>SUM(AD9:AD65)</f>
        <v>59460274</v>
      </c>
      <c r="AE67" s="65"/>
      <c r="AF67" s="65">
        <f>SUM(AF9:AF65)</f>
        <v>5532866823</v>
      </c>
      <c r="AG67" s="63"/>
      <c r="AH67" s="66">
        <f>SUM(AH9:AH65)</f>
        <v>10782344659</v>
      </c>
      <c r="AI67" s="67">
        <f>SUM(AI9:AI66)</f>
        <v>100.00000000000004</v>
      </c>
      <c r="AJ67" s="67"/>
      <c r="AK67" s="68"/>
      <c r="AL67" s="69"/>
    </row>
    <row r="68" spans="2:43" s="26" customFormat="1" ht="8.25" customHeight="1">
      <c r="B68" s="17"/>
      <c r="C68" s="25"/>
      <c r="D68" s="62"/>
      <c r="E68" s="63"/>
      <c r="F68" s="62"/>
      <c r="G68" s="63"/>
      <c r="H68" s="62"/>
      <c r="I68" s="63"/>
      <c r="J68" s="65"/>
      <c r="K68" s="63"/>
      <c r="L68" s="65"/>
      <c r="M68" s="63"/>
      <c r="N68" s="64"/>
      <c r="O68" s="63"/>
      <c r="P68" s="62"/>
      <c r="Q68" s="63"/>
      <c r="R68" s="62"/>
      <c r="S68" s="63"/>
      <c r="T68" s="64"/>
      <c r="U68" s="63"/>
      <c r="V68" s="62"/>
      <c r="W68" s="63"/>
      <c r="X68" s="65"/>
      <c r="Y68" s="63"/>
      <c r="Z68" s="65"/>
      <c r="AA68" s="63"/>
      <c r="AB68" s="65"/>
      <c r="AC68" s="63"/>
      <c r="AD68" s="65"/>
      <c r="AE68" s="65"/>
      <c r="AF68" s="65"/>
      <c r="AG68" s="63"/>
      <c r="AH68" s="66"/>
      <c r="AI68" s="67"/>
      <c r="AJ68" s="67"/>
      <c r="AK68" s="68"/>
      <c r="AL68" s="69"/>
    </row>
    <row r="69" spans="2:43" s="26" customFormat="1" ht="12.75">
      <c r="B69" s="146" t="s">
        <v>62</v>
      </c>
      <c r="C69" s="147"/>
      <c r="D69" s="70">
        <f>(D67/$AH67)*100</f>
        <v>0.26114449955462143</v>
      </c>
      <c r="E69" s="71"/>
      <c r="F69" s="70">
        <f>(F67/$AH67)*100</f>
        <v>35.968148632337275</v>
      </c>
      <c r="G69" s="71"/>
      <c r="H69" s="70">
        <f>(H67/$AH67)*100</f>
        <v>0.694411655052252</v>
      </c>
      <c r="I69" s="71"/>
      <c r="J69" s="70">
        <f>(J67/$AH67)*100</f>
        <v>1.8822674419945937</v>
      </c>
      <c r="K69" s="71"/>
      <c r="L69" s="70">
        <f>(L67/$AH67)*100</f>
        <v>6.4920944575418624E-2</v>
      </c>
      <c r="M69" s="71"/>
      <c r="N69" s="72">
        <f>(N67/$AH67)*100</f>
        <v>1.3818139162861647</v>
      </c>
      <c r="O69" s="71"/>
      <c r="P69" s="70">
        <f>(P67/$AH67)*100</f>
        <v>1.5590318740153342</v>
      </c>
      <c r="Q69" s="71"/>
      <c r="R69" s="70">
        <f>(R67/$AH67)*100</f>
        <v>0.13623778931735964</v>
      </c>
      <c r="S69" s="71"/>
      <c r="T69" s="72">
        <f>(T67/$AH67)*100</f>
        <v>7.592142765689717E-3</v>
      </c>
      <c r="U69" s="71"/>
      <c r="V69" s="70">
        <f>(V67/$AH67)*100</f>
        <v>0.74179708152102386</v>
      </c>
      <c r="W69" s="71"/>
      <c r="X69" s="73">
        <f>(X67/$AH67)*100</f>
        <v>5.1408565811084781</v>
      </c>
      <c r="Y69" s="71"/>
      <c r="Z69" s="73">
        <f>(Z67/$AH67)*100</f>
        <v>0.1417096882285814</v>
      </c>
      <c r="AA69" s="71"/>
      <c r="AB69" s="73">
        <f>(AB67/$AH67)*100</f>
        <v>0.15447382296481643</v>
      </c>
      <c r="AC69" s="71"/>
      <c r="AD69" s="73">
        <f>(AD67/$AH67)*100</f>
        <v>0.55145959325617211</v>
      </c>
      <c r="AE69" s="73"/>
      <c r="AF69" s="73">
        <f>(AF67/$AH67)*100</f>
        <v>51.314134337022224</v>
      </c>
      <c r="AG69" s="71"/>
      <c r="AH69" s="74">
        <f>SUM(D69:AG69)</f>
        <v>100</v>
      </c>
      <c r="AI69" s="67"/>
      <c r="AJ69" s="67"/>
      <c r="AK69" s="68"/>
      <c r="AL69" s="69"/>
    </row>
    <row r="70" spans="2:43" ht="15.75" thickBot="1">
      <c r="B70" s="3"/>
      <c r="C70" s="9"/>
      <c r="D70" s="123"/>
      <c r="E70" s="96"/>
      <c r="F70" s="123"/>
      <c r="G70" s="96"/>
      <c r="H70" s="123"/>
      <c r="I70" s="96"/>
      <c r="J70" s="123"/>
      <c r="K70" s="96"/>
      <c r="L70" s="123"/>
      <c r="M70" s="96"/>
      <c r="N70" s="124"/>
      <c r="O70" s="96"/>
      <c r="P70" s="123"/>
      <c r="Q70" s="96"/>
      <c r="R70" s="123"/>
      <c r="S70" s="96"/>
      <c r="T70" s="124"/>
      <c r="U70" s="96"/>
      <c r="V70" s="123"/>
      <c r="W70" s="96"/>
      <c r="X70" s="123"/>
      <c r="Y70" s="96"/>
      <c r="Z70" s="123"/>
      <c r="AA70" s="96"/>
      <c r="AB70" s="123"/>
      <c r="AC70" s="96"/>
      <c r="AD70" s="123"/>
      <c r="AE70" s="123"/>
      <c r="AF70" s="123"/>
      <c r="AG70" s="96"/>
      <c r="AH70" s="125"/>
      <c r="AI70" s="85"/>
      <c r="AJ70" s="85"/>
      <c r="AK70" s="126"/>
      <c r="AL70" s="69"/>
    </row>
    <row r="71" spans="2:43" ht="20.25" customHeight="1">
      <c r="D71" s="14" t="s">
        <v>92</v>
      </c>
      <c r="E71" s="97"/>
      <c r="F71" s="97"/>
      <c r="G71" s="97"/>
      <c r="H71" s="97"/>
      <c r="I71" s="69"/>
      <c r="J71" s="69"/>
      <c r="K71" s="69"/>
      <c r="L71" s="69"/>
      <c r="M71" s="128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</row>
    <row r="72" spans="2:43">
      <c r="D72" s="22"/>
      <c r="E72" s="97"/>
      <c r="I72" s="97"/>
      <c r="J72" s="97"/>
      <c r="K72" s="97"/>
      <c r="L72" s="97"/>
      <c r="M72" s="129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69"/>
      <c r="AB72" s="69"/>
      <c r="AC72" s="69"/>
      <c r="AD72" s="69"/>
      <c r="AE72" s="69"/>
      <c r="AF72" s="69"/>
      <c r="AG72" s="69"/>
    </row>
    <row r="73" spans="2:43"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69"/>
      <c r="AJ73" s="69"/>
      <c r="AK73" s="69"/>
      <c r="AL73" s="69"/>
    </row>
    <row r="74" spans="2:43">
      <c r="D74" s="97"/>
      <c r="E74" s="97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</row>
  </sheetData>
  <mergeCells count="3">
    <mergeCell ref="B69:C69"/>
    <mergeCell ref="C1:M1"/>
    <mergeCell ref="A2:M2"/>
  </mergeCells>
  <phoneticPr fontId="0" type="noConversion"/>
  <printOptions horizontalCentered="1" verticalCentered="1"/>
  <pageMargins left="0.5" right="0.5" top="0.75" bottom="0.75" header="0.5" footer="0.5"/>
  <pageSetup scale="63" orientation="portrait" r:id="rId1"/>
  <headerFooter alignWithMargins="0"/>
  <colBreaks count="2" manualBreakCount="2">
    <brk id="13" min="1" max="71" man="1"/>
    <brk id="25" min="1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t-6</vt:lpstr>
      <vt:lpstr>'t-6'!Print_Area</vt:lpstr>
      <vt:lpstr>Print_Area_MI</vt:lpstr>
      <vt:lpstr>'t-6'!Print_Titles</vt:lpstr>
      <vt:lpstr>Print_Titles_MI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2011-05-12T14:59:09Z</cp:lastPrinted>
  <dcterms:created xsi:type="dcterms:W3CDTF">1999-02-23T19:32:04Z</dcterms:created>
  <dcterms:modified xsi:type="dcterms:W3CDTF">2012-05-16T13:41:25Z</dcterms:modified>
</cp:coreProperties>
</file>