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30" windowWidth="25185" windowHeight="6270"/>
  </bookViews>
  <sheets>
    <sheet name="t-6" sheetId="1" r:id="rId1"/>
  </sheets>
  <definedNames>
    <definedName name="_Key1" localSheetId="0" hidden="1">'t-6'!#REF!</definedName>
    <definedName name="_Order1" localSheetId="0" hidden="1">0</definedName>
    <definedName name="_Sort" localSheetId="0" hidden="1">'t-6'!$C$9:$AV$65</definedName>
    <definedName name="_xlnm.Print_Area" localSheetId="0">'t-6'!$A$1:$AY$72</definedName>
    <definedName name="Print_Area_MI">'t-6'!$D$9:$AV$73</definedName>
    <definedName name="_xlnm.Print_Titles" localSheetId="0">'t-6'!$A:$C,'t-6'!$1:$3</definedName>
    <definedName name="Print_Titles_MI">'t-6'!$1:$7</definedName>
  </definedNames>
  <calcPr calcId="145621"/>
</workbook>
</file>

<file path=xl/calcChain.xml><?xml version="1.0" encoding="utf-8"?>
<calcChain xmlns="http://schemas.openxmlformats.org/spreadsheetml/2006/main">
  <c r="AV64" i="1" l="1"/>
  <c r="AV63" i="1"/>
  <c r="AV62" i="1"/>
  <c r="AV61" i="1"/>
  <c r="AV60" i="1"/>
  <c r="AV59" i="1"/>
  <c r="AV58" i="1"/>
  <c r="AV57" i="1"/>
  <c r="AV56" i="1"/>
  <c r="AV55" i="1"/>
  <c r="AV54" i="1"/>
  <c r="AV53" i="1"/>
  <c r="AV52" i="1"/>
  <c r="AV51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  <c r="AP67" i="1"/>
  <c r="AN67" i="1"/>
  <c r="AJ67" i="1"/>
  <c r="AK38" i="1"/>
  <c r="V67" i="1"/>
  <c r="W38" i="1"/>
  <c r="AR67" i="1"/>
  <c r="W47" i="1" l="1"/>
  <c r="AK47" i="1"/>
  <c r="AU47" i="1"/>
  <c r="AS47" i="1"/>
  <c r="E47" i="1"/>
  <c r="I47" i="1"/>
  <c r="M47" i="1"/>
  <c r="Q47" i="1"/>
  <c r="U47" i="1"/>
  <c r="AA47" i="1"/>
  <c r="AE47" i="1"/>
  <c r="AI47" i="1"/>
  <c r="G47" i="1"/>
  <c r="K47" i="1"/>
  <c r="O47" i="1"/>
  <c r="S47" i="1"/>
  <c r="Y47" i="1"/>
  <c r="AC47" i="1"/>
  <c r="AG47" i="1"/>
  <c r="AM47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6" i="1"/>
  <c r="AK45" i="1"/>
  <c r="AK44" i="1"/>
  <c r="AK43" i="1"/>
  <c r="AK42" i="1"/>
  <c r="AK41" i="1"/>
  <c r="AK40" i="1"/>
  <c r="AK39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Y64" i="1" l="1"/>
  <c r="AK64" i="1"/>
  <c r="AS19" i="1"/>
  <c r="W19" i="1"/>
  <c r="AS27" i="1"/>
  <c r="W27" i="1"/>
  <c r="AS35" i="1"/>
  <c r="W35" i="1"/>
  <c r="AS44" i="1"/>
  <c r="W44" i="1"/>
  <c r="AS9" i="1"/>
  <c r="W9" i="1"/>
  <c r="AS13" i="1"/>
  <c r="W13" i="1"/>
  <c r="AS17" i="1"/>
  <c r="W17" i="1"/>
  <c r="AS21" i="1"/>
  <c r="W21" i="1"/>
  <c r="AS25" i="1"/>
  <c r="W25" i="1"/>
  <c r="AS29" i="1"/>
  <c r="W29" i="1"/>
  <c r="AS33" i="1"/>
  <c r="W33" i="1"/>
  <c r="AS37" i="1"/>
  <c r="W37" i="1"/>
  <c r="AS42" i="1"/>
  <c r="W42" i="1"/>
  <c r="AS46" i="1"/>
  <c r="W46" i="1"/>
  <c r="AS51" i="1"/>
  <c r="W51" i="1"/>
  <c r="AS55" i="1"/>
  <c r="W55" i="1"/>
  <c r="AS59" i="1"/>
  <c r="W59" i="1"/>
  <c r="AS63" i="1"/>
  <c r="W63" i="1"/>
  <c r="AS10" i="1"/>
  <c r="W10" i="1"/>
  <c r="AS14" i="1"/>
  <c r="W14" i="1"/>
  <c r="AS18" i="1"/>
  <c r="W18" i="1"/>
  <c r="AS22" i="1"/>
  <c r="W22" i="1"/>
  <c r="AS26" i="1"/>
  <c r="W26" i="1"/>
  <c r="AS30" i="1"/>
  <c r="W30" i="1"/>
  <c r="AS34" i="1"/>
  <c r="W34" i="1"/>
  <c r="AS39" i="1"/>
  <c r="W39" i="1"/>
  <c r="AS43" i="1"/>
  <c r="W43" i="1"/>
  <c r="AS48" i="1"/>
  <c r="W48" i="1"/>
  <c r="AS52" i="1"/>
  <c r="W52" i="1"/>
  <c r="AS56" i="1"/>
  <c r="W56" i="1"/>
  <c r="AS60" i="1"/>
  <c r="W60" i="1"/>
  <c r="AS64" i="1"/>
  <c r="W64" i="1"/>
  <c r="AS15" i="1"/>
  <c r="W15" i="1"/>
  <c r="AS23" i="1"/>
  <c r="W23" i="1"/>
  <c r="AS31" i="1"/>
  <c r="W31" i="1"/>
  <c r="AS40" i="1"/>
  <c r="W40" i="1"/>
  <c r="AS49" i="1"/>
  <c r="W49" i="1"/>
  <c r="AS53" i="1"/>
  <c r="W53" i="1"/>
  <c r="AS57" i="1"/>
  <c r="W57" i="1"/>
  <c r="AS61" i="1"/>
  <c r="W61" i="1"/>
  <c r="AS12" i="1"/>
  <c r="W12" i="1"/>
  <c r="AS16" i="1"/>
  <c r="W16" i="1"/>
  <c r="AS20" i="1"/>
  <c r="W20" i="1"/>
  <c r="AS24" i="1"/>
  <c r="W24" i="1"/>
  <c r="AS28" i="1"/>
  <c r="W28" i="1"/>
  <c r="AS32" i="1"/>
  <c r="W32" i="1"/>
  <c r="AS36" i="1"/>
  <c r="W36" i="1"/>
  <c r="AS41" i="1"/>
  <c r="W41" i="1"/>
  <c r="AS45" i="1"/>
  <c r="W45" i="1"/>
  <c r="AS50" i="1"/>
  <c r="W50" i="1"/>
  <c r="AS54" i="1"/>
  <c r="W54" i="1"/>
  <c r="AS58" i="1"/>
  <c r="W58" i="1"/>
  <c r="AS62" i="1"/>
  <c r="W62" i="1"/>
  <c r="E9" i="1"/>
  <c r="AU16" i="1"/>
  <c r="AU60" i="1"/>
  <c r="AU52" i="1"/>
  <c r="AU58" i="1"/>
  <c r="N67" i="1"/>
  <c r="AU63" i="1"/>
  <c r="AU61" i="1"/>
  <c r="AU59" i="1"/>
  <c r="AU57" i="1"/>
  <c r="AU55" i="1"/>
  <c r="AU53" i="1"/>
  <c r="AU48" i="1"/>
  <c r="AU44" i="1"/>
  <c r="AU40" i="1"/>
  <c r="AU37" i="1"/>
  <c r="AU36" i="1"/>
  <c r="AU35" i="1"/>
  <c r="AU34" i="1"/>
  <c r="AU33" i="1"/>
  <c r="AU32" i="1"/>
  <c r="AU31" i="1"/>
  <c r="AU30" i="1"/>
  <c r="AU29" i="1"/>
  <c r="AU28" i="1"/>
  <c r="AU24" i="1"/>
  <c r="AU20" i="1"/>
  <c r="AM63" i="1"/>
  <c r="AM61" i="1"/>
  <c r="AM59" i="1"/>
  <c r="AM57" i="1"/>
  <c r="AM55" i="1"/>
  <c r="AM53" i="1"/>
  <c r="AM50" i="1"/>
  <c r="AM46" i="1"/>
  <c r="AM42" i="1"/>
  <c r="AM37" i="1"/>
  <c r="AM35" i="1"/>
  <c r="AM33" i="1"/>
  <c r="AM31" i="1"/>
  <c r="AM29" i="1"/>
  <c r="AM27" i="1"/>
  <c r="AM25" i="1"/>
  <c r="AM23" i="1"/>
  <c r="AM21" i="1"/>
  <c r="AM19" i="1"/>
  <c r="AM16" i="1"/>
  <c r="AM12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48" i="1"/>
  <c r="AI44" i="1"/>
  <c r="AI40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6" i="1"/>
  <c r="AG45" i="1"/>
  <c r="AG44" i="1"/>
  <c r="AG43" i="1"/>
  <c r="AG42" i="1"/>
  <c r="AG41" i="1"/>
  <c r="AG40" i="1"/>
  <c r="AG39" i="1"/>
  <c r="AG36" i="1"/>
  <c r="AG32" i="1"/>
  <c r="AG28" i="1"/>
  <c r="AG24" i="1"/>
  <c r="AG20" i="1"/>
  <c r="AG16" i="1"/>
  <c r="AG12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48" i="1"/>
  <c r="AE44" i="1"/>
  <c r="AE40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6" i="1"/>
  <c r="AC45" i="1"/>
  <c r="AC44" i="1"/>
  <c r="AC43" i="1"/>
  <c r="AC42" i="1"/>
  <c r="AC41" i="1"/>
  <c r="AC40" i="1"/>
  <c r="AC39" i="1"/>
  <c r="AC36" i="1"/>
  <c r="AC32" i="1"/>
  <c r="AC28" i="1"/>
  <c r="AC24" i="1"/>
  <c r="AC20" i="1"/>
  <c r="AC16" i="1"/>
  <c r="AC12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48" i="1"/>
  <c r="AA44" i="1"/>
  <c r="AA40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6" i="1"/>
  <c r="Y45" i="1"/>
  <c r="Y44" i="1"/>
  <c r="Y43" i="1"/>
  <c r="Y42" i="1"/>
  <c r="Y41" i="1"/>
  <c r="Y40" i="1"/>
  <c r="Y39" i="1"/>
  <c r="Y36" i="1"/>
  <c r="Y32" i="1"/>
  <c r="Y29" i="1"/>
  <c r="Y27" i="1"/>
  <c r="Y25" i="1"/>
  <c r="Y23" i="1"/>
  <c r="Y21" i="1"/>
  <c r="Y19" i="1"/>
  <c r="Y17" i="1"/>
  <c r="Y15" i="1"/>
  <c r="Y13" i="1"/>
  <c r="Y10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6" i="1"/>
  <c r="U45" i="1"/>
  <c r="U44" i="1"/>
  <c r="U43" i="1"/>
  <c r="U42" i="1"/>
  <c r="U41" i="1"/>
  <c r="U40" i="1"/>
  <c r="U39" i="1"/>
  <c r="U37" i="1"/>
  <c r="U35" i="1"/>
  <c r="U33" i="1"/>
  <c r="U31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0" i="1"/>
  <c r="U9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6" i="1"/>
  <c r="S45" i="1"/>
  <c r="S44" i="1"/>
  <c r="S43" i="1"/>
  <c r="S42" i="1"/>
  <c r="S41" i="1"/>
  <c r="S40" i="1"/>
  <c r="S39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0" i="1"/>
  <c r="S9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6" i="1"/>
  <c r="Q45" i="1"/>
  <c r="Q44" i="1"/>
  <c r="Q43" i="1"/>
  <c r="Q42" i="1"/>
  <c r="Q41" i="1"/>
  <c r="Q40" i="1"/>
  <c r="Q39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0" i="1"/>
  <c r="Q9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6" i="1"/>
  <c r="O45" i="1"/>
  <c r="O44" i="1"/>
  <c r="O43" i="1"/>
  <c r="O42" i="1"/>
  <c r="O41" i="1"/>
  <c r="O40" i="1"/>
  <c r="O39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0" i="1"/>
  <c r="O9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6" i="1"/>
  <c r="M45" i="1"/>
  <c r="M44" i="1"/>
  <c r="M43" i="1"/>
  <c r="M42" i="1"/>
  <c r="M41" i="1"/>
  <c r="M40" i="1"/>
  <c r="M39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0" i="1"/>
  <c r="M9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6" i="1"/>
  <c r="K45" i="1"/>
  <c r="K44" i="1"/>
  <c r="K43" i="1"/>
  <c r="K42" i="1"/>
  <c r="K41" i="1"/>
  <c r="K40" i="1"/>
  <c r="K39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0" i="1"/>
  <c r="K9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6" i="1"/>
  <c r="I45" i="1"/>
  <c r="I44" i="1"/>
  <c r="I43" i="1"/>
  <c r="I42" i="1"/>
  <c r="I41" i="1"/>
  <c r="I40" i="1"/>
  <c r="I39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0" i="1"/>
  <c r="I9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0" i="1"/>
  <c r="G9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6" i="1"/>
  <c r="E45" i="1"/>
  <c r="E44" i="1"/>
  <c r="E43" i="1"/>
  <c r="E42" i="1"/>
  <c r="E41" i="1"/>
  <c r="E40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0" i="1"/>
  <c r="Y9" i="1" l="1"/>
  <c r="Y16" i="1"/>
  <c r="AM40" i="1"/>
  <c r="AM44" i="1"/>
  <c r="AM48" i="1"/>
  <c r="AM52" i="1"/>
  <c r="AM58" i="1"/>
  <c r="AM60" i="1"/>
  <c r="AU64" i="1"/>
  <c r="AM10" i="1"/>
  <c r="AI10" i="1"/>
  <c r="AG10" i="1"/>
  <c r="AE10" i="1"/>
  <c r="AC10" i="1"/>
  <c r="AA10" i="1"/>
  <c r="AU12" i="1"/>
  <c r="Y12" i="1"/>
  <c r="AM14" i="1"/>
  <c r="AG14" i="1"/>
  <c r="AC14" i="1"/>
  <c r="Y14" i="1"/>
  <c r="AU18" i="1"/>
  <c r="AM18" i="1"/>
  <c r="AG18" i="1"/>
  <c r="AC18" i="1"/>
  <c r="Y18" i="1"/>
  <c r="AM20" i="1"/>
  <c r="Y20" i="1"/>
  <c r="AU22" i="1"/>
  <c r="AM22" i="1"/>
  <c r="AG22" i="1"/>
  <c r="AC22" i="1"/>
  <c r="Y22" i="1"/>
  <c r="AM24" i="1"/>
  <c r="Y24" i="1"/>
  <c r="AU26" i="1"/>
  <c r="AM26" i="1"/>
  <c r="AG26" i="1"/>
  <c r="AC26" i="1"/>
  <c r="Y26" i="1"/>
  <c r="AM28" i="1"/>
  <c r="Y28" i="1"/>
  <c r="AM30" i="1"/>
  <c r="AG30" i="1"/>
  <c r="AC30" i="1"/>
  <c r="Y30" i="1"/>
  <c r="U30" i="1"/>
  <c r="AM32" i="1"/>
  <c r="U32" i="1"/>
  <c r="AM34" i="1"/>
  <c r="AG34" i="1"/>
  <c r="AC34" i="1"/>
  <c r="Y34" i="1"/>
  <c r="U34" i="1"/>
  <c r="AM36" i="1"/>
  <c r="U36" i="1"/>
  <c r="AU42" i="1"/>
  <c r="AI42" i="1"/>
  <c r="AE42" i="1"/>
  <c r="AA42" i="1"/>
  <c r="AU46" i="1"/>
  <c r="AI46" i="1"/>
  <c r="AE46" i="1"/>
  <c r="AA46" i="1"/>
  <c r="AU50" i="1"/>
  <c r="AI50" i="1"/>
  <c r="AE50" i="1"/>
  <c r="AA50" i="1"/>
  <c r="AU54" i="1"/>
  <c r="AM54" i="1"/>
  <c r="AU56" i="1"/>
  <c r="AM56" i="1"/>
  <c r="AU62" i="1"/>
  <c r="AM62" i="1"/>
  <c r="AU14" i="1"/>
  <c r="AU10" i="1"/>
  <c r="AU51" i="1"/>
  <c r="AG13" i="1"/>
  <c r="AC13" i="1"/>
  <c r="AG15" i="1"/>
  <c r="AC15" i="1"/>
  <c r="AG17" i="1"/>
  <c r="AC17" i="1"/>
  <c r="AG19" i="1"/>
  <c r="AC19" i="1"/>
  <c r="AG21" i="1"/>
  <c r="AC21" i="1"/>
  <c r="AG23" i="1"/>
  <c r="AC23" i="1"/>
  <c r="AG25" i="1"/>
  <c r="AC25" i="1"/>
  <c r="AG27" i="1"/>
  <c r="AC27" i="1"/>
  <c r="AG29" i="1"/>
  <c r="AC29" i="1"/>
  <c r="AG31" i="1"/>
  <c r="AC31" i="1"/>
  <c r="Y31" i="1"/>
  <c r="AG33" i="1"/>
  <c r="AC33" i="1"/>
  <c r="Y33" i="1"/>
  <c r="AG35" i="1"/>
  <c r="AC35" i="1"/>
  <c r="Y35" i="1"/>
  <c r="AG37" i="1"/>
  <c r="AC37" i="1"/>
  <c r="Y37" i="1"/>
  <c r="AU39" i="1"/>
  <c r="AM39" i="1"/>
  <c r="AI39" i="1"/>
  <c r="AE39" i="1"/>
  <c r="AA39" i="1"/>
  <c r="AU41" i="1"/>
  <c r="AM41" i="1"/>
  <c r="AI41" i="1"/>
  <c r="AE41" i="1"/>
  <c r="AA41" i="1"/>
  <c r="AU43" i="1"/>
  <c r="AM43" i="1"/>
  <c r="AI43" i="1"/>
  <c r="AE43" i="1"/>
  <c r="AA43" i="1"/>
  <c r="AU45" i="1"/>
  <c r="AM45" i="1"/>
  <c r="AI45" i="1"/>
  <c r="AE45" i="1"/>
  <c r="AA45" i="1"/>
  <c r="AU49" i="1"/>
  <c r="AM49" i="1"/>
  <c r="AI49" i="1"/>
  <c r="AE49" i="1"/>
  <c r="AA49" i="1"/>
  <c r="AM13" i="1"/>
  <c r="AM15" i="1"/>
  <c r="AM17" i="1"/>
  <c r="AU13" i="1"/>
  <c r="AU15" i="1"/>
  <c r="AU17" i="1"/>
  <c r="AU19" i="1"/>
  <c r="AU21" i="1"/>
  <c r="AU23" i="1"/>
  <c r="AU25" i="1"/>
  <c r="AU27" i="1"/>
  <c r="AA51" i="1"/>
  <c r="AE51" i="1"/>
  <c r="AI51" i="1"/>
  <c r="AM51" i="1"/>
  <c r="AM64" i="1"/>
  <c r="AV67" i="1"/>
  <c r="AA9" i="1"/>
  <c r="AC9" i="1"/>
  <c r="AE9" i="1"/>
  <c r="AG9" i="1"/>
  <c r="AI9" i="1"/>
  <c r="AM9" i="1"/>
  <c r="AU9" i="1"/>
  <c r="AL67" i="1"/>
  <c r="AH67" i="1"/>
  <c r="AJ69" i="1" l="1"/>
  <c r="AP69" i="1"/>
  <c r="AN69" i="1"/>
  <c r="AR69" i="1"/>
  <c r="V69" i="1"/>
  <c r="N69" i="1"/>
  <c r="AF67" i="1"/>
  <c r="AD67" i="1"/>
  <c r="AB67" i="1"/>
  <c r="Z67" i="1"/>
  <c r="T67" i="1"/>
  <c r="R67" i="1"/>
  <c r="P67" i="1"/>
  <c r="L67" i="1"/>
  <c r="J67" i="1"/>
  <c r="H67" i="1"/>
  <c r="F67" i="1"/>
  <c r="D67" i="1"/>
  <c r="AT67" i="1"/>
  <c r="X67" i="1"/>
  <c r="AX27" i="1" l="1"/>
  <c r="AX26" i="1"/>
  <c r="AX44" i="1"/>
  <c r="AX28" i="1"/>
  <c r="AX45" i="1"/>
  <c r="AX53" i="1"/>
  <c r="AX19" i="1"/>
  <c r="AX35" i="1"/>
  <c r="AX63" i="1"/>
  <c r="AX62" i="1"/>
  <c r="AX54" i="1"/>
  <c r="AX32" i="1"/>
  <c r="AX13" i="1"/>
  <c r="AX15" i="1"/>
  <c r="AX23" i="1"/>
  <c r="AX31" i="1"/>
  <c r="AX39" i="1"/>
  <c r="AX49" i="1"/>
  <c r="AX57" i="1"/>
  <c r="AX18" i="1"/>
  <c r="AX34" i="1"/>
  <c r="AX52" i="1"/>
  <c r="AX60" i="1"/>
  <c r="AX10" i="1"/>
  <c r="AX42" i="1"/>
  <c r="AX24" i="1"/>
  <c r="AX58" i="1"/>
  <c r="AX40" i="1"/>
  <c r="AX11" i="1"/>
  <c r="AX12" i="1"/>
  <c r="AX17" i="1"/>
  <c r="AX21" i="1"/>
  <c r="AX25" i="1"/>
  <c r="AX29" i="1"/>
  <c r="AX33" i="1"/>
  <c r="AX37" i="1"/>
  <c r="AX43" i="1"/>
  <c r="AX47" i="1"/>
  <c r="AX51" i="1"/>
  <c r="AX55" i="1"/>
  <c r="AX61" i="1"/>
  <c r="AX9" i="1"/>
  <c r="AX14" i="1"/>
  <c r="AX22" i="1"/>
  <c r="AX30" i="1"/>
  <c r="AX38" i="1"/>
  <c r="AX48" i="1"/>
  <c r="AX56" i="1"/>
  <c r="AX59" i="1"/>
  <c r="AX20" i="1"/>
  <c r="AX36" i="1"/>
  <c r="AX46" i="1"/>
  <c r="AX64" i="1"/>
  <c r="AX16" i="1"/>
  <c r="AX41" i="1"/>
  <c r="AX50" i="1"/>
  <c r="J69" i="1" l="1"/>
  <c r="AH69" i="1"/>
  <c r="AL69" i="1"/>
  <c r="AW18" i="1"/>
  <c r="AW15" i="1"/>
  <c r="AW50" i="1"/>
  <c r="AW49" i="1"/>
  <c r="AW34" i="1"/>
  <c r="H69" i="1"/>
  <c r="AW33" i="1"/>
  <c r="AW48" i="1"/>
  <c r="AW9" i="1"/>
  <c r="AW26" i="1"/>
  <c r="AW42" i="1"/>
  <c r="AW58" i="1"/>
  <c r="AD69" i="1"/>
  <c r="AW25" i="1"/>
  <c r="AW41" i="1"/>
  <c r="AW57" i="1"/>
  <c r="AB69" i="1"/>
  <c r="AW59" i="1"/>
  <c r="AW14" i="1"/>
  <c r="AW22" i="1"/>
  <c r="AW30" i="1"/>
  <c r="AW38" i="1"/>
  <c r="AW46" i="1"/>
  <c r="AW54" i="1"/>
  <c r="AW64" i="1"/>
  <c r="R69" i="1"/>
  <c r="AW10" i="1"/>
  <c r="AW21" i="1"/>
  <c r="AW29" i="1"/>
  <c r="AW37" i="1"/>
  <c r="AW45" i="1"/>
  <c r="AW53" i="1"/>
  <c r="AW63" i="1"/>
  <c r="T69" i="1"/>
  <c r="AW32" i="1"/>
  <c r="F69" i="1"/>
  <c r="AW16" i="1"/>
  <c r="AW19" i="1"/>
  <c r="AW56" i="1"/>
  <c r="D69" i="1"/>
  <c r="Z69" i="1"/>
  <c r="AW12" i="1"/>
  <c r="AW23" i="1"/>
  <c r="AW31" i="1"/>
  <c r="AW39" i="1"/>
  <c r="AW47" i="1"/>
  <c r="X69" i="1"/>
  <c r="AW60" i="1"/>
  <c r="AW11" i="1"/>
  <c r="AW20" i="1"/>
  <c r="AW28" i="1"/>
  <c r="AW36" i="1"/>
  <c r="AW44" i="1"/>
  <c r="AW52" i="1"/>
  <c r="AW62" i="1"/>
  <c r="L69" i="1"/>
  <c r="AT69" i="1"/>
  <c r="AW17" i="1"/>
  <c r="AW27" i="1"/>
  <c r="AW35" i="1"/>
  <c r="AW43" i="1"/>
  <c r="AW51" i="1"/>
  <c r="AW61" i="1"/>
  <c r="P69" i="1"/>
  <c r="AF69" i="1"/>
  <c r="AW13" i="1"/>
  <c r="AW24" i="1"/>
  <c r="AW40" i="1"/>
  <c r="AW55" i="1"/>
  <c r="AV69" i="1" l="1"/>
  <c r="AW67" i="1"/>
</calcChain>
</file>

<file path=xl/sharedStrings.xml><?xml version="1.0" encoding="utf-8"?>
<sst xmlns="http://schemas.openxmlformats.org/spreadsheetml/2006/main" count="145" uniqueCount="114">
  <si>
    <t>TOTAL</t>
  </si>
  <si>
    <t>% of</t>
  </si>
  <si>
    <t xml:space="preserve">   STATE</t>
  </si>
  <si>
    <t>CAPITAL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</si>
  <si>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</si>
  <si>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</si>
  <si>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</si>
  <si>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</si>
  <si>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</si>
  <si>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</si>
  <si>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</si>
  <si>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</si>
  <si>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</si>
  <si>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</si>
  <si>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</si>
  <si>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</si>
  <si>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</si>
  <si>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</si>
  <si>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</si>
  <si>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</si>
  <si>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</si>
  <si>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</si>
  <si>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</si>
  <si>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</si>
  <si>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</si>
  <si>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</si>
  <si>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</si>
  <si>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</si>
  <si>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</si>
  <si>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</si>
  <si>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</si>
  <si>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</si>
  <si>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</si>
  <si>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</si>
  <si>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</si>
  <si>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</si>
  <si>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</si>
  <si>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</si>
  <si>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</si>
  <si>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</si>
  <si>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</si>
  <si>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</si>
  <si>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</si>
  <si>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</si>
  <si>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</si>
  <si>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</si>
  <si>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</si>
  <si>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</si>
  <si>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</si>
  <si>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</si>
  <si>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</si>
  <si>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</si>
  <si>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</si>
  <si>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</si>
  <si>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</si>
  <si>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Rank</t>
  </si>
  <si>
    <t>REV. COMM.</t>
  </si>
  <si>
    <t>ROAD BUS</t>
  </si>
  <si>
    <t>PLANNING</t>
  </si>
  <si>
    <t>(METRO/STATE</t>
  </si>
  <si>
    <t>CPG)</t>
  </si>
  <si>
    <t>OBLIGATIONS</t>
  </si>
  <si>
    <t>Percent of Total</t>
  </si>
  <si>
    <t>%</t>
  </si>
  <si>
    <t>TABLE 6</t>
  </si>
  <si>
    <t>EMERGENCY</t>
  </si>
  <si>
    <t>District of Columbia</t>
  </si>
  <si>
    <t>Lousiana</t>
  </si>
  <si>
    <t>Massachussets</t>
  </si>
  <si>
    <t xml:space="preserve">NEW </t>
  </si>
  <si>
    <t>FREEDOM</t>
  </si>
  <si>
    <t>ALTERNATIVE</t>
  </si>
  <si>
    <t>ANALYSIS</t>
  </si>
  <si>
    <t>JOB ACCESS</t>
  </si>
  <si>
    <t>NATIONAL</t>
  </si>
  <si>
    <t>RESEARCH</t>
  </si>
  <si>
    <t>NON</t>
  </si>
  <si>
    <t xml:space="preserve">URBANIZED </t>
  </si>
  <si>
    <t>AREA</t>
  </si>
  <si>
    <t xml:space="preserve">OVER THE </t>
  </si>
  <si>
    <t xml:space="preserve">PAUL S. </t>
  </si>
  <si>
    <t>SARBANES</t>
  </si>
  <si>
    <t>TRAN. IN PARKS</t>
  </si>
  <si>
    <t xml:space="preserve">INDIVIDUAL </t>
  </si>
  <si>
    <t>WITH DISABILITIES</t>
  </si>
  <si>
    <t>ELDERLY AND</t>
  </si>
  <si>
    <t>CLEAN FUELS</t>
  </si>
  <si>
    <t>SUPPLEMENTALS</t>
  </si>
  <si>
    <t>MISC. FHWA</t>
  </si>
  <si>
    <t>TRANSFERS</t>
  </si>
  <si>
    <t>American Samoa</t>
  </si>
  <si>
    <t>N. Mariana Island</t>
  </si>
  <si>
    <t>Virgin Islands</t>
  </si>
  <si>
    <t xml:space="preserve">PROJECT </t>
  </si>
  <si>
    <t>MANAGEMENT</t>
  </si>
  <si>
    <t>OVERSIGHT</t>
  </si>
  <si>
    <t>TIGER</t>
  </si>
  <si>
    <r>
      <rPr>
        <b/>
        <sz val="13"/>
        <rFont val="Arial"/>
        <family val="2"/>
      </rPr>
      <t>NOTE:</t>
    </r>
    <r>
      <rPr>
        <b/>
        <sz val="13"/>
        <color rgb="FFFF0000"/>
        <rFont val="Arial"/>
        <family val="2"/>
      </rPr>
      <t xml:space="preserve">  A negative obligation indicates that a budget amendment shifted the commitment of previously obligated funds elsewhere.</t>
    </r>
  </si>
  <si>
    <t xml:space="preserve">HURRICANE </t>
  </si>
  <si>
    <t>SANDY</t>
  </si>
  <si>
    <t>CAPITAL inlcudes 5339 and 5309 Bus and Bus Facilities as well as 5337 State of Good Repair.</t>
  </si>
  <si>
    <t>TABLE 5</t>
  </si>
  <si>
    <t>NATIONAL CENTER</t>
  </si>
  <si>
    <t>FOR MOBILITY</t>
  </si>
  <si>
    <t>RAIL</t>
  </si>
  <si>
    <t>SAFETY</t>
  </si>
  <si>
    <t>IMPROVEMENT</t>
  </si>
  <si>
    <t>SEC 112</t>
  </si>
  <si>
    <t>(FY 2006 FHWA</t>
  </si>
  <si>
    <t>APPROPS.)</t>
  </si>
  <si>
    <t>STATE</t>
  </si>
  <si>
    <t>SEC 115</t>
  </si>
  <si>
    <t>(FY 2004 FHWA</t>
  </si>
  <si>
    <t>FY 2014 OBLIGATIONS BY PROGRAM AND BY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</si>
</sst>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#,##0.0_);\(#,##0.0\)"/>
    <numFmt numFmtId="165" formatCode="&quot;$&quot;#,##0"/>
    <numFmt numFmtId="166" formatCode="#,##0.0"/>
  </numFmts>
  <fonts count="30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rgb="FFFF0000"/>
      <name val="Arial"/>
      <family val="2"/>
    </font>
    <font>
      <b/>
      <sz val="13"/>
      <name val="Arial"/>
      <family val="2"/>
    </font>
    <font>
      <b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/>
      <top style="thin">
        <color indexed="8"/>
      </top>
      <bottom/>
      <diagonal/>
    </border>
  </borders>
  <cellStyleXfs count="46">
    <xf numFmtId="0" fontId="0" fillId="0" borderId="0"/>
    <xf numFmtId="0" fontId="11" fillId="0" borderId="0" applyNumberFormat="0" applyFill="0" applyBorder="0" applyAlignment="0" applyProtection="0"/>
    <xf numFmtId="0" fontId="12" fillId="0" borderId="41" applyNumberFormat="0" applyFill="0" applyAlignment="0" applyProtection="0"/>
    <xf numFmtId="0" fontId="13" fillId="0" borderId="42" applyNumberFormat="0" applyFill="0" applyAlignment="0" applyProtection="0"/>
    <xf numFmtId="0" fontId="14" fillId="0" borderId="4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4" applyNumberFormat="0" applyAlignment="0" applyProtection="0"/>
    <xf numFmtId="0" fontId="19" fillId="6" borderId="45" applyNumberFormat="0" applyAlignment="0" applyProtection="0"/>
    <xf numFmtId="0" fontId="20" fillId="6" borderId="44" applyNumberFormat="0" applyAlignment="0" applyProtection="0"/>
    <xf numFmtId="0" fontId="21" fillId="0" borderId="46" applyNumberFormat="0" applyFill="0" applyAlignment="0" applyProtection="0"/>
    <xf numFmtId="0" fontId="22" fillId="7" borderId="4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49" applyNumberFormat="0" applyFill="0" applyAlignment="0" applyProtection="0"/>
    <xf numFmtId="0" fontId="2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0" borderId="0"/>
    <xf numFmtId="0" fontId="1" fillId="8" borderId="48" applyNumberFormat="0" applyFont="0" applyAlignment="0" applyProtection="0"/>
    <xf numFmtId="0" fontId="10" fillId="0" borderId="0"/>
    <xf numFmtId="43" fontId="2" fillId="0" borderId="0" applyFont="0" applyFill="0" applyBorder="0" applyAlignment="0" applyProtection="0"/>
    <xf numFmtId="0" fontId="1" fillId="0" borderId="0"/>
  </cellStyleXfs>
  <cellXfs count="1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5" xfId="0" applyFont="1" applyBorder="1"/>
    <xf numFmtId="0" fontId="5" fillId="0" borderId="0" xfId="0" applyFont="1"/>
    <xf numFmtId="0" fontId="4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0" fillId="0" borderId="0" xfId="0" applyBorder="1"/>
    <xf numFmtId="0" fontId="0" fillId="0" borderId="8" xfId="0" applyBorder="1"/>
    <xf numFmtId="0" fontId="4" fillId="0" borderId="9" xfId="0" applyFont="1" applyBorder="1"/>
    <xf numFmtId="3" fontId="2" fillId="0" borderId="10" xfId="0" applyNumberFormat="1" applyFont="1" applyBorder="1" applyProtection="1"/>
    <xf numFmtId="0" fontId="6" fillId="0" borderId="0" xfId="0" applyFont="1"/>
    <xf numFmtId="0" fontId="5" fillId="0" borderId="11" xfId="0" applyFont="1" applyBorder="1"/>
    <xf numFmtId="3" fontId="2" fillId="0" borderId="12" xfId="0" applyNumberFormat="1" applyFont="1" applyBorder="1" applyProtection="1"/>
    <xf numFmtId="0" fontId="2" fillId="0" borderId="2" xfId="0" applyFont="1" applyBorder="1"/>
    <xf numFmtId="0" fontId="2" fillId="0" borderId="0" xfId="0" applyFont="1" applyBorder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1" xfId="0" applyFont="1" applyBorder="1"/>
    <xf numFmtId="0" fontId="7" fillId="0" borderId="11" xfId="0" applyFont="1" applyBorder="1" applyAlignment="1">
      <alignment horizontal="center"/>
    </xf>
    <xf numFmtId="0" fontId="2" fillId="0" borderId="16" xfId="0" applyFont="1" applyBorder="1"/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5" fontId="2" fillId="0" borderId="16" xfId="0" applyNumberFormat="1" applyFont="1" applyBorder="1"/>
    <xf numFmtId="165" fontId="2" fillId="0" borderId="26" xfId="0" applyNumberFormat="1" applyFont="1" applyBorder="1"/>
    <xf numFmtId="165" fontId="2" fillId="0" borderId="27" xfId="0" applyNumberFormat="1" applyFont="1" applyBorder="1"/>
    <xf numFmtId="165" fontId="2" fillId="0" borderId="0" xfId="0" applyNumberFormat="1" applyFont="1" applyBorder="1"/>
    <xf numFmtId="165" fontId="2" fillId="0" borderId="20" xfId="0" applyNumberFormat="1" applyFont="1" applyBorder="1"/>
    <xf numFmtId="165" fontId="2" fillId="0" borderId="21" xfId="0" applyNumberFormat="1" applyFont="1" applyBorder="1"/>
    <xf numFmtId="165" fontId="2" fillId="0" borderId="5" xfId="0" applyNumberFormat="1" applyFont="1" applyBorder="1" applyAlignment="1" applyProtection="1">
      <alignment horizontal="right"/>
    </xf>
    <xf numFmtId="165" fontId="2" fillId="0" borderId="28" xfId="0" applyNumberFormat="1" applyFont="1" applyBorder="1" applyAlignment="1" applyProtection="1">
      <alignment horizontal="right"/>
    </xf>
    <xf numFmtId="165" fontId="2" fillId="0" borderId="29" xfId="0" applyNumberFormat="1" applyFont="1" applyBorder="1" applyAlignment="1" applyProtection="1">
      <alignment horizontal="right"/>
    </xf>
    <xf numFmtId="5" fontId="7" fillId="0" borderId="0" xfId="0" applyNumberFormat="1" applyFont="1" applyProtection="1"/>
    <xf numFmtId="5" fontId="7" fillId="0" borderId="17" xfId="0" applyNumberFormat="1" applyFont="1" applyBorder="1" applyProtection="1"/>
    <xf numFmtId="5" fontId="7" fillId="0" borderId="16" xfId="0" applyNumberFormat="1" applyFont="1" applyBorder="1" applyProtection="1"/>
    <xf numFmtId="5" fontId="7" fillId="0" borderId="0" xfId="0" applyNumberFormat="1" applyFont="1" applyBorder="1" applyProtection="1"/>
    <xf numFmtId="5" fontId="7" fillId="0" borderId="5" xfId="0" applyNumberFormat="1" applyFont="1" applyBorder="1" applyProtection="1"/>
    <xf numFmtId="164" fontId="7" fillId="0" borderId="0" xfId="0" applyNumberFormat="1" applyFont="1" applyProtection="1"/>
    <xf numFmtId="164" fontId="7" fillId="0" borderId="5" xfId="0" applyNumberFormat="1" applyFont="1" applyBorder="1" applyProtection="1"/>
    <xf numFmtId="37" fontId="2" fillId="0" borderId="0" xfId="0" applyNumberFormat="1" applyFont="1" applyProtection="1"/>
    <xf numFmtId="164" fontId="3" fillId="0" borderId="0" xfId="0" applyNumberFormat="1" applyFont="1" applyProtection="1"/>
    <xf numFmtId="164" fontId="3" fillId="0" borderId="17" xfId="0" applyNumberFormat="1" applyFont="1" applyBorder="1" applyProtection="1"/>
    <xf numFmtId="164" fontId="3" fillId="0" borderId="16" xfId="0" applyNumberFormat="1" applyFont="1" applyBorder="1" applyProtection="1"/>
    <xf numFmtId="164" fontId="3" fillId="0" borderId="0" xfId="0" applyNumberFormat="1" applyFont="1" applyBorder="1" applyProtection="1"/>
    <xf numFmtId="164" fontId="3" fillId="0" borderId="5" xfId="0" applyNumberFormat="1" applyFont="1" applyBorder="1" applyProtection="1"/>
    <xf numFmtId="0" fontId="2" fillId="0" borderId="30" xfId="0" applyFont="1" applyBorder="1" applyAlignment="1"/>
    <xf numFmtId="37" fontId="2" fillId="0" borderId="0" xfId="0" applyNumberFormat="1" applyFont="1" applyBorder="1" applyProtection="1"/>
    <xf numFmtId="164" fontId="2" fillId="0" borderId="0" xfId="0" applyNumberFormat="1" applyFont="1" applyProtection="1"/>
    <xf numFmtId="164" fontId="2" fillId="0" borderId="4" xfId="0" applyNumberFormat="1" applyFont="1" applyBorder="1" applyProtection="1"/>
    <xf numFmtId="37" fontId="2" fillId="0" borderId="20" xfId="0" applyNumberFormat="1" applyFont="1" applyBorder="1" applyProtection="1"/>
    <xf numFmtId="164" fontId="2" fillId="0" borderId="22" xfId="0" applyNumberFormat="1" applyFont="1" applyBorder="1" applyProtection="1"/>
    <xf numFmtId="37" fontId="2" fillId="0" borderId="21" xfId="0" applyNumberFormat="1" applyFont="1" applyBorder="1" applyProtection="1"/>
    <xf numFmtId="164" fontId="2" fillId="0" borderId="20" xfId="0" applyNumberFormat="1" applyFont="1" applyBorder="1" applyProtection="1"/>
    <xf numFmtId="164" fontId="2" fillId="0" borderId="8" xfId="0" applyNumberFormat="1" applyFont="1" applyBorder="1" applyProtection="1"/>
    <xf numFmtId="37" fontId="2" fillId="0" borderId="10" xfId="0" applyNumberFormat="1" applyFont="1" applyBorder="1" applyProtection="1"/>
    <xf numFmtId="37" fontId="7" fillId="0" borderId="11" xfId="0" applyNumberFormat="1" applyFont="1" applyBorder="1" applyProtection="1"/>
    <xf numFmtId="0" fontId="2" fillId="0" borderId="30" xfId="0" applyFont="1" applyBorder="1" applyAlignment="1">
      <alignment horizontal="center"/>
    </xf>
    <xf numFmtId="166" fontId="2" fillId="0" borderId="0" xfId="0" applyNumberFormat="1" applyFont="1" applyBorder="1" applyAlignment="1" applyProtection="1">
      <alignment horizontal="right"/>
    </xf>
    <xf numFmtId="166" fontId="2" fillId="0" borderId="0" xfId="0" quotePrefix="1" applyNumberFormat="1" applyFont="1" applyBorder="1" applyAlignment="1" applyProtection="1">
      <alignment horizontal="right"/>
    </xf>
    <xf numFmtId="166" fontId="2" fillId="0" borderId="20" xfId="0" applyNumberFormat="1" applyFont="1" applyBorder="1" applyAlignment="1" applyProtection="1">
      <alignment horizontal="right"/>
    </xf>
    <xf numFmtId="166" fontId="2" fillId="0" borderId="21" xfId="0" applyNumberFormat="1" applyFont="1" applyBorder="1" applyAlignment="1" applyProtection="1">
      <alignment horizontal="right"/>
    </xf>
    <xf numFmtId="166" fontId="2" fillId="0" borderId="10" xfId="0" applyNumberFormat="1" applyFont="1" applyBorder="1" applyAlignment="1" applyProtection="1">
      <alignment horizontal="right"/>
    </xf>
    <xf numFmtId="37" fontId="2" fillId="0" borderId="17" xfId="0" applyNumberFormat="1" applyFont="1" applyBorder="1" applyProtection="1"/>
    <xf numFmtId="37" fontId="2" fillId="0" borderId="31" xfId="0" applyNumberFormat="1" applyFont="1" applyBorder="1" applyProtection="1"/>
    <xf numFmtId="37" fontId="7" fillId="0" borderId="0" xfId="0" applyNumberFormat="1" applyFont="1" applyProtection="1"/>
    <xf numFmtId="0" fontId="7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2" xfId="0" applyFont="1" applyBorder="1" applyAlignment="1"/>
    <xf numFmtId="0" fontId="2" fillId="0" borderId="33" xfId="0" applyFont="1" applyBorder="1" applyAlignment="1"/>
    <xf numFmtId="0" fontId="7" fillId="0" borderId="31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5" xfId="0" applyFont="1" applyBorder="1"/>
    <xf numFmtId="166" fontId="2" fillId="0" borderId="17" xfId="0" applyNumberFormat="1" applyFont="1" applyBorder="1" applyAlignment="1" applyProtection="1">
      <alignment horizontal="right"/>
    </xf>
    <xf numFmtId="166" fontId="2" fillId="0" borderId="17" xfId="0" quotePrefix="1" applyNumberFormat="1" applyFont="1" applyBorder="1" applyAlignment="1" applyProtection="1">
      <alignment horizontal="right"/>
    </xf>
    <xf numFmtId="166" fontId="2" fillId="0" borderId="24" xfId="0" applyNumberFormat="1" applyFont="1" applyBorder="1" applyAlignment="1" applyProtection="1">
      <alignment horizontal="right"/>
    </xf>
    <xf numFmtId="164" fontId="7" fillId="0" borderId="28" xfId="0" applyNumberFormat="1" applyFont="1" applyBorder="1" applyProtection="1"/>
    <xf numFmtId="166" fontId="2" fillId="0" borderId="25" xfId="0" applyNumberFormat="1" applyFont="1" applyBorder="1" applyAlignment="1" applyProtection="1">
      <alignment horizontal="right"/>
    </xf>
    <xf numFmtId="164" fontId="7" fillId="0" borderId="29" xfId="0" applyNumberFormat="1" applyFont="1" applyBorder="1" applyProtection="1"/>
    <xf numFmtId="166" fontId="2" fillId="0" borderId="35" xfId="0" applyNumberFormat="1" applyFont="1" applyBorder="1" applyAlignment="1" applyProtection="1">
      <alignment horizontal="right"/>
    </xf>
    <xf numFmtId="166" fontId="2" fillId="0" borderId="12" xfId="0" applyNumberFormat="1" applyFont="1" applyBorder="1" applyAlignment="1" applyProtection="1">
      <alignment horizontal="right"/>
    </xf>
    <xf numFmtId="3" fontId="2" fillId="0" borderId="12" xfId="0" applyNumberFormat="1" applyFont="1" applyBorder="1" applyAlignment="1" applyProtection="1">
      <alignment horizontal="right"/>
    </xf>
    <xf numFmtId="165" fontId="2" fillId="0" borderId="36" xfId="0" applyNumberFormat="1" applyFont="1" applyBorder="1" applyAlignment="1" applyProtection="1">
      <alignment horizontal="right"/>
    </xf>
    <xf numFmtId="37" fontId="2" fillId="0" borderId="16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5" xfId="0" applyNumberFormat="1" applyFont="1" applyBorder="1" applyProtection="1"/>
    <xf numFmtId="37" fontId="2" fillId="0" borderId="11" xfId="0" applyNumberFormat="1" applyFont="1" applyBorder="1" applyProtection="1"/>
    <xf numFmtId="37" fontId="2" fillId="0" borderId="34" xfId="0" applyNumberFormat="1" applyFont="1" applyBorder="1" applyProtection="1"/>
    <xf numFmtId="37" fontId="2" fillId="0" borderId="7" xfId="0" applyNumberFormat="1" applyFont="1" applyBorder="1" applyProtection="1"/>
    <xf numFmtId="37" fontId="7" fillId="0" borderId="7" xfId="0" applyNumberFormat="1" applyFont="1" applyBorder="1" applyProtection="1"/>
    <xf numFmtId="0" fontId="2" fillId="0" borderId="37" xfId="0" applyFont="1" applyBorder="1" applyAlignment="1">
      <alignment horizontal="center"/>
    </xf>
    <xf numFmtId="37" fontId="2" fillId="0" borderId="38" xfId="0" applyNumberFormat="1" applyFont="1" applyBorder="1" applyProtection="1"/>
    <xf numFmtId="37" fontId="7" fillId="0" borderId="0" xfId="0" applyNumberFormat="1" applyFont="1" applyBorder="1" applyProtection="1"/>
    <xf numFmtId="0" fontId="8" fillId="0" borderId="0" xfId="0" applyFont="1"/>
    <xf numFmtId="0" fontId="8" fillId="0" borderId="0" xfId="0" applyFont="1" applyAlignment="1"/>
    <xf numFmtId="0" fontId="9" fillId="0" borderId="0" xfId="0" applyFont="1" applyAlignment="1">
      <alignment horizontal="center"/>
    </xf>
    <xf numFmtId="0" fontId="0" fillId="0" borderId="39" xfId="0" applyBorder="1"/>
    <xf numFmtId="166" fontId="2" fillId="0" borderId="13" xfId="0" applyNumberFormat="1" applyFont="1" applyBorder="1" applyAlignment="1" applyProtection="1">
      <alignment horizontal="right"/>
    </xf>
    <xf numFmtId="165" fontId="2" fillId="0" borderId="14" xfId="0" applyNumberFormat="1" applyFont="1" applyBorder="1"/>
    <xf numFmtId="166" fontId="2" fillId="0" borderId="15" xfId="0" applyNumberFormat="1" applyFont="1" applyBorder="1" applyAlignment="1" applyProtection="1">
      <alignment horizontal="right"/>
    </xf>
    <xf numFmtId="165" fontId="2" fillId="0" borderId="13" xfId="0" applyNumberFormat="1" applyFont="1" applyBorder="1"/>
    <xf numFmtId="165" fontId="2" fillId="0" borderId="40" xfId="0" applyNumberFormat="1" applyFont="1" applyBorder="1" applyAlignment="1" applyProtection="1">
      <alignment horizontal="right"/>
    </xf>
    <xf numFmtId="164" fontId="2" fillId="0" borderId="13" xfId="0" applyNumberFormat="1" applyFont="1" applyBorder="1" applyProtection="1"/>
    <xf numFmtId="37" fontId="2" fillId="0" borderId="13" xfId="0" applyNumberFormat="1" applyFont="1" applyBorder="1" applyProtection="1"/>
    <xf numFmtId="164" fontId="7" fillId="0" borderId="40" xfId="0" applyNumberFormat="1" applyFont="1" applyBorder="1" applyProtection="1"/>
    <xf numFmtId="0" fontId="10" fillId="0" borderId="18" xfId="0" applyFont="1" applyBorder="1"/>
    <xf numFmtId="0" fontId="8" fillId="0" borderId="0" xfId="0" applyFont="1" applyAlignment="1"/>
    <xf numFmtId="0" fontId="8" fillId="0" borderId="0" xfId="0" applyFont="1" applyAlignment="1"/>
    <xf numFmtId="0" fontId="8" fillId="0" borderId="0" xfId="0" applyFont="1" applyAlignment="1"/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5" fontId="2" fillId="0" borderId="0" xfId="0" applyNumberFormat="1" applyFont="1"/>
    <xf numFmtId="0" fontId="27" fillId="0" borderId="0" xfId="0" applyFont="1"/>
    <xf numFmtId="37" fontId="29" fillId="0" borderId="0" xfId="0" applyNumberFormat="1" applyFont="1" applyProtection="1"/>
    <xf numFmtId="0" fontId="8" fillId="0" borderId="0" xfId="0" applyFont="1" applyAlignment="1"/>
    <xf numFmtId="37" fontId="2" fillId="0" borderId="14" xfId="0" applyNumberFormat="1" applyFont="1" applyBorder="1" applyProtection="1"/>
    <xf numFmtId="0" fontId="7" fillId="0" borderId="50" xfId="0" applyFont="1" applyBorder="1" applyAlignment="1">
      <alignment horizontal="center"/>
    </xf>
    <xf numFmtId="165" fontId="2" fillId="0" borderId="50" xfId="0" applyNumberFormat="1" applyFont="1" applyBorder="1"/>
    <xf numFmtId="165" fontId="2" fillId="0" borderId="2" xfId="0" applyNumberFormat="1" applyFont="1" applyBorder="1"/>
    <xf numFmtId="165" fontId="2" fillId="0" borderId="4" xfId="0" applyNumberFormat="1" applyFont="1" applyBorder="1"/>
    <xf numFmtId="165" fontId="2" fillId="0" borderId="22" xfId="0" applyNumberFormat="1" applyFont="1" applyBorder="1"/>
    <xf numFmtId="3" fontId="2" fillId="0" borderId="8" xfId="0" applyNumberFormat="1" applyFont="1" applyBorder="1" applyProtection="1"/>
    <xf numFmtId="3" fontId="2" fillId="0" borderId="12" xfId="0" applyNumberFormat="1" applyFont="1" applyBorder="1"/>
    <xf numFmtId="0" fontId="9" fillId="0" borderId="0" xfId="0" applyFont="1"/>
    <xf numFmtId="37" fontId="2" fillId="0" borderId="0" xfId="0" applyNumberFormat="1" applyFont="1" applyFill="1" applyProtection="1"/>
    <xf numFmtId="0" fontId="2" fillId="0" borderId="0" xfId="0" applyFont="1" applyFill="1"/>
    <xf numFmtId="0" fontId="0" fillId="0" borderId="2" xfId="0" applyFill="1" applyBorder="1"/>
    <xf numFmtId="0" fontId="0" fillId="0" borderId="18" xfId="0" applyFill="1" applyBorder="1"/>
    <xf numFmtId="165" fontId="2" fillId="0" borderId="2" xfId="0" applyNumberFormat="1" applyFont="1" applyFill="1" applyBorder="1"/>
    <xf numFmtId="166" fontId="2" fillId="0" borderId="17" xfId="0" applyNumberFormat="1" applyFont="1" applyFill="1" applyBorder="1" applyAlignment="1" applyProtection="1">
      <alignment horizontal="right"/>
    </xf>
    <xf numFmtId="165" fontId="2" fillId="0" borderId="16" xfId="0" applyNumberFormat="1" applyFont="1" applyFill="1" applyBorder="1"/>
    <xf numFmtId="166" fontId="2" fillId="0" borderId="0" xfId="0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/>
    <xf numFmtId="165" fontId="2" fillId="0" borderId="5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Protection="1"/>
    <xf numFmtId="164" fontId="7" fillId="0" borderId="5" xfId="0" applyNumberFormat="1" applyFont="1" applyFill="1" applyBorder="1" applyProtection="1"/>
    <xf numFmtId="0" fontId="0" fillId="0" borderId="0" xfId="0" applyFill="1"/>
    <xf numFmtId="0" fontId="8" fillId="0" borderId="0" xfId="0" applyFont="1" applyAlignment="1"/>
    <xf numFmtId="0" fontId="3" fillId="0" borderId="2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9" fillId="0" borderId="0" xfId="0" applyFont="1" applyBorder="1" applyAlignment="1">
      <alignment horizontal="center"/>
    </xf>
    <xf numFmtId="0" fontId="8" fillId="0" borderId="0" xfId="0" applyFont="1" applyAlignment="1"/>
    <xf numFmtId="165" fontId="2" fillId="0" borderId="13" xfId="0" applyNumberFormat="1" applyFont="1" applyBorder="1" applyAlignment="1" applyProtection="1">
      <alignment horizontal="right"/>
    </xf>
    <xf numFmtId="165" fontId="2" fillId="0" borderId="0" xfId="0" applyNumberFormat="1" applyFont="1" applyBorder="1" applyAlignment="1" applyProtection="1">
      <alignment horizontal="right"/>
    </xf>
    <xf numFmtId="165" fontId="2" fillId="0" borderId="20" xfId="0" applyNumberFormat="1" applyFont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right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3"/>
    <cellStyle name="Normal 4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D00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E76"/>
  <sheetViews>
    <sheetView tabSelected="1" defaultGridColor="0" colorId="22" zoomScale="70" zoomScaleNormal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M76" sqref="M76"/>
    </sheetView>
  </sheetViews>
  <sheetFormatPr defaultColWidth="11.44140625" defaultRowHeight="15" x14ac:dyDescent="0.2"/>
  <cols>
    <col min="1" max="1" width="0.5546875" customWidth="1"/>
    <col min="2" max="2" width="0.44140625" customWidth="1"/>
    <col min="3" max="3" width="17" style="6" bestFit="1" customWidth="1"/>
    <col min="4" max="4" width="15.21875" style="26" customWidth="1"/>
    <col min="5" max="5" width="4.5546875" style="26" customWidth="1"/>
    <col min="6" max="6" width="15.44140625" style="26" customWidth="1"/>
    <col min="7" max="7" width="4" style="26" customWidth="1"/>
    <col min="8" max="8" width="13.44140625" style="26" customWidth="1"/>
    <col min="9" max="9" width="4.77734375" style="26" customWidth="1"/>
    <col min="10" max="10" width="17.33203125" style="26" customWidth="1"/>
    <col min="11" max="11" width="4.109375" style="26" customWidth="1"/>
    <col min="12" max="12" width="16.6640625" style="26" customWidth="1"/>
    <col min="13" max="13" width="4.6640625" style="26" customWidth="1"/>
    <col min="14" max="14" width="15.77734375" style="26" customWidth="1"/>
    <col min="15" max="15" width="4.6640625" style="26" customWidth="1"/>
    <col min="16" max="16" width="13.77734375" style="26" bestFit="1" customWidth="1"/>
    <col min="17" max="17" width="3.44140625" style="26" customWidth="1"/>
    <col min="18" max="18" width="16.21875" style="26" customWidth="1"/>
    <col min="19" max="19" width="3.77734375" style="26" customWidth="1"/>
    <col min="20" max="20" width="12.88671875" style="26" customWidth="1"/>
    <col min="21" max="21" width="5" style="26" customWidth="1"/>
    <col min="22" max="22" width="17.88671875" style="26" customWidth="1"/>
    <col min="23" max="23" width="6" style="26" bestFit="1" customWidth="1"/>
    <col min="24" max="24" width="13.5546875" style="26" customWidth="1"/>
    <col min="25" max="25" width="3.33203125" style="26" customWidth="1"/>
    <col min="26" max="26" width="13.33203125" style="26" customWidth="1"/>
    <col min="27" max="27" width="3.77734375" style="26" customWidth="1"/>
    <col min="28" max="28" width="14.77734375" style="26" customWidth="1"/>
    <col min="29" max="29" width="4.88671875" style="26" bestFit="1" customWidth="1"/>
    <col min="30" max="30" width="12.5546875" style="26" bestFit="1" customWidth="1"/>
    <col min="31" max="31" width="3.109375" style="26" customWidth="1"/>
    <col min="32" max="32" width="16.44140625" style="26" customWidth="1"/>
    <col min="33" max="33" width="6.77734375" style="26" bestFit="1" customWidth="1"/>
    <col min="34" max="34" width="15.44140625" style="26" bestFit="1" customWidth="1"/>
    <col min="35" max="35" width="5.44140625" style="26" customWidth="1"/>
    <col min="36" max="36" width="15.109375" style="26" customWidth="1"/>
    <col min="37" max="37" width="5.33203125" style="26" customWidth="1"/>
    <col min="38" max="38" width="15.5546875" style="26" customWidth="1"/>
    <col min="39" max="39" width="6" style="26" customWidth="1"/>
    <col min="40" max="40" width="15.6640625" style="26" customWidth="1"/>
    <col min="41" max="41" width="6" style="26" customWidth="1"/>
    <col min="42" max="42" width="16.109375" style="26" customWidth="1"/>
    <col min="43" max="43" width="5.109375" style="26" customWidth="1"/>
    <col min="44" max="44" width="12.6640625" style="26" customWidth="1"/>
    <col min="45" max="45" width="7" style="26" customWidth="1"/>
    <col min="46" max="46" width="15.33203125" style="26" bestFit="1" customWidth="1"/>
    <col min="47" max="47" width="4.88671875" style="26" customWidth="1"/>
    <col min="48" max="48" width="17.44140625" style="26" customWidth="1"/>
    <col min="49" max="49" width="7.6640625" style="26" customWidth="1"/>
    <col min="50" max="50" width="5.6640625" style="26" bestFit="1" customWidth="1"/>
    <col min="51" max="51" width="1" style="26" customWidth="1"/>
    <col min="52" max="52" width="15.77734375" style="26" customWidth="1"/>
    <col min="53" max="57" width="11.44140625" style="26" customWidth="1"/>
  </cols>
  <sheetData>
    <row r="1" spans="1:57" s="118" customFormat="1" ht="18" customHeight="1" x14ac:dyDescent="0.25">
      <c r="B1" s="119"/>
      <c r="C1" s="166" t="s">
        <v>101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40"/>
      <c r="O1" s="140"/>
      <c r="Q1" s="119"/>
      <c r="R1" s="133"/>
      <c r="S1" s="119"/>
      <c r="T1" s="119"/>
      <c r="U1" s="119"/>
      <c r="V1" s="163"/>
      <c r="W1" s="163"/>
      <c r="X1" s="120" t="s">
        <v>64</v>
      </c>
      <c r="Z1" s="119"/>
      <c r="AA1" s="119"/>
      <c r="AB1" s="119"/>
      <c r="AC1" s="119"/>
      <c r="AD1" s="119"/>
      <c r="AE1" s="119"/>
      <c r="AF1" s="119"/>
      <c r="AG1" s="119"/>
      <c r="AH1" s="119"/>
      <c r="AI1" s="132"/>
      <c r="AJ1" s="163"/>
      <c r="AK1" s="163"/>
      <c r="AL1" s="132"/>
      <c r="AM1" s="132"/>
      <c r="AN1" s="163"/>
      <c r="AO1" s="163"/>
      <c r="AP1" s="163"/>
      <c r="AQ1" s="163"/>
      <c r="AR1" s="131"/>
      <c r="AS1" s="120" t="s">
        <v>64</v>
      </c>
      <c r="AT1" s="120"/>
      <c r="AU1" s="120"/>
      <c r="AV1" s="120"/>
      <c r="AW1" s="120"/>
      <c r="AX1" s="120"/>
    </row>
    <row r="2" spans="1:57" s="118" customFormat="1" ht="18" customHeight="1" x14ac:dyDescent="0.25">
      <c r="A2" s="166" t="s">
        <v>113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40"/>
      <c r="O2" s="140"/>
      <c r="Q2" s="119"/>
      <c r="R2" s="133"/>
      <c r="S2" s="119"/>
      <c r="X2" s="120" t="s">
        <v>113</v>
      </c>
      <c r="Z2" s="119"/>
      <c r="AA2" s="119"/>
      <c r="AB2" s="119"/>
      <c r="AC2" s="119"/>
      <c r="AD2" s="119"/>
      <c r="AE2" s="119"/>
      <c r="AF2" s="119"/>
      <c r="AG2" s="119"/>
      <c r="AH2" s="119"/>
      <c r="AI2" s="132"/>
      <c r="AJ2" s="163"/>
      <c r="AK2" s="163"/>
      <c r="AL2" s="132"/>
      <c r="AM2" s="132"/>
      <c r="AN2" s="163"/>
      <c r="AO2" s="163"/>
      <c r="AP2" s="163"/>
      <c r="AQ2" s="163"/>
      <c r="AR2" s="131"/>
      <c r="AS2" s="120" t="s">
        <v>113</v>
      </c>
      <c r="AT2" s="120"/>
      <c r="AU2" s="120"/>
      <c r="AV2" s="120"/>
      <c r="AW2" s="120"/>
      <c r="AX2" s="120"/>
    </row>
    <row r="3" spans="1:57" ht="15.75" thickBot="1" x14ac:dyDescent="0.25">
      <c r="C3" s="15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</row>
    <row r="4" spans="1:57" ht="17.25" customHeight="1" x14ac:dyDescent="0.2">
      <c r="B4" s="1"/>
      <c r="C4" s="8"/>
      <c r="D4" s="89"/>
      <c r="E4" s="80"/>
      <c r="F4" s="80"/>
      <c r="G4" s="80"/>
      <c r="H4" s="80"/>
      <c r="I4" s="80"/>
      <c r="J4" s="80"/>
      <c r="K4" s="80"/>
      <c r="L4" s="80"/>
      <c r="M4" s="90"/>
      <c r="N4" s="80"/>
      <c r="O4" s="80"/>
      <c r="P4" s="115"/>
      <c r="Q4" s="80"/>
      <c r="R4" s="80"/>
      <c r="S4" s="80"/>
      <c r="T4" s="80"/>
      <c r="U4" s="80"/>
      <c r="V4" s="80"/>
      <c r="W4" s="80"/>
      <c r="X4" s="89"/>
      <c r="Y4" s="69"/>
      <c r="Z4" s="69"/>
      <c r="AA4" s="69"/>
      <c r="AB4" s="69"/>
      <c r="AC4" s="91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92"/>
    </row>
    <row r="5" spans="1:57" s="37" customFormat="1" ht="12.75" x14ac:dyDescent="0.2">
      <c r="B5" s="36"/>
      <c r="C5" s="38"/>
      <c r="D5" s="142"/>
      <c r="E5" s="21"/>
      <c r="F5" s="20"/>
      <c r="G5" s="19"/>
      <c r="H5" s="20"/>
      <c r="I5" s="21"/>
      <c r="J5" s="20" t="s">
        <v>85</v>
      </c>
      <c r="K5" s="21"/>
      <c r="L5" s="20"/>
      <c r="M5" s="21"/>
      <c r="N5" s="19"/>
      <c r="O5" s="19"/>
      <c r="P5" s="20"/>
      <c r="Q5" s="21"/>
      <c r="R5" s="19" t="s">
        <v>58</v>
      </c>
      <c r="S5" s="21"/>
      <c r="T5" s="20"/>
      <c r="U5" s="21"/>
      <c r="V5" s="135" t="s">
        <v>102</v>
      </c>
      <c r="W5" s="19"/>
      <c r="X5" s="20"/>
      <c r="Y5" s="21"/>
      <c r="Z5" s="20"/>
      <c r="AA5" s="21"/>
      <c r="AB5" s="20" t="s">
        <v>76</v>
      </c>
      <c r="AC5" s="21"/>
      <c r="AD5" s="20"/>
      <c r="AE5" s="21"/>
      <c r="AF5" s="20" t="s">
        <v>80</v>
      </c>
      <c r="AG5" s="21"/>
      <c r="AH5" s="135" t="s">
        <v>93</v>
      </c>
      <c r="AI5" s="21"/>
      <c r="AJ5" s="135" t="s">
        <v>104</v>
      </c>
      <c r="AK5" s="21"/>
      <c r="AL5" s="135" t="s">
        <v>107</v>
      </c>
      <c r="AM5" s="21"/>
      <c r="AN5" s="135" t="s">
        <v>111</v>
      </c>
      <c r="AO5" s="21"/>
      <c r="AP5" s="135" t="s">
        <v>110</v>
      </c>
      <c r="AQ5" s="21"/>
      <c r="AR5" s="19"/>
      <c r="AS5" s="19"/>
      <c r="AT5" s="20"/>
      <c r="AU5" s="21"/>
      <c r="AV5" s="24"/>
      <c r="AW5" s="23"/>
      <c r="AX5" s="24"/>
      <c r="AY5" s="33"/>
      <c r="AZ5" s="24"/>
      <c r="BA5" s="24"/>
      <c r="BB5" s="24"/>
      <c r="BC5" s="24"/>
      <c r="BD5" s="24"/>
      <c r="BE5" s="24"/>
    </row>
    <row r="6" spans="1:57" s="37" customFormat="1" ht="12.75" x14ac:dyDescent="0.2">
      <c r="B6" s="36"/>
      <c r="C6" s="38" t="s">
        <v>2</v>
      </c>
      <c r="D6" s="23" t="s">
        <v>71</v>
      </c>
      <c r="E6" s="29"/>
      <c r="F6" s="28"/>
      <c r="G6" s="27"/>
      <c r="H6" s="28"/>
      <c r="I6" s="29"/>
      <c r="J6" s="28" t="s">
        <v>83</v>
      </c>
      <c r="K6" s="29"/>
      <c r="L6" s="28" t="s">
        <v>65</v>
      </c>
      <c r="M6" s="29"/>
      <c r="N6" s="136" t="s">
        <v>98</v>
      </c>
      <c r="O6" s="27"/>
      <c r="P6" s="28" t="s">
        <v>73</v>
      </c>
      <c r="Q6" s="29"/>
      <c r="R6" s="27" t="s">
        <v>59</v>
      </c>
      <c r="S6" s="29"/>
      <c r="T6" s="28" t="s">
        <v>88</v>
      </c>
      <c r="U6" s="29"/>
      <c r="V6" s="136" t="s">
        <v>103</v>
      </c>
      <c r="W6" s="27"/>
      <c r="X6" s="28" t="s">
        <v>74</v>
      </c>
      <c r="Y6" s="29"/>
      <c r="Z6" s="28" t="s">
        <v>69</v>
      </c>
      <c r="AA6" s="29"/>
      <c r="AB6" s="28" t="s">
        <v>77</v>
      </c>
      <c r="AC6" s="29"/>
      <c r="AD6" s="28" t="s">
        <v>79</v>
      </c>
      <c r="AE6" s="29"/>
      <c r="AF6" s="28" t="s">
        <v>81</v>
      </c>
      <c r="AG6" s="29"/>
      <c r="AH6" s="136" t="s">
        <v>94</v>
      </c>
      <c r="AI6" s="29"/>
      <c r="AJ6" s="136" t="s">
        <v>105</v>
      </c>
      <c r="AK6" s="29"/>
      <c r="AL6" s="136" t="s">
        <v>108</v>
      </c>
      <c r="AM6" s="29"/>
      <c r="AN6" s="136" t="s">
        <v>112</v>
      </c>
      <c r="AO6" s="29"/>
      <c r="AP6" s="136" t="s">
        <v>105</v>
      </c>
      <c r="AQ6" s="29"/>
      <c r="AR6" s="27"/>
      <c r="AS6" s="27"/>
      <c r="AT6" s="28" t="s">
        <v>77</v>
      </c>
      <c r="AU6" s="29"/>
      <c r="AV6" s="27" t="s">
        <v>0</v>
      </c>
      <c r="AW6" s="23" t="s">
        <v>1</v>
      </c>
      <c r="AX6" s="27" t="s">
        <v>55</v>
      </c>
      <c r="AY6" s="33"/>
      <c r="AZ6" s="24"/>
      <c r="BA6" s="24"/>
      <c r="BB6" s="24"/>
      <c r="BC6" s="24"/>
      <c r="BD6" s="24"/>
      <c r="BE6" s="24"/>
    </row>
    <row r="7" spans="1:57" s="37" customFormat="1" ht="13.5" thickBot="1" x14ac:dyDescent="0.25">
      <c r="B7" s="39"/>
      <c r="C7" s="40"/>
      <c r="D7" s="34" t="s">
        <v>72</v>
      </c>
      <c r="E7" s="93" t="s">
        <v>63</v>
      </c>
      <c r="F7" s="94" t="s">
        <v>3</v>
      </c>
      <c r="G7" s="31" t="s">
        <v>63</v>
      </c>
      <c r="H7" s="94" t="s">
        <v>86</v>
      </c>
      <c r="I7" s="93" t="s">
        <v>63</v>
      </c>
      <c r="J7" s="94" t="s">
        <v>84</v>
      </c>
      <c r="K7" s="93" t="s">
        <v>63</v>
      </c>
      <c r="L7" s="94" t="s">
        <v>87</v>
      </c>
      <c r="M7" s="93" t="s">
        <v>63</v>
      </c>
      <c r="N7" s="134" t="s">
        <v>99</v>
      </c>
      <c r="O7" s="31" t="s">
        <v>63</v>
      </c>
      <c r="P7" s="94" t="s">
        <v>56</v>
      </c>
      <c r="Q7" s="93" t="s">
        <v>63</v>
      </c>
      <c r="R7" s="31" t="s">
        <v>60</v>
      </c>
      <c r="S7" s="93" t="s">
        <v>63</v>
      </c>
      <c r="T7" s="94" t="s">
        <v>89</v>
      </c>
      <c r="U7" s="93" t="s">
        <v>63</v>
      </c>
      <c r="V7" s="134" t="s">
        <v>94</v>
      </c>
      <c r="W7" s="31" t="s">
        <v>63</v>
      </c>
      <c r="X7" s="94" t="s">
        <v>75</v>
      </c>
      <c r="Y7" s="93" t="s">
        <v>63</v>
      </c>
      <c r="Z7" s="94" t="s">
        <v>70</v>
      </c>
      <c r="AA7" s="93" t="s">
        <v>63</v>
      </c>
      <c r="AB7" s="94" t="s">
        <v>78</v>
      </c>
      <c r="AC7" s="93" t="s">
        <v>63</v>
      </c>
      <c r="AD7" s="94" t="s">
        <v>57</v>
      </c>
      <c r="AE7" s="93" t="s">
        <v>63</v>
      </c>
      <c r="AF7" s="94" t="s">
        <v>82</v>
      </c>
      <c r="AG7" s="93" t="s">
        <v>63</v>
      </c>
      <c r="AH7" s="134" t="s">
        <v>95</v>
      </c>
      <c r="AI7" s="93" t="s">
        <v>63</v>
      </c>
      <c r="AJ7" s="134" t="s">
        <v>106</v>
      </c>
      <c r="AK7" s="93" t="s">
        <v>63</v>
      </c>
      <c r="AL7" s="134" t="s">
        <v>109</v>
      </c>
      <c r="AM7" s="93" t="s">
        <v>63</v>
      </c>
      <c r="AN7" s="31" t="s">
        <v>109</v>
      </c>
      <c r="AO7" s="93" t="s">
        <v>63</v>
      </c>
      <c r="AP7" s="134" t="s">
        <v>95</v>
      </c>
      <c r="AQ7" s="93" t="s">
        <v>63</v>
      </c>
      <c r="AR7" s="134" t="s">
        <v>96</v>
      </c>
      <c r="AS7" s="93" t="s">
        <v>63</v>
      </c>
      <c r="AT7" s="94" t="s">
        <v>78</v>
      </c>
      <c r="AU7" s="93" t="s">
        <v>63</v>
      </c>
      <c r="AV7" s="31" t="s">
        <v>61</v>
      </c>
      <c r="AW7" s="34" t="s">
        <v>4</v>
      </c>
      <c r="AX7" s="31"/>
      <c r="AY7" s="35"/>
      <c r="AZ7" s="24"/>
      <c r="BA7" s="24"/>
      <c r="BB7" s="24"/>
      <c r="BC7" s="24"/>
      <c r="BD7" s="24"/>
      <c r="BE7" s="24"/>
    </row>
    <row r="8" spans="1:57" x14ac:dyDescent="0.2">
      <c r="B8" s="2"/>
      <c r="C8" s="5"/>
      <c r="D8" s="17"/>
      <c r="E8" s="95"/>
      <c r="F8" s="32"/>
      <c r="G8" s="18"/>
      <c r="H8" s="32"/>
      <c r="I8" s="95"/>
      <c r="J8" s="32"/>
      <c r="K8" s="95"/>
      <c r="L8" s="32"/>
      <c r="M8" s="95"/>
      <c r="N8" s="18"/>
      <c r="O8" s="18"/>
      <c r="P8" s="32"/>
      <c r="Q8" s="95"/>
      <c r="R8" s="18"/>
      <c r="S8" s="95"/>
      <c r="T8" s="32"/>
      <c r="U8" s="95"/>
      <c r="V8" s="18"/>
      <c r="W8" s="18"/>
      <c r="X8" s="32"/>
      <c r="Y8" s="95"/>
      <c r="Z8" s="32"/>
      <c r="AA8" s="95"/>
      <c r="AB8" s="32"/>
      <c r="AC8" s="95"/>
      <c r="AD8" s="32"/>
      <c r="AE8" s="95"/>
      <c r="AF8" s="32"/>
      <c r="AG8" s="95"/>
      <c r="AH8" s="18"/>
      <c r="AI8" s="95"/>
      <c r="AJ8" s="18"/>
      <c r="AK8" s="95"/>
      <c r="AL8" s="18"/>
      <c r="AM8" s="95"/>
      <c r="AN8" s="18"/>
      <c r="AO8" s="95"/>
      <c r="AP8" s="18"/>
      <c r="AQ8" s="95"/>
      <c r="AR8" s="18"/>
      <c r="AS8" s="18"/>
      <c r="AT8" s="32"/>
      <c r="AU8" s="95"/>
      <c r="AV8" s="96"/>
      <c r="AY8" s="97"/>
    </row>
    <row r="9" spans="1:57" s="10" customFormat="1" x14ac:dyDescent="0.2">
      <c r="B9" s="2"/>
      <c r="C9" s="121" t="s">
        <v>5</v>
      </c>
      <c r="D9" s="143">
        <v>0</v>
      </c>
      <c r="E9" s="124">
        <f>(D9/$AV9)*100</f>
        <v>0</v>
      </c>
      <c r="F9" s="123">
        <v>1966451</v>
      </c>
      <c r="G9" s="122">
        <f>(F9/$AV9)*100</f>
        <v>3.6291262084677771</v>
      </c>
      <c r="H9" s="123">
        <v>2500000</v>
      </c>
      <c r="I9" s="124">
        <f>(H9/$AV9)*100</f>
        <v>4.6138019819306164</v>
      </c>
      <c r="J9" s="123">
        <v>5407856</v>
      </c>
      <c r="K9" s="124">
        <f>(J9/$AV9)*100</f>
        <v>9.9803106923181506</v>
      </c>
      <c r="L9" s="123">
        <v>0</v>
      </c>
      <c r="M9" s="124">
        <f>(L9/$AV9)*100</f>
        <v>0</v>
      </c>
      <c r="N9" s="168">
        <v>0</v>
      </c>
      <c r="O9" s="122">
        <f>(N9/$AV9)*100</f>
        <v>0</v>
      </c>
      <c r="P9" s="123">
        <v>1361924</v>
      </c>
      <c r="Q9" s="124">
        <f>(P9/$AV9)*100</f>
        <v>2.5134590601755491</v>
      </c>
      <c r="R9" s="125">
        <v>0</v>
      </c>
      <c r="S9" s="124">
        <f>(R9/$AV9)*100</f>
        <v>0</v>
      </c>
      <c r="T9" s="123">
        <v>0</v>
      </c>
      <c r="U9" s="124">
        <f>(T9/$AV9)*100</f>
        <v>0</v>
      </c>
      <c r="V9" s="168">
        <v>0</v>
      </c>
      <c r="W9" s="122">
        <f>(V9/$AV9)*100</f>
        <v>0</v>
      </c>
      <c r="X9" s="123">
        <v>0</v>
      </c>
      <c r="Y9" s="124">
        <f>(X9/$AV9)*100</f>
        <v>0</v>
      </c>
      <c r="Z9" s="123">
        <v>1440399</v>
      </c>
      <c r="AA9" s="124">
        <f>(Z9/$AV9)*100</f>
        <v>2.6582863043883513</v>
      </c>
      <c r="AB9" s="123">
        <v>14534264</v>
      </c>
      <c r="AC9" s="124">
        <f>(AB9/$AV9)*100</f>
        <v>26.823286419641125</v>
      </c>
      <c r="AD9" s="123">
        <v>0</v>
      </c>
      <c r="AE9" s="124">
        <f>(AD9/$AV9)*100</f>
        <v>0</v>
      </c>
      <c r="AF9" s="123">
        <v>0</v>
      </c>
      <c r="AG9" s="124">
        <f>(AF9/$AV9)*100</f>
        <v>0</v>
      </c>
      <c r="AH9" s="168">
        <v>0</v>
      </c>
      <c r="AI9" s="124">
        <f>(AH9/$AV9)*100</f>
        <v>0</v>
      </c>
      <c r="AJ9" s="168">
        <v>0</v>
      </c>
      <c r="AK9" s="124">
        <f>(AJ9/$AV9)*100</f>
        <v>0</v>
      </c>
      <c r="AL9" s="168">
        <v>0</v>
      </c>
      <c r="AM9" s="124">
        <f>(AL9/$AV9)*100</f>
        <v>0</v>
      </c>
      <c r="AN9" s="168">
        <v>0</v>
      </c>
      <c r="AO9" s="124"/>
      <c r="AP9" s="168">
        <v>0</v>
      </c>
      <c r="AQ9" s="124"/>
      <c r="AR9" s="168">
        <v>0</v>
      </c>
      <c r="AS9" s="122">
        <f t="shared" ref="AS9" si="0">(AR9/$AV9)*100</f>
        <v>0</v>
      </c>
      <c r="AT9" s="123">
        <v>26974353</v>
      </c>
      <c r="AU9" s="124">
        <f t="shared" ref="AU9" si="1">(AT9/$AV9)*100</f>
        <v>49.781729333078431</v>
      </c>
      <c r="AV9" s="126">
        <f>SUM(D9,F9,H9,J9,L9,N9,P9,R9,T9,V9,X9,Z9,AB9,AD9,AF9,AH9,AJ9,AL9,AN9,AP9,AR9,AT9)</f>
        <v>54185247</v>
      </c>
      <c r="AW9" s="127">
        <f t="shared" ref="AW9:AW40" si="2">(AV9/AV$67)*100</f>
        <v>0.3452800205786844</v>
      </c>
      <c r="AX9" s="128">
        <f t="shared" ref="AX9:AX40" si="3">RANK(AV9,AV$9:AV$65,0)</f>
        <v>33</v>
      </c>
      <c r="AY9" s="129"/>
      <c r="AZ9" s="70"/>
      <c r="BA9" s="18"/>
      <c r="BB9" s="50"/>
      <c r="BC9" s="18"/>
      <c r="BD9" s="18"/>
      <c r="BE9" s="18"/>
    </row>
    <row r="10" spans="1:57" x14ac:dyDescent="0.2">
      <c r="B10" s="2"/>
      <c r="C10" s="41" t="s">
        <v>6</v>
      </c>
      <c r="D10" s="144">
        <v>0</v>
      </c>
      <c r="E10" s="98">
        <f>(D10/$AV10)*100</f>
        <v>0</v>
      </c>
      <c r="F10" s="47">
        <v>18234155</v>
      </c>
      <c r="G10" s="81">
        <f>(F10/$AV10)*100</f>
        <v>42.297962370861129</v>
      </c>
      <c r="H10" s="47">
        <v>0</v>
      </c>
      <c r="I10" s="98">
        <f>(H10/$AV10)*100</f>
        <v>0</v>
      </c>
      <c r="J10" s="47">
        <v>1101774</v>
      </c>
      <c r="K10" s="98">
        <f>(J10/$AV10)*100</f>
        <v>2.5557968106113584</v>
      </c>
      <c r="L10" s="47">
        <v>0</v>
      </c>
      <c r="M10" s="98">
        <f>(L10/$AV10)*100</f>
        <v>0</v>
      </c>
      <c r="N10" s="169">
        <v>0</v>
      </c>
      <c r="O10" s="81">
        <f>(N10/$AV10)*100</f>
        <v>0</v>
      </c>
      <c r="P10" s="47">
        <v>223521</v>
      </c>
      <c r="Q10" s="98">
        <f>(P10/$AV10)*100</f>
        <v>0.51850402977803201</v>
      </c>
      <c r="R10" s="50">
        <v>1001407</v>
      </c>
      <c r="S10" s="98">
        <f>(R10/$AV10)*100</f>
        <v>2.3229744182780574</v>
      </c>
      <c r="T10" s="47">
        <v>558200</v>
      </c>
      <c r="U10" s="98">
        <f>(T10/$AV10)*100</f>
        <v>1.2948624488173257</v>
      </c>
      <c r="V10" s="169">
        <v>0</v>
      </c>
      <c r="W10" s="81">
        <f>(V10/$AV10)*100</f>
        <v>0</v>
      </c>
      <c r="X10" s="47">
        <v>0</v>
      </c>
      <c r="Y10" s="98">
        <f>(X10/$AV10)*100</f>
        <v>0</v>
      </c>
      <c r="Z10" s="47">
        <v>64786</v>
      </c>
      <c r="AA10" s="98">
        <f>(Z10/$AV10)*100</f>
        <v>0.15028476999118465</v>
      </c>
      <c r="AB10" s="47">
        <v>8501121</v>
      </c>
      <c r="AC10" s="98">
        <f>(AB10/$AV10)*100</f>
        <v>19.720140372182719</v>
      </c>
      <c r="AD10" s="47">
        <v>0</v>
      </c>
      <c r="AE10" s="98">
        <f>(AD10/$AV10)*100</f>
        <v>0</v>
      </c>
      <c r="AF10" s="47">
        <v>0</v>
      </c>
      <c r="AG10" s="98">
        <f>(AF10/$AV10)*100</f>
        <v>0</v>
      </c>
      <c r="AH10" s="169">
        <v>0</v>
      </c>
      <c r="AI10" s="98">
        <f>(AH10/$AV10)*100</f>
        <v>0</v>
      </c>
      <c r="AJ10" s="169">
        <v>0</v>
      </c>
      <c r="AK10" s="98">
        <f t="shared" ref="AK10:AK64" si="4">(AJ10/$AV10)*100</f>
        <v>0</v>
      </c>
      <c r="AL10" s="169">
        <v>0</v>
      </c>
      <c r="AM10" s="98">
        <f>(AL10/$AV10)*100</f>
        <v>0</v>
      </c>
      <c r="AN10" s="169">
        <v>0</v>
      </c>
      <c r="AO10" s="98"/>
      <c r="AP10" s="169">
        <v>0</v>
      </c>
      <c r="AQ10" s="98"/>
      <c r="AR10" s="169">
        <v>0</v>
      </c>
      <c r="AS10" s="81">
        <f t="shared" ref="AS10" si="5">(AR10/$AV10)*100</f>
        <v>0</v>
      </c>
      <c r="AT10" s="47">
        <v>13423862</v>
      </c>
      <c r="AU10" s="98">
        <f t="shared" ref="AU10" si="6">(AT10/$AV10)*100</f>
        <v>31.139474779480192</v>
      </c>
      <c r="AV10" s="53">
        <f t="shared" ref="AV10:AV64" si="7">SUM(D10,F10,H10,J10,L10,N10,P10,R10,T10,V10,X10,Z10,AB10,AD10,AF10,AH10,AJ10,AL10,AN10,AP10,AR10,AT10)</f>
        <v>43108826</v>
      </c>
      <c r="AW10" s="71">
        <f t="shared" si="2"/>
        <v>0.27469868926504892</v>
      </c>
      <c r="AX10" s="63">
        <f t="shared" si="3"/>
        <v>35</v>
      </c>
      <c r="AY10" s="62"/>
      <c r="AZ10" s="63"/>
      <c r="BB10" s="50"/>
    </row>
    <row r="11" spans="1:57" x14ac:dyDescent="0.2">
      <c r="B11" s="2"/>
      <c r="C11" s="41" t="s">
        <v>90</v>
      </c>
      <c r="D11" s="144">
        <v>0</v>
      </c>
      <c r="E11" s="98">
        <v>0</v>
      </c>
      <c r="F11" s="47">
        <v>0</v>
      </c>
      <c r="G11" s="82">
        <v>0</v>
      </c>
      <c r="H11" s="47">
        <v>0</v>
      </c>
      <c r="I11" s="98">
        <v>0</v>
      </c>
      <c r="J11" s="47">
        <v>0</v>
      </c>
      <c r="K11" s="98">
        <v>0</v>
      </c>
      <c r="L11" s="47">
        <v>0</v>
      </c>
      <c r="M11" s="98">
        <v>0</v>
      </c>
      <c r="N11" s="169">
        <v>0</v>
      </c>
      <c r="O11" s="81">
        <v>0</v>
      </c>
      <c r="P11" s="47">
        <v>0</v>
      </c>
      <c r="Q11" s="99">
        <v>0</v>
      </c>
      <c r="R11" s="50">
        <v>0</v>
      </c>
      <c r="S11" s="98">
        <v>0</v>
      </c>
      <c r="T11" s="47">
        <v>0</v>
      </c>
      <c r="U11" s="98">
        <v>0</v>
      </c>
      <c r="V11" s="169">
        <v>0</v>
      </c>
      <c r="W11" s="81">
        <v>0</v>
      </c>
      <c r="X11" s="47">
        <v>0</v>
      </c>
      <c r="Y11" s="99">
        <v>0</v>
      </c>
      <c r="Z11" s="47">
        <v>0</v>
      </c>
      <c r="AA11" s="99">
        <v>0</v>
      </c>
      <c r="AB11" s="47">
        <v>421687</v>
      </c>
      <c r="AC11" s="98">
        <v>0</v>
      </c>
      <c r="AD11" s="47">
        <v>0</v>
      </c>
      <c r="AE11" s="98">
        <v>0</v>
      </c>
      <c r="AF11" s="47">
        <v>0</v>
      </c>
      <c r="AG11" s="98">
        <v>0</v>
      </c>
      <c r="AH11" s="169">
        <v>0</v>
      </c>
      <c r="AI11" s="98">
        <v>0</v>
      </c>
      <c r="AJ11" s="169">
        <v>0</v>
      </c>
      <c r="AK11" s="98">
        <f t="shared" si="4"/>
        <v>0</v>
      </c>
      <c r="AL11" s="169">
        <v>0</v>
      </c>
      <c r="AM11" s="98">
        <v>0</v>
      </c>
      <c r="AN11" s="169">
        <v>0</v>
      </c>
      <c r="AO11" s="98"/>
      <c r="AP11" s="169">
        <v>0</v>
      </c>
      <c r="AQ11" s="98"/>
      <c r="AR11" s="169">
        <v>0</v>
      </c>
      <c r="AS11" s="81">
        <v>0</v>
      </c>
      <c r="AT11" s="47">
        <v>0</v>
      </c>
      <c r="AU11" s="98">
        <v>0</v>
      </c>
      <c r="AV11" s="53">
        <f t="shared" si="7"/>
        <v>421687</v>
      </c>
      <c r="AW11" s="71">
        <f t="shared" si="2"/>
        <v>2.687080046673289E-3</v>
      </c>
      <c r="AX11" s="63">
        <f t="shared" si="3"/>
        <v>56</v>
      </c>
      <c r="AY11" s="62"/>
      <c r="AZ11" s="63"/>
      <c r="BB11" s="50"/>
    </row>
    <row r="12" spans="1:57" x14ac:dyDescent="0.2">
      <c r="B12" s="2"/>
      <c r="C12" s="41" t="s">
        <v>7</v>
      </c>
      <c r="D12" s="144">
        <v>0</v>
      </c>
      <c r="E12" s="98">
        <f>(D12/$AV12)*100</f>
        <v>0</v>
      </c>
      <c r="F12" s="47">
        <v>76624005</v>
      </c>
      <c r="G12" s="81">
        <f>(F12/$AV12)*100</f>
        <v>30.014653295052796</v>
      </c>
      <c r="H12" s="47">
        <v>0</v>
      </c>
      <c r="I12" s="98">
        <f>(H12/$AV12)*100</f>
        <v>0</v>
      </c>
      <c r="J12" s="47">
        <v>11361916</v>
      </c>
      <c r="K12" s="98">
        <f>(J12/$AV12)*100</f>
        <v>4.4506153066198131</v>
      </c>
      <c r="L12" s="47">
        <v>0</v>
      </c>
      <c r="M12" s="98">
        <f>(L12/$AV12)*100</f>
        <v>0</v>
      </c>
      <c r="N12" s="169">
        <v>0</v>
      </c>
      <c r="O12" s="81">
        <f>(N12/$AV12)*100</f>
        <v>0</v>
      </c>
      <c r="P12" s="47">
        <v>0</v>
      </c>
      <c r="Q12" s="98">
        <f>(P12/$AV12)*100</f>
        <v>0</v>
      </c>
      <c r="R12" s="50">
        <v>2447192</v>
      </c>
      <c r="S12" s="98">
        <f>(R12/$AV12)*100</f>
        <v>0.95859801933384781</v>
      </c>
      <c r="T12" s="47">
        <v>0</v>
      </c>
      <c r="U12" s="98">
        <f>(T12/$AV12)*100</f>
        <v>0</v>
      </c>
      <c r="V12" s="169">
        <v>0</v>
      </c>
      <c r="W12" s="81">
        <f>(V12/$AV12)*100</f>
        <v>0</v>
      </c>
      <c r="X12" s="47">
        <v>0</v>
      </c>
      <c r="Y12" s="98">
        <f>(X12/$AV12)*100</f>
        <v>0</v>
      </c>
      <c r="Z12" s="47">
        <v>0</v>
      </c>
      <c r="AA12" s="98">
        <f>(Z12/$AV12)*100</f>
        <v>0</v>
      </c>
      <c r="AB12" s="47">
        <v>13612759</v>
      </c>
      <c r="AC12" s="98">
        <f>(AB12/$AV12)*100</f>
        <v>5.3323007819039168</v>
      </c>
      <c r="AD12" s="47">
        <v>0</v>
      </c>
      <c r="AE12" s="98">
        <f>(AD12/$AV12)*100</f>
        <v>0</v>
      </c>
      <c r="AF12" s="47">
        <v>0</v>
      </c>
      <c r="AG12" s="98">
        <f>(AF12/$AV12)*100</f>
        <v>0</v>
      </c>
      <c r="AH12" s="169">
        <v>0</v>
      </c>
      <c r="AI12" s="98">
        <f>(AH12/$AV12)*100</f>
        <v>0</v>
      </c>
      <c r="AJ12" s="169">
        <v>0</v>
      </c>
      <c r="AK12" s="98">
        <f t="shared" si="4"/>
        <v>0</v>
      </c>
      <c r="AL12" s="169">
        <v>0</v>
      </c>
      <c r="AM12" s="98">
        <f>(AL12/$AV12)*100</f>
        <v>0</v>
      </c>
      <c r="AN12" s="169">
        <v>0</v>
      </c>
      <c r="AO12" s="98"/>
      <c r="AP12" s="169">
        <v>853478</v>
      </c>
      <c r="AQ12" s="98"/>
      <c r="AR12" s="169">
        <v>0</v>
      </c>
      <c r="AS12" s="81">
        <f t="shared" ref="AS12" si="8">(AR12/$AV12)*100</f>
        <v>0</v>
      </c>
      <c r="AT12" s="47">
        <v>150389306</v>
      </c>
      <c r="AU12" s="98">
        <f t="shared" ref="AU12" si="9">(AT12/$AV12)*100</f>
        <v>58.909513785837788</v>
      </c>
      <c r="AV12" s="53">
        <f t="shared" si="7"/>
        <v>255288656</v>
      </c>
      <c r="AW12" s="71">
        <f t="shared" si="2"/>
        <v>1.6267540941021212</v>
      </c>
      <c r="AX12" s="63">
        <f t="shared" si="3"/>
        <v>16</v>
      </c>
      <c r="AY12" s="62"/>
      <c r="AZ12" s="63"/>
      <c r="BB12" s="50"/>
    </row>
    <row r="13" spans="1:57" x14ac:dyDescent="0.2">
      <c r="B13" s="2"/>
      <c r="C13" s="41" t="s">
        <v>8</v>
      </c>
      <c r="D13" s="144">
        <v>0</v>
      </c>
      <c r="E13" s="98">
        <f>(D13/$AV13)*100</f>
        <v>0</v>
      </c>
      <c r="F13" s="47">
        <v>6139692</v>
      </c>
      <c r="G13" s="81">
        <f>(F13/$AV13)*100</f>
        <v>15.60130298251654</v>
      </c>
      <c r="H13" s="47">
        <v>0</v>
      </c>
      <c r="I13" s="98">
        <f>(H13/$AV13)*100</f>
        <v>0</v>
      </c>
      <c r="J13" s="47">
        <v>2452159</v>
      </c>
      <c r="K13" s="98">
        <f>(J13/$AV13)*100</f>
        <v>6.2310740539272622</v>
      </c>
      <c r="L13" s="47">
        <v>0</v>
      </c>
      <c r="M13" s="98">
        <f>(L13/$AV13)*100</f>
        <v>0</v>
      </c>
      <c r="N13" s="169">
        <v>0</v>
      </c>
      <c r="O13" s="81">
        <f>(N13/$AV13)*100</f>
        <v>0</v>
      </c>
      <c r="P13" s="47">
        <v>0</v>
      </c>
      <c r="Q13" s="98">
        <f>(P13/$AV13)*100</f>
        <v>0</v>
      </c>
      <c r="R13" s="50">
        <v>2171106</v>
      </c>
      <c r="S13" s="98">
        <f>(R13/$AV13)*100</f>
        <v>5.516902560121836</v>
      </c>
      <c r="T13" s="47">
        <v>0</v>
      </c>
      <c r="U13" s="98">
        <f>(T13/$AV13)*100</f>
        <v>0</v>
      </c>
      <c r="V13" s="169">
        <v>0</v>
      </c>
      <c r="W13" s="81">
        <f>(V13/$AV13)*100</f>
        <v>0</v>
      </c>
      <c r="X13" s="47">
        <v>0</v>
      </c>
      <c r="Y13" s="98">
        <f>(X13/$AV13)*100</f>
        <v>0</v>
      </c>
      <c r="Z13" s="47">
        <v>0</v>
      </c>
      <c r="AA13" s="98">
        <f>(Z13/$AV13)*100</f>
        <v>0</v>
      </c>
      <c r="AB13" s="47">
        <v>12169460</v>
      </c>
      <c r="AC13" s="98">
        <f>(AB13/$AV13)*100</f>
        <v>30.92328289328125</v>
      </c>
      <c r="AD13" s="47">
        <v>0</v>
      </c>
      <c r="AE13" s="98">
        <f>(AD13/$AV13)*100</f>
        <v>0</v>
      </c>
      <c r="AF13" s="47">
        <v>0</v>
      </c>
      <c r="AG13" s="98">
        <f>(AF13/$AV13)*100</f>
        <v>0</v>
      </c>
      <c r="AH13" s="169">
        <v>0</v>
      </c>
      <c r="AI13" s="98">
        <f>(AH13/$AV13)*100</f>
        <v>0</v>
      </c>
      <c r="AJ13" s="169">
        <v>0</v>
      </c>
      <c r="AK13" s="98">
        <f t="shared" si="4"/>
        <v>0</v>
      </c>
      <c r="AL13" s="169">
        <v>0</v>
      </c>
      <c r="AM13" s="98">
        <f>(AL13/$AV13)*100</f>
        <v>0</v>
      </c>
      <c r="AN13" s="169">
        <v>0</v>
      </c>
      <c r="AO13" s="98"/>
      <c r="AP13" s="169">
        <v>447408</v>
      </c>
      <c r="AQ13" s="98"/>
      <c r="AR13" s="169">
        <v>0</v>
      </c>
      <c r="AS13" s="81">
        <f t="shared" ref="AS13" si="10">(AR13/$AV13)*100</f>
        <v>0</v>
      </c>
      <c r="AT13" s="47">
        <v>15973888</v>
      </c>
      <c r="AU13" s="98">
        <f t="shared" ref="AU13" si="11">(AT13/$AV13)*100</f>
        <v>40.590548597028189</v>
      </c>
      <c r="AV13" s="53">
        <f t="shared" si="7"/>
        <v>39353713</v>
      </c>
      <c r="AW13" s="71">
        <f t="shared" si="2"/>
        <v>0.25077030348293217</v>
      </c>
      <c r="AX13" s="63">
        <f t="shared" si="3"/>
        <v>39</v>
      </c>
      <c r="AY13" s="62"/>
      <c r="AZ13" s="63"/>
      <c r="BB13" s="50"/>
    </row>
    <row r="14" spans="1:57" x14ac:dyDescent="0.2">
      <c r="A14" s="43"/>
      <c r="B14" s="4"/>
      <c r="C14" s="42" t="s">
        <v>9</v>
      </c>
      <c r="D14" s="145">
        <v>0</v>
      </c>
      <c r="E14" s="100">
        <f>(D14/$AV14)*100</f>
        <v>0</v>
      </c>
      <c r="F14" s="48">
        <v>1370541717</v>
      </c>
      <c r="G14" s="83">
        <f>(F14/$AV14)*100</f>
        <v>41.087947136741953</v>
      </c>
      <c r="H14" s="48">
        <v>6720000</v>
      </c>
      <c r="I14" s="100">
        <f>(H14/$AV14)*100</f>
        <v>0.20146121882615117</v>
      </c>
      <c r="J14" s="48">
        <v>75467297</v>
      </c>
      <c r="K14" s="100">
        <f>(J14/$AV14)*100</f>
        <v>2.2624603623713009</v>
      </c>
      <c r="L14" s="48">
        <v>0</v>
      </c>
      <c r="M14" s="100">
        <f>(L14/$AV14)*100</f>
        <v>0</v>
      </c>
      <c r="N14" s="170">
        <v>0</v>
      </c>
      <c r="O14" s="83">
        <f>(N14/$AV14)*100</f>
        <v>0</v>
      </c>
      <c r="P14" s="48">
        <v>11968498</v>
      </c>
      <c r="Q14" s="100">
        <f>(P14/$AV14)*100</f>
        <v>0.35880776705332629</v>
      </c>
      <c r="R14" s="51">
        <v>66431071</v>
      </c>
      <c r="S14" s="100">
        <f>(R14/$AV14)*100</f>
        <v>1.9915601981527655</v>
      </c>
      <c r="T14" s="48">
        <v>4800000</v>
      </c>
      <c r="U14" s="100">
        <f>(T14/$AV14)*100</f>
        <v>0.14390087059010798</v>
      </c>
      <c r="V14" s="170">
        <v>0</v>
      </c>
      <c r="W14" s="83">
        <f>(V14/$AV14)*100</f>
        <v>0</v>
      </c>
      <c r="X14" s="48">
        <v>10000</v>
      </c>
      <c r="Y14" s="100">
        <f>(X14/$AV14)*100</f>
        <v>2.9979348039605824E-4</v>
      </c>
      <c r="Z14" s="48">
        <v>4559353</v>
      </c>
      <c r="AA14" s="100">
        <f>(Z14/$AV14)*100</f>
        <v>0.13668643042242093</v>
      </c>
      <c r="AB14" s="48">
        <v>29700984</v>
      </c>
      <c r="AC14" s="100">
        <f>(AB14/$AV14)*100</f>
        <v>0.89041613645476414</v>
      </c>
      <c r="AD14" s="48">
        <v>430289</v>
      </c>
      <c r="AE14" s="100">
        <f>(AD14/$AV14)*100</f>
        <v>1.2899783688613952E-2</v>
      </c>
      <c r="AF14" s="48">
        <v>0</v>
      </c>
      <c r="AG14" s="100">
        <f>(AF14/$AV14)*100</f>
        <v>0</v>
      </c>
      <c r="AH14" s="170">
        <v>6769957.3300000001</v>
      </c>
      <c r="AI14" s="100">
        <f>(AH14/$AV14)*100</f>
        <v>0.20295890700935063</v>
      </c>
      <c r="AJ14" s="170">
        <v>0</v>
      </c>
      <c r="AK14" s="100">
        <f t="shared" si="4"/>
        <v>0</v>
      </c>
      <c r="AL14" s="170">
        <v>247500</v>
      </c>
      <c r="AM14" s="100">
        <f>(AL14/$AV14)*100</f>
        <v>7.4198886398024423E-3</v>
      </c>
      <c r="AN14" s="170">
        <v>0</v>
      </c>
      <c r="AO14" s="100"/>
      <c r="AP14" s="170">
        <v>0</v>
      </c>
      <c r="AQ14" s="100"/>
      <c r="AR14" s="170">
        <v>14348778</v>
      </c>
      <c r="AS14" s="83">
        <f t="shared" ref="AS14" si="12">(AR14/$AV14)*100</f>
        <v>0.43016700960503923</v>
      </c>
      <c r="AT14" s="48">
        <v>1743634132</v>
      </c>
      <c r="AU14" s="100">
        <f t="shared" ref="AU14" si="13">(AT14/$AV14)*100</f>
        <v>52.273014496964009</v>
      </c>
      <c r="AV14" s="54">
        <f t="shared" si="7"/>
        <v>3335629576.3299999</v>
      </c>
      <c r="AW14" s="72">
        <f t="shared" si="2"/>
        <v>21.255347396646375</v>
      </c>
      <c r="AX14" s="73">
        <f t="shared" si="3"/>
        <v>1</v>
      </c>
      <c r="AY14" s="101"/>
      <c r="AZ14" s="63"/>
      <c r="BB14" s="50"/>
    </row>
    <row r="15" spans="1:57" x14ac:dyDescent="0.2">
      <c r="B15" s="2"/>
      <c r="C15" s="41" t="s">
        <v>10</v>
      </c>
      <c r="D15" s="144">
        <v>0</v>
      </c>
      <c r="E15" s="98">
        <f>(D15/$AV15)*100</f>
        <v>0</v>
      </c>
      <c r="F15" s="47">
        <v>166280667</v>
      </c>
      <c r="G15" s="81">
        <f>(F15/$AV15)*100</f>
        <v>65.935799860319605</v>
      </c>
      <c r="H15" s="47">
        <v>136950</v>
      </c>
      <c r="I15" s="98">
        <f>(H15/$AV15)*100</f>
        <v>5.4305217520391413E-2</v>
      </c>
      <c r="J15" s="47">
        <v>5360304</v>
      </c>
      <c r="K15" s="98">
        <f>(J15/$AV15)*100</f>
        <v>2.1255383329348243</v>
      </c>
      <c r="L15" s="47">
        <v>0</v>
      </c>
      <c r="M15" s="98">
        <f>(L15/$AV15)*100</f>
        <v>0</v>
      </c>
      <c r="N15" s="169">
        <v>0</v>
      </c>
      <c r="O15" s="81">
        <f>(N15/$AV15)*100</f>
        <v>0</v>
      </c>
      <c r="P15" s="47">
        <v>0</v>
      </c>
      <c r="Q15" s="98">
        <f>(P15/$AV15)*100</f>
        <v>0</v>
      </c>
      <c r="R15" s="50">
        <v>746938</v>
      </c>
      <c r="S15" s="98">
        <f>(R15/$AV15)*100</f>
        <v>0.29618569232746345</v>
      </c>
      <c r="T15" s="47">
        <v>0</v>
      </c>
      <c r="U15" s="98">
        <f>(T15/$AV15)*100</f>
        <v>0</v>
      </c>
      <c r="V15" s="169">
        <v>0</v>
      </c>
      <c r="W15" s="81">
        <f>(V15/$AV15)*100</f>
        <v>0</v>
      </c>
      <c r="X15" s="47">
        <v>0</v>
      </c>
      <c r="Y15" s="98">
        <f>(X15/$AV15)*100</f>
        <v>0</v>
      </c>
      <c r="Z15" s="47">
        <v>141599</v>
      </c>
      <c r="AA15" s="98">
        <f>(Z15/$AV15)*100</f>
        <v>5.6148700223949639E-2</v>
      </c>
      <c r="AB15" s="47">
        <v>11615811</v>
      </c>
      <c r="AC15" s="98">
        <f>(AB15/$AV15)*100</f>
        <v>4.6060543485268735</v>
      </c>
      <c r="AD15" s="47">
        <v>0</v>
      </c>
      <c r="AE15" s="98">
        <f>(AD15/$AV15)*100</f>
        <v>0</v>
      </c>
      <c r="AF15" s="47">
        <v>337000</v>
      </c>
      <c r="AG15" s="98">
        <f>(AF15/$AV15)*100</f>
        <v>0.13363167801658929</v>
      </c>
      <c r="AH15" s="169">
        <v>839799</v>
      </c>
      <c r="AI15" s="98">
        <f>(AH15/$AV15)*100</f>
        <v>0.3330081589514946</v>
      </c>
      <c r="AJ15" s="169">
        <v>0</v>
      </c>
      <c r="AK15" s="98">
        <f t="shared" si="4"/>
        <v>0</v>
      </c>
      <c r="AL15" s="169">
        <v>0</v>
      </c>
      <c r="AM15" s="98">
        <f>(AL15/$AV15)*100</f>
        <v>0</v>
      </c>
      <c r="AN15" s="169">
        <v>0</v>
      </c>
      <c r="AO15" s="98"/>
      <c r="AP15" s="169">
        <v>0</v>
      </c>
      <c r="AQ15" s="98"/>
      <c r="AR15" s="169">
        <v>575000</v>
      </c>
      <c r="AS15" s="81">
        <f t="shared" ref="AS15" si="14">(AR15/$AV15)*100</f>
        <v>0.22800657228349808</v>
      </c>
      <c r="AT15" s="47">
        <v>66151645</v>
      </c>
      <c r="AU15" s="98">
        <f t="shared" ref="AU15" si="15">(AT15/$AV15)*100</f>
        <v>26.231321438895311</v>
      </c>
      <c r="AV15" s="53">
        <f t="shared" si="7"/>
        <v>252185713</v>
      </c>
      <c r="AW15" s="71">
        <f t="shared" si="2"/>
        <v>1.6069814754981222</v>
      </c>
      <c r="AX15" s="63">
        <f t="shared" si="3"/>
        <v>17</v>
      </c>
      <c r="AY15" s="62"/>
      <c r="AZ15" s="63"/>
      <c r="BB15" s="50"/>
    </row>
    <row r="16" spans="1:57" x14ac:dyDescent="0.2">
      <c r="B16" s="2"/>
      <c r="C16" s="41" t="s">
        <v>11</v>
      </c>
      <c r="D16" s="144">
        <v>760000</v>
      </c>
      <c r="E16" s="98">
        <f>(D16/$AV16)*100</f>
        <v>0.19275933249634528</v>
      </c>
      <c r="F16" s="47">
        <v>107874455</v>
      </c>
      <c r="G16" s="81">
        <f>(F16/$AV16)*100</f>
        <v>27.360273604219781</v>
      </c>
      <c r="H16" s="47">
        <v>0</v>
      </c>
      <c r="I16" s="98">
        <f>(H16/$AV16)*100</f>
        <v>0</v>
      </c>
      <c r="J16" s="47">
        <v>0</v>
      </c>
      <c r="K16" s="98">
        <f>(J16/$AV16)*100</f>
        <v>0</v>
      </c>
      <c r="L16" s="47">
        <v>0</v>
      </c>
      <c r="M16" s="98">
        <f>(L16/$AV16)*100</f>
        <v>0</v>
      </c>
      <c r="N16" s="169">
        <v>0</v>
      </c>
      <c r="O16" s="81">
        <f>(N16/$AV16)*100</f>
        <v>0</v>
      </c>
      <c r="P16" s="47">
        <v>0</v>
      </c>
      <c r="Q16" s="98">
        <f>(P16/$AV16)*100</f>
        <v>0</v>
      </c>
      <c r="R16" s="50">
        <v>0</v>
      </c>
      <c r="S16" s="98">
        <f>(R16/$AV16)*100</f>
        <v>0</v>
      </c>
      <c r="T16" s="47">
        <v>0</v>
      </c>
      <c r="U16" s="98">
        <f>(T16/$AV16)*100</f>
        <v>0</v>
      </c>
      <c r="V16" s="169">
        <v>0</v>
      </c>
      <c r="W16" s="81">
        <f>(V16/$AV16)*100</f>
        <v>0</v>
      </c>
      <c r="X16" s="47">
        <v>0</v>
      </c>
      <c r="Y16" s="98">
        <f>(X16/$AV16)*100</f>
        <v>0</v>
      </c>
      <c r="Z16" s="47">
        <v>548961</v>
      </c>
      <c r="AA16" s="98">
        <f>(Z16/$AV16)*100</f>
        <v>0.13923336306121867</v>
      </c>
      <c r="AB16" s="47">
        <v>5877883</v>
      </c>
      <c r="AC16" s="98">
        <f>(AB16/$AV16)*100</f>
        <v>1.4908115836468623</v>
      </c>
      <c r="AD16" s="47">
        <v>206487</v>
      </c>
      <c r="AE16" s="98">
        <f>(AD16/$AV16)*100</f>
        <v>5.237144248575374E-2</v>
      </c>
      <c r="AF16" s="47">
        <v>0</v>
      </c>
      <c r="AG16" s="98">
        <f>(AF16/$AV16)*100</f>
        <v>0</v>
      </c>
      <c r="AH16" s="169">
        <v>0</v>
      </c>
      <c r="AI16" s="98">
        <f>(AH16/$AV16)*100</f>
        <v>0</v>
      </c>
      <c r="AJ16" s="169">
        <v>0</v>
      </c>
      <c r="AK16" s="98">
        <f t="shared" si="4"/>
        <v>0</v>
      </c>
      <c r="AL16" s="169">
        <v>0</v>
      </c>
      <c r="AM16" s="98">
        <f>(AL16/$AV16)*100</f>
        <v>0</v>
      </c>
      <c r="AN16" s="169">
        <v>0</v>
      </c>
      <c r="AO16" s="98"/>
      <c r="AP16" s="169">
        <v>0</v>
      </c>
      <c r="AQ16" s="98"/>
      <c r="AR16" s="169">
        <v>10000000</v>
      </c>
      <c r="AS16" s="81">
        <f t="shared" ref="AS16" si="16">(AR16/$AV16)*100</f>
        <v>2.5363070065308588</v>
      </c>
      <c r="AT16" s="47">
        <v>269006250</v>
      </c>
      <c r="AU16" s="98">
        <f t="shared" ref="AU16" si="17">(AT16/$AV16)*100</f>
        <v>68.22824366755917</v>
      </c>
      <c r="AV16" s="53">
        <f t="shared" si="7"/>
        <v>394274036</v>
      </c>
      <c r="AW16" s="71">
        <f t="shared" si="2"/>
        <v>2.512398757981503</v>
      </c>
      <c r="AX16" s="63">
        <f t="shared" si="3"/>
        <v>9</v>
      </c>
      <c r="AY16" s="62"/>
      <c r="AZ16" s="63"/>
      <c r="BB16" s="50"/>
    </row>
    <row r="17" spans="1:54" x14ac:dyDescent="0.2">
      <c r="B17" s="2"/>
      <c r="C17" s="41" t="s">
        <v>12</v>
      </c>
      <c r="D17" s="144">
        <v>0</v>
      </c>
      <c r="E17" s="98">
        <f>(D17/$AV17)*100</f>
        <v>0</v>
      </c>
      <c r="F17" s="47">
        <v>4550000</v>
      </c>
      <c r="G17" s="81">
        <f>(F17/$AV17)*100</f>
        <v>14.551054244667247</v>
      </c>
      <c r="H17" s="47">
        <v>0</v>
      </c>
      <c r="I17" s="98">
        <f>(H17/$AV17)*100</f>
        <v>0</v>
      </c>
      <c r="J17" s="47">
        <v>430087</v>
      </c>
      <c r="K17" s="98">
        <f>(J17/$AV17)*100</f>
        <v>1.3754328059178467</v>
      </c>
      <c r="L17" s="47">
        <v>0</v>
      </c>
      <c r="M17" s="98">
        <f>(L17/$AV17)*100</f>
        <v>0</v>
      </c>
      <c r="N17" s="169">
        <v>0</v>
      </c>
      <c r="O17" s="81">
        <f>(N17/$AV17)*100</f>
        <v>0</v>
      </c>
      <c r="P17" s="47">
        <v>340926</v>
      </c>
      <c r="Q17" s="98">
        <f>(P17/$AV17)*100</f>
        <v>1.0902929053664672</v>
      </c>
      <c r="R17" s="50">
        <v>0</v>
      </c>
      <c r="S17" s="98">
        <f>(R17/$AV17)*100</f>
        <v>0</v>
      </c>
      <c r="T17" s="47">
        <v>0</v>
      </c>
      <c r="U17" s="98">
        <f>(T17/$AV17)*100</f>
        <v>0</v>
      </c>
      <c r="V17" s="169">
        <v>0</v>
      </c>
      <c r="W17" s="81">
        <f>(V17/$AV17)*100</f>
        <v>0</v>
      </c>
      <c r="X17" s="47">
        <v>0</v>
      </c>
      <c r="Y17" s="98">
        <f>(X17/$AV17)*100</f>
        <v>0</v>
      </c>
      <c r="Z17" s="47">
        <v>0</v>
      </c>
      <c r="AA17" s="98">
        <f>(Z17/$AV17)*100</f>
        <v>0</v>
      </c>
      <c r="AB17" s="47">
        <v>1755865</v>
      </c>
      <c r="AC17" s="98">
        <f>(AB17/$AV17)*100</f>
        <v>5.615315793695089</v>
      </c>
      <c r="AD17" s="47">
        <v>0</v>
      </c>
      <c r="AE17" s="98">
        <f>(AD17/$AV17)*100</f>
        <v>0</v>
      </c>
      <c r="AF17" s="47">
        <v>0</v>
      </c>
      <c r="AG17" s="98">
        <f>(AF17/$AV17)*100</f>
        <v>0</v>
      </c>
      <c r="AH17" s="169">
        <v>0</v>
      </c>
      <c r="AI17" s="98">
        <f>(AH17/$AV17)*100</f>
        <v>0</v>
      </c>
      <c r="AJ17" s="169">
        <v>0</v>
      </c>
      <c r="AK17" s="98">
        <f t="shared" si="4"/>
        <v>0</v>
      </c>
      <c r="AL17" s="169">
        <v>0</v>
      </c>
      <c r="AM17" s="98">
        <f>(AL17/$AV17)*100</f>
        <v>0</v>
      </c>
      <c r="AN17" s="169">
        <v>0</v>
      </c>
      <c r="AO17" s="98"/>
      <c r="AP17" s="169">
        <v>0</v>
      </c>
      <c r="AQ17" s="98"/>
      <c r="AR17" s="169">
        <v>0</v>
      </c>
      <c r="AS17" s="81">
        <f t="shared" ref="AS17" si="18">(AR17/$AV17)*100</f>
        <v>0</v>
      </c>
      <c r="AT17" s="47">
        <v>24192334</v>
      </c>
      <c r="AU17" s="98">
        <f t="shared" ref="AU17" si="19">(AT17/$AV17)*100</f>
        <v>77.367904250353348</v>
      </c>
      <c r="AV17" s="53">
        <f t="shared" si="7"/>
        <v>31269212</v>
      </c>
      <c r="AW17" s="71">
        <f t="shared" si="2"/>
        <v>0.19925412839475004</v>
      </c>
      <c r="AX17" s="63">
        <f t="shared" si="3"/>
        <v>42</v>
      </c>
      <c r="AY17" s="62"/>
      <c r="AZ17" s="63"/>
      <c r="BB17" s="50"/>
    </row>
    <row r="18" spans="1:54" x14ac:dyDescent="0.2">
      <c r="B18" s="2"/>
      <c r="C18" s="41" t="s">
        <v>66</v>
      </c>
      <c r="D18" s="144">
        <v>0</v>
      </c>
      <c r="E18" s="98">
        <f>(D18/$AV18)*100</f>
        <v>0</v>
      </c>
      <c r="F18" s="47">
        <v>197730449</v>
      </c>
      <c r="G18" s="81">
        <f>(F18/$AV18)*100</f>
        <v>52.851607490274979</v>
      </c>
      <c r="H18" s="47">
        <v>0</v>
      </c>
      <c r="I18" s="98">
        <f>(H18/$AV18)*100</f>
        <v>0</v>
      </c>
      <c r="J18" s="47">
        <v>403078</v>
      </c>
      <c r="K18" s="98">
        <f>(J18/$AV18)*100</f>
        <v>0.10773919925688863</v>
      </c>
      <c r="L18" s="47">
        <v>1812936</v>
      </c>
      <c r="M18" s="98">
        <f>(L18/$AV18)*100</f>
        <v>0.4845818252149377</v>
      </c>
      <c r="N18" s="169">
        <v>0</v>
      </c>
      <c r="O18" s="81">
        <f>(N18/$AV18)*100</f>
        <v>0</v>
      </c>
      <c r="P18" s="47">
        <v>1477291</v>
      </c>
      <c r="Q18" s="98">
        <f>(P18/$AV18)*100</f>
        <v>0.39486687293627598</v>
      </c>
      <c r="R18" s="50">
        <v>473108</v>
      </c>
      <c r="S18" s="98">
        <f>(R18/$AV18)*100</f>
        <v>0.12645760146182145</v>
      </c>
      <c r="T18" s="47">
        <v>0</v>
      </c>
      <c r="U18" s="98">
        <f>(T18/$AV18)*100</f>
        <v>0</v>
      </c>
      <c r="V18" s="169">
        <v>1500000</v>
      </c>
      <c r="W18" s="81">
        <f>(V18/$AV18)*100</f>
        <v>0.40093678862486404</v>
      </c>
      <c r="X18" s="47">
        <v>7627703</v>
      </c>
      <c r="Y18" s="98">
        <f>(X18/$AV18)*100</f>
        <v>2.0388178302694944</v>
      </c>
      <c r="Z18" s="47">
        <v>420000</v>
      </c>
      <c r="AA18" s="98">
        <f>(Z18/$AV18)*100</f>
        <v>0.11226230081496193</v>
      </c>
      <c r="AB18" s="47">
        <v>0</v>
      </c>
      <c r="AC18" s="98">
        <f>(AB18/$AV18)*100</f>
        <v>0</v>
      </c>
      <c r="AD18" s="47">
        <v>0</v>
      </c>
      <c r="AE18" s="98">
        <f>(AD18/$AV18)*100</f>
        <v>0</v>
      </c>
      <c r="AF18" s="47">
        <v>0</v>
      </c>
      <c r="AG18" s="98">
        <f>(AF18/$AV18)*100</f>
        <v>0</v>
      </c>
      <c r="AH18" s="169">
        <v>7297016.6699999999</v>
      </c>
      <c r="AI18" s="98">
        <f>(AH18/$AV18)*100</f>
        <v>1.9504282868079328</v>
      </c>
      <c r="AJ18" s="169">
        <v>142154100</v>
      </c>
      <c r="AK18" s="98">
        <f t="shared" si="4"/>
        <v>37.996538895905189</v>
      </c>
      <c r="AL18" s="169">
        <v>0</v>
      </c>
      <c r="AM18" s="98">
        <f>(AL18/$AV18)*100</f>
        <v>0</v>
      </c>
      <c r="AN18" s="169">
        <v>0</v>
      </c>
      <c r="AO18" s="98"/>
      <c r="AP18" s="169">
        <v>0</v>
      </c>
      <c r="AQ18" s="98"/>
      <c r="AR18" s="169">
        <v>0</v>
      </c>
      <c r="AS18" s="81">
        <f t="shared" ref="AS18" si="20">(AR18/$AV18)*100</f>
        <v>0</v>
      </c>
      <c r="AT18" s="47">
        <v>13228131</v>
      </c>
      <c r="AU18" s="98">
        <f t="shared" ref="AU18" si="21">(AT18/$AV18)*100</f>
        <v>3.535762908432674</v>
      </c>
      <c r="AV18" s="53">
        <f t="shared" si="7"/>
        <v>374123812.66999996</v>
      </c>
      <c r="AW18" s="71">
        <f t="shared" si="2"/>
        <v>2.3839972112275039</v>
      </c>
      <c r="AX18" s="63">
        <f t="shared" si="3"/>
        <v>10</v>
      </c>
      <c r="AY18" s="62"/>
      <c r="AZ18" s="63"/>
      <c r="BB18" s="50"/>
    </row>
    <row r="19" spans="1:54" x14ac:dyDescent="0.2">
      <c r="A19" s="43"/>
      <c r="B19" s="4"/>
      <c r="C19" s="42" t="s">
        <v>13</v>
      </c>
      <c r="D19" s="145">
        <v>-303229</v>
      </c>
      <c r="E19" s="100">
        <f>(D19/$AV19)*100</f>
        <v>-5.9788184883477979E-2</v>
      </c>
      <c r="F19" s="48">
        <v>88959942</v>
      </c>
      <c r="G19" s="83">
        <f>(F19/$AV19)*100</f>
        <v>17.540385185847914</v>
      </c>
      <c r="H19" s="48">
        <v>0</v>
      </c>
      <c r="I19" s="100">
        <f>(H19/$AV19)*100</f>
        <v>0</v>
      </c>
      <c r="J19" s="48">
        <v>14400753</v>
      </c>
      <c r="K19" s="100">
        <f>(J19/$AV19)*100</f>
        <v>2.8394213047739503</v>
      </c>
      <c r="L19" s="48">
        <v>0</v>
      </c>
      <c r="M19" s="100">
        <f>(L19/$AV19)*100</f>
        <v>0</v>
      </c>
      <c r="N19" s="170">
        <v>0</v>
      </c>
      <c r="O19" s="83">
        <f>(N19/$AV19)*100</f>
        <v>0</v>
      </c>
      <c r="P19" s="48">
        <v>7022236</v>
      </c>
      <c r="Q19" s="100">
        <f>(P19/$AV19)*100</f>
        <v>1.3845863827780813</v>
      </c>
      <c r="R19" s="51">
        <v>18376140</v>
      </c>
      <c r="S19" s="100">
        <f>(R19/$AV19)*100</f>
        <v>3.6232552155785727</v>
      </c>
      <c r="T19" s="48">
        <v>0</v>
      </c>
      <c r="U19" s="100">
        <f>(T19/$AV19)*100</f>
        <v>0</v>
      </c>
      <c r="V19" s="170">
        <v>0</v>
      </c>
      <c r="W19" s="83">
        <f>(V19/$AV19)*100</f>
        <v>0</v>
      </c>
      <c r="X19" s="48">
        <v>86320</v>
      </c>
      <c r="Y19" s="100">
        <f>(X19/$AV19)*100</f>
        <v>1.7019863268822637E-2</v>
      </c>
      <c r="Z19" s="48">
        <v>2491261</v>
      </c>
      <c r="AA19" s="100">
        <f>(Z19/$AV19)*100</f>
        <v>0.49120622783770096</v>
      </c>
      <c r="AB19" s="48">
        <v>31471983</v>
      </c>
      <c r="AC19" s="100">
        <f>(AB19/$AV19)*100</f>
        <v>6.2053851651843193</v>
      </c>
      <c r="AD19" s="48">
        <v>47863</v>
      </c>
      <c r="AE19" s="100">
        <f>(AD19/$AV19)*100</f>
        <v>9.437230255278704E-3</v>
      </c>
      <c r="AF19" s="48">
        <v>753000</v>
      </c>
      <c r="AG19" s="100">
        <f>(AF19/$AV19)*100</f>
        <v>0.14847030863558208</v>
      </c>
      <c r="AH19" s="170">
        <v>1150094</v>
      </c>
      <c r="AI19" s="100">
        <f>(AH19/$AV19)*100</f>
        <v>0.22676601745010774</v>
      </c>
      <c r="AJ19" s="170">
        <v>0</v>
      </c>
      <c r="AK19" s="100">
        <f t="shared" si="4"/>
        <v>0</v>
      </c>
      <c r="AL19" s="170">
        <v>0</v>
      </c>
      <c r="AM19" s="100">
        <f>(AL19/$AV19)*100</f>
        <v>0</v>
      </c>
      <c r="AN19" s="170">
        <v>0</v>
      </c>
      <c r="AO19" s="100"/>
      <c r="AP19" s="170">
        <v>1498805</v>
      </c>
      <c r="AQ19" s="100"/>
      <c r="AR19" s="170">
        <v>0</v>
      </c>
      <c r="AS19" s="83">
        <f t="shared" ref="AS19" si="22">(AR19/$AV19)*100</f>
        <v>0</v>
      </c>
      <c r="AT19" s="48">
        <v>341216944</v>
      </c>
      <c r="AU19" s="100">
        <f t="shared" ref="AU19" si="23">(AT19/$AV19)*100</f>
        <v>67.278333316560591</v>
      </c>
      <c r="AV19" s="54">
        <f t="shared" si="7"/>
        <v>507172112</v>
      </c>
      <c r="AW19" s="72">
        <f t="shared" si="2"/>
        <v>3.2318095231400319</v>
      </c>
      <c r="AX19" s="73">
        <f t="shared" si="3"/>
        <v>6</v>
      </c>
      <c r="AY19" s="101"/>
      <c r="AZ19" s="63"/>
      <c r="BB19" s="50"/>
    </row>
    <row r="20" spans="1:54" x14ac:dyDescent="0.2">
      <c r="B20" s="2"/>
      <c r="C20" s="41" t="s">
        <v>14</v>
      </c>
      <c r="D20" s="144">
        <v>0</v>
      </c>
      <c r="E20" s="98">
        <f>(D20/$AV20)*100</f>
        <v>0</v>
      </c>
      <c r="F20" s="47">
        <v>62123395</v>
      </c>
      <c r="G20" s="81">
        <f>(F20/$AV20)*100</f>
        <v>28.404659340417766</v>
      </c>
      <c r="H20" s="47">
        <v>3896160</v>
      </c>
      <c r="I20" s="98">
        <f>(H20/$AV20)*100</f>
        <v>1.7814399476358636</v>
      </c>
      <c r="J20" s="47">
        <v>6370303</v>
      </c>
      <c r="K20" s="98">
        <f>(J20/$AV20)*100</f>
        <v>2.9126915328797036</v>
      </c>
      <c r="L20" s="47">
        <v>0</v>
      </c>
      <c r="M20" s="98">
        <f>(L20/$AV20)*100</f>
        <v>0</v>
      </c>
      <c r="N20" s="169">
        <v>0</v>
      </c>
      <c r="O20" s="81">
        <f>(N20/$AV20)*100</f>
        <v>0</v>
      </c>
      <c r="P20" s="47">
        <v>0</v>
      </c>
      <c r="Q20" s="98">
        <f>(P20/$AV20)*100</f>
        <v>0</v>
      </c>
      <c r="R20" s="50">
        <v>1607850</v>
      </c>
      <c r="S20" s="98">
        <f>(R20/$AV20)*100</f>
        <v>0.73515672349347128</v>
      </c>
      <c r="T20" s="47">
        <v>0</v>
      </c>
      <c r="U20" s="98">
        <f>(T20/$AV20)*100</f>
        <v>0</v>
      </c>
      <c r="V20" s="169">
        <v>0</v>
      </c>
      <c r="W20" s="81">
        <f>(V20/$AV20)*100</f>
        <v>0</v>
      </c>
      <c r="X20" s="47">
        <v>50000</v>
      </c>
      <c r="Y20" s="98">
        <f>(X20/$AV20)*100</f>
        <v>2.2861483455965149E-2</v>
      </c>
      <c r="Z20" s="47">
        <v>51976</v>
      </c>
      <c r="AA20" s="98">
        <f>(Z20/$AV20)*100</f>
        <v>2.3764969282144895E-2</v>
      </c>
      <c r="AB20" s="47">
        <v>22661141</v>
      </c>
      <c r="AC20" s="98">
        <f>(AB20/$AV20)*100</f>
        <v>10.361346001295871</v>
      </c>
      <c r="AD20" s="47">
        <v>175648</v>
      </c>
      <c r="AE20" s="98">
        <f>(AD20/$AV20)*100</f>
        <v>8.031147692146734E-2</v>
      </c>
      <c r="AF20" s="47">
        <v>0</v>
      </c>
      <c r="AG20" s="98">
        <f>(AF20/$AV20)*100</f>
        <v>0</v>
      </c>
      <c r="AH20" s="169">
        <v>0</v>
      </c>
      <c r="AI20" s="98">
        <f>(AH20/$AV20)*100</f>
        <v>0</v>
      </c>
      <c r="AJ20" s="169">
        <v>0</v>
      </c>
      <c r="AK20" s="98">
        <f t="shared" si="4"/>
        <v>0</v>
      </c>
      <c r="AL20" s="169">
        <v>0</v>
      </c>
      <c r="AM20" s="98">
        <f>(AL20/$AV20)*100</f>
        <v>0</v>
      </c>
      <c r="AN20" s="169">
        <v>0</v>
      </c>
      <c r="AO20" s="98"/>
      <c r="AP20" s="169">
        <v>862681</v>
      </c>
      <c r="AQ20" s="98"/>
      <c r="AR20" s="169">
        <v>0</v>
      </c>
      <c r="AS20" s="81">
        <f t="shared" ref="AS20" si="24">(AR20/$AV20)*100</f>
        <v>0</v>
      </c>
      <c r="AT20" s="47">
        <v>120909313</v>
      </c>
      <c r="AU20" s="98">
        <f t="shared" ref="AU20" si="25">(AT20/$AV20)*100</f>
        <v>55.283325176432243</v>
      </c>
      <c r="AV20" s="53">
        <f t="shared" si="7"/>
        <v>218708467</v>
      </c>
      <c r="AW20" s="71">
        <f t="shared" si="2"/>
        <v>1.3936572806707428</v>
      </c>
      <c r="AX20" s="63">
        <f t="shared" si="3"/>
        <v>20</v>
      </c>
      <c r="AY20" s="62"/>
      <c r="AZ20" s="63"/>
      <c r="BB20" s="50"/>
    </row>
    <row r="21" spans="1:54" x14ac:dyDescent="0.2">
      <c r="B21" s="2"/>
      <c r="C21" s="41" t="s">
        <v>15</v>
      </c>
      <c r="D21" s="144">
        <v>0</v>
      </c>
      <c r="E21" s="98">
        <f>(D21/$AV21)*100</f>
        <v>0</v>
      </c>
      <c r="F21" s="47">
        <v>0</v>
      </c>
      <c r="G21" s="81">
        <f>(F21/$AV21)*100</f>
        <v>0</v>
      </c>
      <c r="H21" s="47">
        <v>0</v>
      </c>
      <c r="I21" s="98">
        <f>(H21/$AV21)*100</f>
        <v>0</v>
      </c>
      <c r="J21" s="47">
        <v>0</v>
      </c>
      <c r="K21" s="98">
        <f>(J21/$AV21)*100</f>
        <v>0</v>
      </c>
      <c r="L21" s="47">
        <v>0</v>
      </c>
      <c r="M21" s="98">
        <f>(L21/$AV21)*100</f>
        <v>0</v>
      </c>
      <c r="N21" s="169">
        <v>0</v>
      </c>
      <c r="O21" s="81">
        <f>(N21/$AV21)*100</f>
        <v>0</v>
      </c>
      <c r="P21" s="47">
        <v>0</v>
      </c>
      <c r="Q21" s="98">
        <f>(P21/$AV21)*100</f>
        <v>0</v>
      </c>
      <c r="R21" s="50">
        <v>0</v>
      </c>
      <c r="S21" s="98">
        <f>(R21/$AV21)*100</f>
        <v>0</v>
      </c>
      <c r="T21" s="47">
        <v>0</v>
      </c>
      <c r="U21" s="98">
        <f>(T21/$AV21)*100</f>
        <v>0</v>
      </c>
      <c r="V21" s="169">
        <v>0</v>
      </c>
      <c r="W21" s="81">
        <f>(V21/$AV21)*100</f>
        <v>0</v>
      </c>
      <c r="X21" s="47">
        <v>0</v>
      </c>
      <c r="Y21" s="98">
        <f>(X21/$AV21)*100</f>
        <v>0</v>
      </c>
      <c r="Z21" s="47">
        <v>0</v>
      </c>
      <c r="AA21" s="98">
        <f>(Z21/$AV21)*100</f>
        <v>0</v>
      </c>
      <c r="AB21" s="47">
        <v>1354957</v>
      </c>
      <c r="AC21" s="98">
        <f>(AB21/$AV21)*100</f>
        <v>100</v>
      </c>
      <c r="AD21" s="47">
        <v>0</v>
      </c>
      <c r="AE21" s="98">
        <f>(AD21/$AV21)*100</f>
        <v>0</v>
      </c>
      <c r="AF21" s="47">
        <v>0</v>
      </c>
      <c r="AG21" s="98">
        <f>(AF21/$AV21)*100</f>
        <v>0</v>
      </c>
      <c r="AH21" s="169">
        <v>0</v>
      </c>
      <c r="AI21" s="98">
        <f>(AH21/$AV21)*100</f>
        <v>0</v>
      </c>
      <c r="AJ21" s="169">
        <v>0</v>
      </c>
      <c r="AK21" s="98">
        <f t="shared" si="4"/>
        <v>0</v>
      </c>
      <c r="AL21" s="169">
        <v>0</v>
      </c>
      <c r="AM21" s="98">
        <f>(AL21/$AV21)*100</f>
        <v>0</v>
      </c>
      <c r="AN21" s="169">
        <v>0</v>
      </c>
      <c r="AO21" s="98"/>
      <c r="AP21" s="169">
        <v>0</v>
      </c>
      <c r="AQ21" s="98"/>
      <c r="AR21" s="169">
        <v>0</v>
      </c>
      <c r="AS21" s="81">
        <f t="shared" ref="AS21" si="26">(AR21/$AV21)*100</f>
        <v>0</v>
      </c>
      <c r="AT21" s="47">
        <v>0</v>
      </c>
      <c r="AU21" s="98">
        <f t="shared" ref="AU21" si="27">(AT21/$AV21)*100</f>
        <v>0</v>
      </c>
      <c r="AV21" s="53">
        <f t="shared" si="7"/>
        <v>1354957</v>
      </c>
      <c r="AW21" s="71">
        <f t="shared" si="2"/>
        <v>8.63407674128038E-3</v>
      </c>
      <c r="AX21" s="63">
        <f t="shared" si="3"/>
        <v>54</v>
      </c>
      <c r="AY21" s="62"/>
      <c r="AZ21" s="63"/>
      <c r="BB21" s="50"/>
    </row>
    <row r="22" spans="1:54" x14ac:dyDescent="0.2">
      <c r="B22" s="2"/>
      <c r="C22" s="41" t="s">
        <v>16</v>
      </c>
      <c r="D22" s="144">
        <v>0</v>
      </c>
      <c r="E22" s="98">
        <f>(D22/$AV22)*100</f>
        <v>0</v>
      </c>
      <c r="F22" s="47">
        <v>266937497</v>
      </c>
      <c r="G22" s="81">
        <f>(F22/$AV22)*100</f>
        <v>91.161869190465964</v>
      </c>
      <c r="H22" s="47">
        <v>0</v>
      </c>
      <c r="I22" s="98">
        <f>(H22/$AV22)*100</f>
        <v>0</v>
      </c>
      <c r="J22" s="47">
        <v>0</v>
      </c>
      <c r="K22" s="98">
        <f>(J22/$AV22)*100</f>
        <v>0</v>
      </c>
      <c r="L22" s="47">
        <v>0</v>
      </c>
      <c r="M22" s="98">
        <f>(L22/$AV22)*100</f>
        <v>0</v>
      </c>
      <c r="N22" s="169">
        <v>0</v>
      </c>
      <c r="O22" s="81">
        <f>(N22/$AV22)*100</f>
        <v>0</v>
      </c>
      <c r="P22" s="47">
        <v>382402</v>
      </c>
      <c r="Q22" s="98">
        <f>(P22/$AV22)*100</f>
        <v>0.13059417089751374</v>
      </c>
      <c r="R22" s="50">
        <v>450553</v>
      </c>
      <c r="S22" s="98">
        <f>(R22/$AV22)*100</f>
        <v>0.15386843029164993</v>
      </c>
      <c r="T22" s="47">
        <v>0</v>
      </c>
      <c r="U22" s="98">
        <f>(T22/$AV22)*100</f>
        <v>0</v>
      </c>
      <c r="V22" s="169">
        <v>0</v>
      </c>
      <c r="W22" s="81">
        <f>(V22/$AV22)*100</f>
        <v>0</v>
      </c>
      <c r="X22" s="47">
        <v>0</v>
      </c>
      <c r="Y22" s="98">
        <f>(X22/$AV22)*100</f>
        <v>0</v>
      </c>
      <c r="Z22" s="47">
        <v>247682</v>
      </c>
      <c r="AA22" s="98">
        <f>(Z22/$AV22)*100</f>
        <v>8.4585921193503166E-2</v>
      </c>
      <c r="AB22" s="47">
        <v>1675805</v>
      </c>
      <c r="AC22" s="98">
        <f>(AB22/$AV22)*100</f>
        <v>0.57230444548121617</v>
      </c>
      <c r="AD22" s="47">
        <v>0</v>
      </c>
      <c r="AE22" s="98">
        <f>(AD22/$AV22)*100</f>
        <v>0</v>
      </c>
      <c r="AF22" s="47">
        <v>0</v>
      </c>
      <c r="AG22" s="98">
        <f>(AF22/$AV22)*100</f>
        <v>0</v>
      </c>
      <c r="AH22" s="169">
        <v>0</v>
      </c>
      <c r="AI22" s="98">
        <f>(AH22/$AV22)*100</f>
        <v>0</v>
      </c>
      <c r="AJ22" s="169">
        <v>0</v>
      </c>
      <c r="AK22" s="98">
        <f t="shared" si="4"/>
        <v>0</v>
      </c>
      <c r="AL22" s="169">
        <v>0</v>
      </c>
      <c r="AM22" s="98">
        <f>(AL22/$AV22)*100</f>
        <v>0</v>
      </c>
      <c r="AN22" s="169">
        <v>0</v>
      </c>
      <c r="AO22" s="98"/>
      <c r="AP22" s="169">
        <v>0</v>
      </c>
      <c r="AQ22" s="98"/>
      <c r="AR22" s="169">
        <v>0</v>
      </c>
      <c r="AS22" s="81">
        <f t="shared" ref="AS22" si="28">(AR22/$AV22)*100</f>
        <v>0</v>
      </c>
      <c r="AT22" s="47">
        <v>23123112</v>
      </c>
      <c r="AU22" s="98">
        <f t="shared" ref="AU22" si="29">(AT22/$AV22)*100</f>
        <v>7.8967778416701568</v>
      </c>
      <c r="AV22" s="53">
        <f t="shared" si="7"/>
        <v>292817051</v>
      </c>
      <c r="AW22" s="71">
        <f t="shared" si="2"/>
        <v>1.8658930796249702</v>
      </c>
      <c r="AX22" s="63">
        <f t="shared" si="3"/>
        <v>14</v>
      </c>
      <c r="AY22" s="62"/>
      <c r="AZ22" s="63"/>
      <c r="BB22" s="50"/>
    </row>
    <row r="23" spans="1:54" x14ac:dyDescent="0.2">
      <c r="B23" s="2"/>
      <c r="C23" s="41" t="s">
        <v>17</v>
      </c>
      <c r="D23" s="144">
        <v>0</v>
      </c>
      <c r="E23" s="98">
        <f>(D23/$AV23)*100</f>
        <v>0</v>
      </c>
      <c r="F23" s="47">
        <v>1986680</v>
      </c>
      <c r="G23" s="81">
        <f>(F23/$AV23)*100</f>
        <v>8.3530999848846346</v>
      </c>
      <c r="H23" s="47">
        <v>0</v>
      </c>
      <c r="I23" s="98">
        <f>(H23/$AV23)*100</f>
        <v>0</v>
      </c>
      <c r="J23" s="47">
        <v>466014</v>
      </c>
      <c r="K23" s="98">
        <f>(J23/$AV23)*100</f>
        <v>1.9593802405802787</v>
      </c>
      <c r="L23" s="47">
        <v>0</v>
      </c>
      <c r="M23" s="98">
        <f>(L23/$AV23)*100</f>
        <v>0</v>
      </c>
      <c r="N23" s="169">
        <v>0</v>
      </c>
      <c r="O23" s="81">
        <f>(N23/$AV23)*100</f>
        <v>0</v>
      </c>
      <c r="P23" s="47">
        <v>112891</v>
      </c>
      <c r="Q23" s="98">
        <f>(P23/$AV23)*100</f>
        <v>0.4746561149221874</v>
      </c>
      <c r="R23" s="50">
        <v>110903</v>
      </c>
      <c r="S23" s="98">
        <f>(R23/$AV23)*100</f>
        <v>0.46629746492825247</v>
      </c>
      <c r="T23" s="47">
        <v>0</v>
      </c>
      <c r="U23" s="98">
        <f>(T23/$AV23)*100</f>
        <v>0</v>
      </c>
      <c r="V23" s="169">
        <v>0</v>
      </c>
      <c r="W23" s="81">
        <f>(V23/$AV23)*100</f>
        <v>0</v>
      </c>
      <c r="X23" s="47">
        <v>0</v>
      </c>
      <c r="Y23" s="98">
        <f>(X23/$AV23)*100</f>
        <v>0</v>
      </c>
      <c r="Z23" s="47">
        <v>151265</v>
      </c>
      <c r="AA23" s="98">
        <f>(Z23/$AV23)*100</f>
        <v>0.63600160529807226</v>
      </c>
      <c r="AB23" s="47">
        <v>8503961</v>
      </c>
      <c r="AC23" s="98">
        <f>(AB23/$AV23)*100</f>
        <v>35.755348873779127</v>
      </c>
      <c r="AD23" s="47">
        <v>0</v>
      </c>
      <c r="AE23" s="98">
        <f>(AD23/$AV23)*100</f>
        <v>0</v>
      </c>
      <c r="AF23" s="47">
        <v>0</v>
      </c>
      <c r="AG23" s="98">
        <f>(AF23/$AV23)*100</f>
        <v>0</v>
      </c>
      <c r="AH23" s="169">
        <v>0</v>
      </c>
      <c r="AI23" s="98">
        <f>(AH23/$AV23)*100</f>
        <v>0</v>
      </c>
      <c r="AJ23" s="169">
        <v>0</v>
      </c>
      <c r="AK23" s="98">
        <f t="shared" si="4"/>
        <v>0</v>
      </c>
      <c r="AL23" s="169">
        <v>0</v>
      </c>
      <c r="AM23" s="98">
        <f>(AL23/$AV23)*100</f>
        <v>0</v>
      </c>
      <c r="AN23" s="169">
        <v>0</v>
      </c>
      <c r="AO23" s="98"/>
      <c r="AP23" s="169">
        <v>0</v>
      </c>
      <c r="AQ23" s="98"/>
      <c r="AR23" s="169">
        <v>0</v>
      </c>
      <c r="AS23" s="81">
        <f t="shared" ref="AS23" si="30">(AR23/$AV23)*100</f>
        <v>0</v>
      </c>
      <c r="AT23" s="47">
        <v>12452031</v>
      </c>
      <c r="AU23" s="98">
        <f t="shared" ref="AU23" si="31">(AT23/$AV23)*100</f>
        <v>52.35521571560745</v>
      </c>
      <c r="AV23" s="53">
        <f t="shared" si="7"/>
        <v>23783745</v>
      </c>
      <c r="AW23" s="71">
        <f t="shared" si="2"/>
        <v>0.15155512649113112</v>
      </c>
      <c r="AX23" s="63">
        <f t="shared" si="3"/>
        <v>46</v>
      </c>
      <c r="AY23" s="62"/>
      <c r="AZ23" s="63"/>
      <c r="BB23" s="50"/>
    </row>
    <row r="24" spans="1:54" x14ac:dyDescent="0.2">
      <c r="B24" s="4"/>
      <c r="C24" s="42" t="s">
        <v>18</v>
      </c>
      <c r="D24" s="145">
        <v>0</v>
      </c>
      <c r="E24" s="100">
        <f>(D24/$AV24)*100</f>
        <v>0</v>
      </c>
      <c r="F24" s="48">
        <v>269707289</v>
      </c>
      <c r="G24" s="83">
        <f>(F24/$AV24)*100</f>
        <v>41.998821834859285</v>
      </c>
      <c r="H24" s="48">
        <v>0</v>
      </c>
      <c r="I24" s="100">
        <f>(H24/$AV24)*100</f>
        <v>0</v>
      </c>
      <c r="J24" s="48">
        <v>14170435</v>
      </c>
      <c r="K24" s="100">
        <f>(J24/$AV24)*100</f>
        <v>2.2066202848802288</v>
      </c>
      <c r="L24" s="48">
        <v>0</v>
      </c>
      <c r="M24" s="100">
        <f>(L24/$AV24)*100</f>
        <v>0</v>
      </c>
      <c r="N24" s="170">
        <v>0</v>
      </c>
      <c r="O24" s="83">
        <f>(N24/$AV24)*100</f>
        <v>0</v>
      </c>
      <c r="P24" s="48">
        <v>890111</v>
      </c>
      <c r="Q24" s="100">
        <f>(P24/$AV24)*100</f>
        <v>0.13860809413366812</v>
      </c>
      <c r="R24" s="51">
        <v>6322672</v>
      </c>
      <c r="S24" s="100">
        <f>(R24/$AV24)*100</f>
        <v>0.98456654928689535</v>
      </c>
      <c r="T24" s="48">
        <v>36961</v>
      </c>
      <c r="U24" s="100">
        <f>(T24/$AV24)*100</f>
        <v>5.7555673025886742E-3</v>
      </c>
      <c r="V24" s="170">
        <v>0</v>
      </c>
      <c r="W24" s="83">
        <f>(V24/$AV24)*100</f>
        <v>0</v>
      </c>
      <c r="X24" s="48">
        <v>0</v>
      </c>
      <c r="Y24" s="100">
        <f>(X24/$AV24)*100</f>
        <v>0</v>
      </c>
      <c r="Z24" s="48">
        <v>91431</v>
      </c>
      <c r="AA24" s="100">
        <f>(Z24/$AV24)*100</f>
        <v>1.4237636266415547E-2</v>
      </c>
      <c r="AB24" s="48">
        <v>16400968</v>
      </c>
      <c r="AC24" s="100">
        <f>(AB24/$AV24)*100</f>
        <v>2.5539589067287998</v>
      </c>
      <c r="AD24" s="48">
        <v>0</v>
      </c>
      <c r="AE24" s="100">
        <f>(AD24/$AV24)*100</f>
        <v>0</v>
      </c>
      <c r="AF24" s="48">
        <v>0</v>
      </c>
      <c r="AG24" s="100">
        <f>(AF24/$AV24)*100</f>
        <v>0</v>
      </c>
      <c r="AH24" s="170">
        <v>0</v>
      </c>
      <c r="AI24" s="100">
        <f>(AH24/$AV24)*100</f>
        <v>0</v>
      </c>
      <c r="AJ24" s="170">
        <v>0</v>
      </c>
      <c r="AK24" s="100">
        <f t="shared" si="4"/>
        <v>0</v>
      </c>
      <c r="AL24" s="170">
        <v>0</v>
      </c>
      <c r="AM24" s="100">
        <f>(AL24/$AV24)*100</f>
        <v>0</v>
      </c>
      <c r="AN24" s="170">
        <v>0</v>
      </c>
      <c r="AO24" s="100"/>
      <c r="AP24" s="170">
        <v>0</v>
      </c>
      <c r="AQ24" s="100"/>
      <c r="AR24" s="170">
        <v>0</v>
      </c>
      <c r="AS24" s="83">
        <f t="shared" ref="AS24" si="32">(AR24/$AV24)*100</f>
        <v>0</v>
      </c>
      <c r="AT24" s="48">
        <v>334558359</v>
      </c>
      <c r="AU24" s="100">
        <f t="shared" ref="AU24" si="33">(AT24/$AV24)*100</f>
        <v>52.097431126542112</v>
      </c>
      <c r="AV24" s="54">
        <f t="shared" si="7"/>
        <v>642178226</v>
      </c>
      <c r="AW24" s="72">
        <f t="shared" si="2"/>
        <v>4.0920974502240997</v>
      </c>
      <c r="AX24" s="73">
        <f t="shared" si="3"/>
        <v>5</v>
      </c>
      <c r="AY24" s="101"/>
      <c r="AZ24" s="63"/>
      <c r="BB24" s="50"/>
    </row>
    <row r="25" spans="1:54" x14ac:dyDescent="0.2">
      <c r="B25" s="2"/>
      <c r="C25" s="41" t="s">
        <v>19</v>
      </c>
      <c r="D25" s="144">
        <v>0</v>
      </c>
      <c r="E25" s="98">
        <f>(D25/$AV25)*100</f>
        <v>0</v>
      </c>
      <c r="F25" s="47">
        <v>23304480</v>
      </c>
      <c r="G25" s="81">
        <f>(F25/$AV25)*100</f>
        <v>21.181067787400558</v>
      </c>
      <c r="H25" s="47">
        <v>0</v>
      </c>
      <c r="I25" s="98">
        <f>(H25/$AV25)*100</f>
        <v>0</v>
      </c>
      <c r="J25" s="47">
        <v>4228579</v>
      </c>
      <c r="K25" s="98">
        <f>(J25/$AV25)*100</f>
        <v>3.8432875757527505</v>
      </c>
      <c r="L25" s="47">
        <v>0</v>
      </c>
      <c r="M25" s="98">
        <f>(L25/$AV25)*100</f>
        <v>0</v>
      </c>
      <c r="N25" s="169">
        <v>0</v>
      </c>
      <c r="O25" s="81">
        <f>(N25/$AV25)*100</f>
        <v>0</v>
      </c>
      <c r="P25" s="47">
        <v>930748</v>
      </c>
      <c r="Q25" s="98">
        <f>(P25/$AV25)*100</f>
        <v>0.84594191678971142</v>
      </c>
      <c r="R25" s="50">
        <v>0</v>
      </c>
      <c r="S25" s="98">
        <f>(R25/$AV25)*100</f>
        <v>0</v>
      </c>
      <c r="T25" s="47">
        <v>0</v>
      </c>
      <c r="U25" s="98">
        <f>(T25/$AV25)*100</f>
        <v>0</v>
      </c>
      <c r="V25" s="169">
        <v>0</v>
      </c>
      <c r="W25" s="81">
        <f>(V25/$AV25)*100</f>
        <v>0</v>
      </c>
      <c r="X25" s="47">
        <v>0</v>
      </c>
      <c r="Y25" s="98">
        <f>(X25/$AV25)*100</f>
        <v>0</v>
      </c>
      <c r="Z25" s="47">
        <v>662537</v>
      </c>
      <c r="AA25" s="98">
        <f>(Z25/$AV25)*100</f>
        <v>0.60216924422518769</v>
      </c>
      <c r="AB25" s="47">
        <v>16106316</v>
      </c>
      <c r="AC25" s="98">
        <f>(AB25/$AV25)*100</f>
        <v>14.63877207306467</v>
      </c>
      <c r="AD25" s="47">
        <v>0</v>
      </c>
      <c r="AE25" s="98">
        <f>(AD25/$AV25)*100</f>
        <v>0</v>
      </c>
      <c r="AF25" s="47">
        <v>0</v>
      </c>
      <c r="AG25" s="98">
        <f>(AF25/$AV25)*100</f>
        <v>0</v>
      </c>
      <c r="AH25" s="169">
        <v>0</v>
      </c>
      <c r="AI25" s="98">
        <f>(AH25/$AV25)*100</f>
        <v>0</v>
      </c>
      <c r="AJ25" s="169">
        <v>0</v>
      </c>
      <c r="AK25" s="98">
        <f t="shared" si="4"/>
        <v>0</v>
      </c>
      <c r="AL25" s="169">
        <v>0</v>
      </c>
      <c r="AM25" s="98">
        <f>(AL25/$AV25)*100</f>
        <v>0</v>
      </c>
      <c r="AN25" s="169">
        <v>0</v>
      </c>
      <c r="AO25" s="98"/>
      <c r="AP25" s="169">
        <v>0</v>
      </c>
      <c r="AQ25" s="98"/>
      <c r="AR25" s="169">
        <v>10000000</v>
      </c>
      <c r="AS25" s="81">
        <f t="shared" ref="AS25" si="34">(AR25/$AV25)*100</f>
        <v>9.088839479533787</v>
      </c>
      <c r="AT25" s="47">
        <v>54792388</v>
      </c>
      <c r="AU25" s="98">
        <f t="shared" ref="AU25" si="35">(AT25/$AV25)*100</f>
        <v>49.799921923233335</v>
      </c>
      <c r="AV25" s="53">
        <f t="shared" si="7"/>
        <v>110025048</v>
      </c>
      <c r="AW25" s="71">
        <f t="shared" si="2"/>
        <v>0.70110321426809663</v>
      </c>
      <c r="AX25" s="63">
        <f t="shared" si="3"/>
        <v>24</v>
      </c>
      <c r="AY25" s="62"/>
      <c r="AZ25" s="63"/>
      <c r="BB25" s="50"/>
    </row>
    <row r="26" spans="1:54" x14ac:dyDescent="0.2">
      <c r="B26" s="2"/>
      <c r="C26" s="41" t="s">
        <v>20</v>
      </c>
      <c r="D26" s="144">
        <v>0</v>
      </c>
      <c r="E26" s="98">
        <f>(D26/$AV26)*100</f>
        <v>0</v>
      </c>
      <c r="F26" s="47">
        <v>14944188</v>
      </c>
      <c r="G26" s="81">
        <f>(F26/$AV26)*100</f>
        <v>26.367967557080181</v>
      </c>
      <c r="H26" s="47">
        <v>0</v>
      </c>
      <c r="I26" s="98">
        <f>(H26/$AV26)*100</f>
        <v>0</v>
      </c>
      <c r="J26" s="47">
        <v>2212839</v>
      </c>
      <c r="K26" s="98">
        <f>(J26/$AV26)*100</f>
        <v>3.9043986171106617</v>
      </c>
      <c r="L26" s="47">
        <v>0</v>
      </c>
      <c r="M26" s="98">
        <f>(L26/$AV26)*100</f>
        <v>0</v>
      </c>
      <c r="N26" s="169">
        <v>0</v>
      </c>
      <c r="O26" s="81">
        <f>(N26/$AV26)*100</f>
        <v>0</v>
      </c>
      <c r="P26" s="47">
        <v>0</v>
      </c>
      <c r="Q26" s="98">
        <f>(P26/$AV26)*100</f>
        <v>0</v>
      </c>
      <c r="R26" s="50">
        <v>3798077</v>
      </c>
      <c r="S26" s="98">
        <f>(R26/$AV26)*100</f>
        <v>6.7014394569509177</v>
      </c>
      <c r="T26" s="47">
        <v>0</v>
      </c>
      <c r="U26" s="98">
        <f>(T26/$AV26)*100</f>
        <v>0</v>
      </c>
      <c r="V26" s="169">
        <v>0</v>
      </c>
      <c r="W26" s="81">
        <f>(V26/$AV26)*100</f>
        <v>0</v>
      </c>
      <c r="X26" s="47">
        <v>0</v>
      </c>
      <c r="Y26" s="98">
        <f>(X26/$AV26)*100</f>
        <v>0</v>
      </c>
      <c r="Z26" s="47">
        <v>0</v>
      </c>
      <c r="AA26" s="98">
        <f>(Z26/$AV26)*100</f>
        <v>0</v>
      </c>
      <c r="AB26" s="47">
        <v>11107626</v>
      </c>
      <c r="AC26" s="98">
        <f>(AB26/$AV26)*100</f>
        <v>19.598624027225856</v>
      </c>
      <c r="AD26" s="47">
        <v>65640</v>
      </c>
      <c r="AE26" s="98">
        <f>(AD26/$AV26)*100</f>
        <v>0.1158171585131787</v>
      </c>
      <c r="AF26" s="47">
        <v>0</v>
      </c>
      <c r="AG26" s="98">
        <f>(AF26/$AV26)*100</f>
        <v>0</v>
      </c>
      <c r="AH26" s="169">
        <v>0</v>
      </c>
      <c r="AI26" s="98">
        <f>(AH26/$AV26)*100</f>
        <v>0</v>
      </c>
      <c r="AJ26" s="169">
        <v>0</v>
      </c>
      <c r="AK26" s="98">
        <f t="shared" si="4"/>
        <v>0</v>
      </c>
      <c r="AL26" s="169">
        <v>0</v>
      </c>
      <c r="AM26" s="98">
        <f>(AL26/$AV26)*100</f>
        <v>0</v>
      </c>
      <c r="AN26" s="169">
        <v>0</v>
      </c>
      <c r="AO26" s="98"/>
      <c r="AP26" s="169">
        <v>0</v>
      </c>
      <c r="AQ26" s="98"/>
      <c r="AR26" s="169">
        <v>0</v>
      </c>
      <c r="AS26" s="81">
        <f t="shared" ref="AS26" si="36">(AR26/$AV26)*100</f>
        <v>0</v>
      </c>
      <c r="AT26" s="47">
        <v>24547170</v>
      </c>
      <c r="AU26" s="98">
        <f t="shared" ref="AU26" si="37">(AT26/$AV26)*100</f>
        <v>43.311753183119208</v>
      </c>
      <c r="AV26" s="53">
        <f t="shared" si="7"/>
        <v>56675540</v>
      </c>
      <c r="AW26" s="71">
        <f t="shared" si="2"/>
        <v>0.36114870192449344</v>
      </c>
      <c r="AX26" s="63">
        <f t="shared" si="3"/>
        <v>32</v>
      </c>
      <c r="AY26" s="62"/>
      <c r="AZ26" s="63"/>
      <c r="BB26" s="50"/>
    </row>
    <row r="27" spans="1:54" x14ac:dyDescent="0.2">
      <c r="B27" s="2"/>
      <c r="C27" s="41" t="s">
        <v>21</v>
      </c>
      <c r="D27" s="144">
        <v>0</v>
      </c>
      <c r="E27" s="98">
        <f>(D27/$AV27)*100</f>
        <v>0</v>
      </c>
      <c r="F27" s="47">
        <v>1077070</v>
      </c>
      <c r="G27" s="81">
        <f>(F27/$AV27)*100</f>
        <v>3.5687156434042397</v>
      </c>
      <c r="H27" s="47">
        <v>0</v>
      </c>
      <c r="I27" s="98">
        <f>(H27/$AV27)*100</f>
        <v>0</v>
      </c>
      <c r="J27" s="47">
        <v>1269778</v>
      </c>
      <c r="K27" s="98">
        <f>(J27/$AV27)*100</f>
        <v>4.2072257255800913</v>
      </c>
      <c r="L27" s="47">
        <v>0</v>
      </c>
      <c r="M27" s="98">
        <f>(L27/$AV27)*100</f>
        <v>0</v>
      </c>
      <c r="N27" s="169">
        <v>0</v>
      </c>
      <c r="O27" s="81">
        <f>(N27/$AV27)*100</f>
        <v>0</v>
      </c>
      <c r="P27" s="47">
        <v>719776</v>
      </c>
      <c r="Q27" s="98">
        <f>(P27/$AV27)*100</f>
        <v>2.3848736581159349</v>
      </c>
      <c r="R27" s="50">
        <v>2384501</v>
      </c>
      <c r="S27" s="98">
        <f>(R27/$AV27)*100</f>
        <v>7.9006991378583118</v>
      </c>
      <c r="T27" s="47">
        <v>0</v>
      </c>
      <c r="U27" s="98">
        <f>(T27/$AV27)*100</f>
        <v>0</v>
      </c>
      <c r="V27" s="169">
        <v>0</v>
      </c>
      <c r="W27" s="81">
        <f>(V27/$AV27)*100</f>
        <v>0</v>
      </c>
      <c r="X27" s="47">
        <v>0</v>
      </c>
      <c r="Y27" s="98">
        <f>(X27/$AV27)*100</f>
        <v>0</v>
      </c>
      <c r="Z27" s="47">
        <v>434949</v>
      </c>
      <c r="AA27" s="98">
        <f>(Z27/$AV27)*100</f>
        <v>1.4411405947459595</v>
      </c>
      <c r="AB27" s="47">
        <v>8236136</v>
      </c>
      <c r="AC27" s="98">
        <f>(AB27/$AV27)*100</f>
        <v>27.289245252773558</v>
      </c>
      <c r="AD27" s="47">
        <v>0</v>
      </c>
      <c r="AE27" s="98">
        <f>(AD27/$AV27)*100</f>
        <v>0</v>
      </c>
      <c r="AF27" s="47">
        <v>0</v>
      </c>
      <c r="AG27" s="98">
        <f>(AF27/$AV27)*100</f>
        <v>0</v>
      </c>
      <c r="AH27" s="169">
        <v>0</v>
      </c>
      <c r="AI27" s="98">
        <f>(AH27/$AV27)*100</f>
        <v>0</v>
      </c>
      <c r="AJ27" s="169">
        <v>0</v>
      </c>
      <c r="AK27" s="98">
        <f t="shared" si="4"/>
        <v>0</v>
      </c>
      <c r="AL27" s="169">
        <v>0</v>
      </c>
      <c r="AM27" s="98">
        <f>(AL27/$AV27)*100</f>
        <v>0</v>
      </c>
      <c r="AN27" s="169">
        <v>0</v>
      </c>
      <c r="AO27" s="98"/>
      <c r="AP27" s="169">
        <v>0</v>
      </c>
      <c r="AQ27" s="98"/>
      <c r="AR27" s="169">
        <v>0</v>
      </c>
      <c r="AS27" s="81">
        <f t="shared" ref="AS27" si="38">(AR27/$AV27)*100</f>
        <v>0</v>
      </c>
      <c r="AT27" s="47">
        <v>16058676</v>
      </c>
      <c r="AU27" s="98">
        <f t="shared" ref="AU27" si="39">(AT27/$AV27)*100</f>
        <v>53.208099987521905</v>
      </c>
      <c r="AV27" s="53">
        <f t="shared" si="7"/>
        <v>30180886</v>
      </c>
      <c r="AW27" s="71">
        <f t="shared" si="2"/>
        <v>0.19231908159730135</v>
      </c>
      <c r="AX27" s="63">
        <f t="shared" si="3"/>
        <v>45</v>
      </c>
      <c r="AY27" s="62"/>
      <c r="AZ27" s="63"/>
      <c r="BB27" s="50"/>
    </row>
    <row r="28" spans="1:54" x14ac:dyDescent="0.2">
      <c r="B28" s="2"/>
      <c r="C28" s="41" t="s">
        <v>22</v>
      </c>
      <c r="D28" s="144">
        <v>0</v>
      </c>
      <c r="E28" s="98">
        <f>(D28/$AV28)*100</f>
        <v>0</v>
      </c>
      <c r="F28" s="47">
        <v>1643611</v>
      </c>
      <c r="G28" s="81">
        <f>(F28/$AV28)*100</f>
        <v>2.7833268390604013</v>
      </c>
      <c r="H28" s="47">
        <v>4369000</v>
      </c>
      <c r="I28" s="98">
        <f>(H28/$AV28)*100</f>
        <v>7.3985602188442972</v>
      </c>
      <c r="J28" s="47">
        <v>1648771</v>
      </c>
      <c r="K28" s="98">
        <f>(J28/$AV28)*100</f>
        <v>2.7920648959908747</v>
      </c>
      <c r="L28" s="47">
        <v>0</v>
      </c>
      <c r="M28" s="98">
        <f>(L28/$AV28)*100</f>
        <v>0</v>
      </c>
      <c r="N28" s="169">
        <v>0</v>
      </c>
      <c r="O28" s="81">
        <f>(N28/$AV28)*100</f>
        <v>0</v>
      </c>
      <c r="P28" s="47">
        <v>607578</v>
      </c>
      <c r="Q28" s="98">
        <f>(P28/$AV28)*100</f>
        <v>1.0288858825005678</v>
      </c>
      <c r="R28" s="50">
        <v>0</v>
      </c>
      <c r="S28" s="98">
        <f>(R28/$AV28)*100</f>
        <v>0</v>
      </c>
      <c r="T28" s="47">
        <v>0</v>
      </c>
      <c r="U28" s="98">
        <f>(T28/$AV28)*100</f>
        <v>0</v>
      </c>
      <c r="V28" s="169">
        <v>0</v>
      </c>
      <c r="W28" s="81">
        <f>(V28/$AV28)*100</f>
        <v>0</v>
      </c>
      <c r="X28" s="47">
        <v>0</v>
      </c>
      <c r="Y28" s="98">
        <f>(X28/$AV28)*100</f>
        <v>0</v>
      </c>
      <c r="Z28" s="47">
        <v>422241</v>
      </c>
      <c r="AA28" s="98">
        <f>(Z28/$AV28)*100</f>
        <v>0.71503215046121193</v>
      </c>
      <c r="AB28" s="47">
        <v>18693246</v>
      </c>
      <c r="AC28" s="98">
        <f>(AB28/$AV28)*100</f>
        <v>31.655551892119544</v>
      </c>
      <c r="AD28" s="47">
        <v>0</v>
      </c>
      <c r="AE28" s="98">
        <f>(AD28/$AV28)*100</f>
        <v>0</v>
      </c>
      <c r="AF28" s="47">
        <v>0</v>
      </c>
      <c r="AG28" s="98">
        <f>(AF28/$AV28)*100</f>
        <v>0</v>
      </c>
      <c r="AH28" s="169">
        <v>0</v>
      </c>
      <c r="AI28" s="98">
        <f>(AH28/$AV28)*100</f>
        <v>0</v>
      </c>
      <c r="AJ28" s="169">
        <v>0</v>
      </c>
      <c r="AK28" s="98">
        <f t="shared" si="4"/>
        <v>0</v>
      </c>
      <c r="AL28" s="169">
        <v>0</v>
      </c>
      <c r="AM28" s="98">
        <f>(AL28/$AV28)*100</f>
        <v>0</v>
      </c>
      <c r="AN28" s="169">
        <v>0</v>
      </c>
      <c r="AO28" s="98"/>
      <c r="AP28" s="169">
        <v>0</v>
      </c>
      <c r="AQ28" s="98"/>
      <c r="AR28" s="169">
        <v>0</v>
      </c>
      <c r="AS28" s="81">
        <f t="shared" ref="AS28" si="40">(AR28/$AV28)*100</f>
        <v>0</v>
      </c>
      <c r="AT28" s="47">
        <v>31667583</v>
      </c>
      <c r="AU28" s="98">
        <f t="shared" ref="AU28" si="41">(AT28/$AV28)*100</f>
        <v>53.626578121023108</v>
      </c>
      <c r="AV28" s="53">
        <f t="shared" si="7"/>
        <v>59052030</v>
      </c>
      <c r="AW28" s="71">
        <f t="shared" si="2"/>
        <v>0.37629220613524361</v>
      </c>
      <c r="AX28" s="63">
        <f t="shared" si="3"/>
        <v>31</v>
      </c>
      <c r="AY28" s="62"/>
      <c r="AZ28" s="63"/>
      <c r="BB28" s="50"/>
    </row>
    <row r="29" spans="1:54" x14ac:dyDescent="0.2">
      <c r="B29" s="4"/>
      <c r="C29" s="42" t="s">
        <v>67</v>
      </c>
      <c r="D29" s="145">
        <v>0</v>
      </c>
      <c r="E29" s="100">
        <f>(D29/$AV29)*100</f>
        <v>0</v>
      </c>
      <c r="F29" s="48">
        <v>10244332</v>
      </c>
      <c r="G29" s="83">
        <f>(F29/$AV29)*100</f>
        <v>14.174138368230714</v>
      </c>
      <c r="H29" s="48">
        <v>0</v>
      </c>
      <c r="I29" s="100">
        <f>(H29/$AV29)*100</f>
        <v>0</v>
      </c>
      <c r="J29" s="48">
        <v>1878977</v>
      </c>
      <c r="K29" s="100">
        <f>(J29/$AV29)*100</f>
        <v>2.5997673629401157</v>
      </c>
      <c r="L29" s="48">
        <v>0</v>
      </c>
      <c r="M29" s="100">
        <f>(L29/$AV29)*100</f>
        <v>0</v>
      </c>
      <c r="N29" s="170">
        <v>0</v>
      </c>
      <c r="O29" s="83">
        <f>(N29/$AV29)*100</f>
        <v>0</v>
      </c>
      <c r="P29" s="48">
        <v>8574</v>
      </c>
      <c r="Q29" s="100">
        <f>(P29/$AV29)*100</f>
        <v>1.1863053869125888E-2</v>
      </c>
      <c r="R29" s="51">
        <v>1288682</v>
      </c>
      <c r="S29" s="100">
        <f>(R29/$AV29)*100</f>
        <v>1.7830305558867374</v>
      </c>
      <c r="T29" s="48">
        <v>2488000</v>
      </c>
      <c r="U29" s="100">
        <f>(T29/$AV29)*100</f>
        <v>3.4424163781648245</v>
      </c>
      <c r="V29" s="170">
        <v>0</v>
      </c>
      <c r="W29" s="83">
        <f>(V29/$AV29)*100</f>
        <v>0</v>
      </c>
      <c r="X29" s="48">
        <v>50000</v>
      </c>
      <c r="Y29" s="100">
        <f>(X29/$AV29)*100</f>
        <v>6.9180393451865441E-2</v>
      </c>
      <c r="Z29" s="48">
        <v>1310084</v>
      </c>
      <c r="AA29" s="100">
        <f>(Z29/$AV29)*100</f>
        <v>1.812642531499874</v>
      </c>
      <c r="AB29" s="48">
        <v>10338819</v>
      </c>
      <c r="AC29" s="100">
        <f>(AB29/$AV29)*100</f>
        <v>14.304871324952442</v>
      </c>
      <c r="AD29" s="48">
        <v>266850</v>
      </c>
      <c r="AE29" s="100">
        <f>(AD29/$AV29)*100</f>
        <v>0.36921575985260591</v>
      </c>
      <c r="AF29" s="48">
        <v>0</v>
      </c>
      <c r="AG29" s="100">
        <f>(AF29/$AV29)*100</f>
        <v>0</v>
      </c>
      <c r="AH29" s="170">
        <v>0</v>
      </c>
      <c r="AI29" s="100">
        <f>(AH29/$AV29)*100</f>
        <v>0</v>
      </c>
      <c r="AJ29" s="170">
        <v>0</v>
      </c>
      <c r="AK29" s="100">
        <f t="shared" si="4"/>
        <v>0</v>
      </c>
      <c r="AL29" s="170">
        <v>0</v>
      </c>
      <c r="AM29" s="100">
        <f>(AL29/$AV29)*100</f>
        <v>0</v>
      </c>
      <c r="AN29" s="170">
        <v>0</v>
      </c>
      <c r="AO29" s="100"/>
      <c r="AP29" s="170">
        <v>578777</v>
      </c>
      <c r="AQ29" s="100"/>
      <c r="AR29" s="170">
        <v>0</v>
      </c>
      <c r="AS29" s="83">
        <f t="shared" ref="AS29" si="42">(AR29/$AV29)*100</f>
        <v>0</v>
      </c>
      <c r="AT29" s="48">
        <v>43821718</v>
      </c>
      <c r="AU29" s="100">
        <f t="shared" ref="AU29" si="43">(AT29/$AV29)*100</f>
        <v>60.63207385953389</v>
      </c>
      <c r="AV29" s="54">
        <f t="shared" si="7"/>
        <v>72274813</v>
      </c>
      <c r="AW29" s="72">
        <f t="shared" si="2"/>
        <v>0.4605506166643582</v>
      </c>
      <c r="AX29" s="73">
        <f t="shared" si="3"/>
        <v>30</v>
      </c>
      <c r="AY29" s="101"/>
      <c r="AZ29" s="63"/>
      <c r="BB29" s="50"/>
    </row>
    <row r="30" spans="1:54" x14ac:dyDescent="0.2">
      <c r="B30" s="2"/>
      <c r="C30" s="41" t="s">
        <v>23</v>
      </c>
      <c r="D30" s="144">
        <v>0</v>
      </c>
      <c r="E30" s="98">
        <f>(D30/$AV30)*100</f>
        <v>0</v>
      </c>
      <c r="F30" s="47">
        <v>12532953</v>
      </c>
      <c r="G30" s="81">
        <f>(F30/$AV30)*100</f>
        <v>29.410532849374587</v>
      </c>
      <c r="H30" s="47">
        <v>0</v>
      </c>
      <c r="I30" s="98">
        <f>(H30/$AV30)*100</f>
        <v>0</v>
      </c>
      <c r="J30" s="47">
        <v>2253797</v>
      </c>
      <c r="K30" s="98">
        <f>(J30/$AV30)*100</f>
        <v>5.288886881194073</v>
      </c>
      <c r="L30" s="47">
        <v>0</v>
      </c>
      <c r="M30" s="98">
        <f>(L30/$AV30)*100</f>
        <v>0</v>
      </c>
      <c r="N30" s="169">
        <v>0</v>
      </c>
      <c r="O30" s="81">
        <f>(N30/$AV30)*100</f>
        <v>0</v>
      </c>
      <c r="P30" s="47">
        <v>0</v>
      </c>
      <c r="Q30" s="98">
        <f>(P30/$AV30)*100</f>
        <v>0</v>
      </c>
      <c r="R30" s="50">
        <v>114547</v>
      </c>
      <c r="S30" s="98">
        <f>(R30/$AV30)*100</f>
        <v>0.2688024367678799</v>
      </c>
      <c r="T30" s="47">
        <v>198008</v>
      </c>
      <c r="U30" s="98">
        <f>(T30/$AV30)*100</f>
        <v>0.46465671645293516</v>
      </c>
      <c r="V30" s="169">
        <v>0</v>
      </c>
      <c r="W30" s="81">
        <f>(V30/$AV30)*100</f>
        <v>0</v>
      </c>
      <c r="X30" s="47">
        <v>0</v>
      </c>
      <c r="Y30" s="98">
        <f>(X30/$AV30)*100</f>
        <v>0</v>
      </c>
      <c r="Z30" s="47">
        <v>0</v>
      </c>
      <c r="AA30" s="98">
        <f>(Z30/$AV30)*100</f>
        <v>0</v>
      </c>
      <c r="AB30" s="47">
        <v>14148215</v>
      </c>
      <c r="AC30" s="98">
        <f>(AB30/$AV30)*100</f>
        <v>33.200997563584117</v>
      </c>
      <c r="AD30" s="47">
        <v>0</v>
      </c>
      <c r="AE30" s="98">
        <f>(AD30/$AV30)*100</f>
        <v>0</v>
      </c>
      <c r="AF30" s="47">
        <v>800000</v>
      </c>
      <c r="AG30" s="98">
        <f>(AF30/$AV30)*100</f>
        <v>1.8773250230412313</v>
      </c>
      <c r="AH30" s="169">
        <v>0</v>
      </c>
      <c r="AI30" s="98">
        <f>(AH30/$AV30)*100</f>
        <v>0</v>
      </c>
      <c r="AJ30" s="169">
        <v>0</v>
      </c>
      <c r="AK30" s="98">
        <f t="shared" si="4"/>
        <v>0</v>
      </c>
      <c r="AL30" s="169">
        <v>0</v>
      </c>
      <c r="AM30" s="98">
        <f>(AL30/$AV30)*100</f>
        <v>0</v>
      </c>
      <c r="AN30" s="169">
        <v>0</v>
      </c>
      <c r="AO30" s="98"/>
      <c r="AP30" s="169">
        <v>0</v>
      </c>
      <c r="AQ30" s="98"/>
      <c r="AR30" s="169">
        <v>0</v>
      </c>
      <c r="AS30" s="81">
        <f t="shared" ref="AS30" si="44">(AR30/$AV30)*100</f>
        <v>0</v>
      </c>
      <c r="AT30" s="47">
        <v>12566305</v>
      </c>
      <c r="AU30" s="98">
        <f t="shared" ref="AU30" si="45">(AT30/$AV30)*100</f>
        <v>29.488798529585175</v>
      </c>
      <c r="AV30" s="53">
        <f t="shared" si="7"/>
        <v>42613825</v>
      </c>
      <c r="AW30" s="71">
        <f t="shared" si="2"/>
        <v>0.27154443667916572</v>
      </c>
      <c r="AX30" s="63">
        <f t="shared" si="3"/>
        <v>36</v>
      </c>
      <c r="AY30" s="62"/>
      <c r="AZ30" s="63"/>
      <c r="BB30" s="50"/>
    </row>
    <row r="31" spans="1:54" x14ac:dyDescent="0.2">
      <c r="B31" s="2"/>
      <c r="C31" s="41" t="s">
        <v>24</v>
      </c>
      <c r="D31" s="144">
        <v>0</v>
      </c>
      <c r="E31" s="98">
        <f>(D31/$AV31)*100</f>
        <v>0</v>
      </c>
      <c r="F31" s="47">
        <v>92477244</v>
      </c>
      <c r="G31" s="81">
        <f>(F31/$AV31)*100</f>
        <v>31.335072870243629</v>
      </c>
      <c r="H31" s="47">
        <v>0</v>
      </c>
      <c r="I31" s="98">
        <f>(H31/$AV31)*100</f>
        <v>0</v>
      </c>
      <c r="J31" s="47">
        <v>0</v>
      </c>
      <c r="K31" s="98">
        <f>(J31/$AV31)*100</f>
        <v>0</v>
      </c>
      <c r="L31" s="47">
        <v>0</v>
      </c>
      <c r="M31" s="98">
        <f>(L31/$AV31)*100</f>
        <v>0</v>
      </c>
      <c r="N31" s="169">
        <v>0</v>
      </c>
      <c r="O31" s="81">
        <f>(N31/$AV31)*100</f>
        <v>0</v>
      </c>
      <c r="P31" s="47">
        <v>0</v>
      </c>
      <c r="Q31" s="98">
        <f>(P31/$AV31)*100</f>
        <v>0</v>
      </c>
      <c r="R31" s="50">
        <v>9322409</v>
      </c>
      <c r="S31" s="98">
        <f>(R31/$AV31)*100</f>
        <v>3.1588134843336704</v>
      </c>
      <c r="T31" s="47">
        <v>0</v>
      </c>
      <c r="U31" s="98">
        <f>(T31/$AV31)*100</f>
        <v>0</v>
      </c>
      <c r="V31" s="169">
        <v>0</v>
      </c>
      <c r="W31" s="81">
        <f>(V31/$AV31)*100</f>
        <v>0</v>
      </c>
      <c r="X31" s="47">
        <v>563790</v>
      </c>
      <c r="Y31" s="98">
        <f>(X31/$AV31)*100</f>
        <v>0.19103511274097501</v>
      </c>
      <c r="Z31" s="47">
        <v>384662</v>
      </c>
      <c r="AA31" s="98">
        <f>(Z31/$AV31)*100</f>
        <v>0.13033921945612539</v>
      </c>
      <c r="AB31" s="47">
        <v>0</v>
      </c>
      <c r="AC31" s="98">
        <f>(AB31/$AV31)*100</f>
        <v>0</v>
      </c>
      <c r="AD31" s="47">
        <v>348650</v>
      </c>
      <c r="AE31" s="98">
        <f>(AD31/$AV31)*100</f>
        <v>0.1181368808548235</v>
      </c>
      <c r="AF31" s="47">
        <v>0</v>
      </c>
      <c r="AG31" s="98">
        <f>(AF31/$AV31)*100</f>
        <v>0</v>
      </c>
      <c r="AH31" s="169">
        <v>5576808</v>
      </c>
      <c r="AI31" s="98">
        <f>(AH31/$AV31)*100</f>
        <v>1.8896506589594908</v>
      </c>
      <c r="AJ31" s="169">
        <v>0</v>
      </c>
      <c r="AK31" s="98">
        <f t="shared" si="4"/>
        <v>0</v>
      </c>
      <c r="AL31" s="169">
        <v>0</v>
      </c>
      <c r="AM31" s="98">
        <f>(AL31/$AV31)*100</f>
        <v>0</v>
      </c>
      <c r="AN31" s="169">
        <v>0</v>
      </c>
      <c r="AO31" s="98"/>
      <c r="AP31" s="169">
        <v>0</v>
      </c>
      <c r="AQ31" s="98"/>
      <c r="AR31" s="169">
        <v>0</v>
      </c>
      <c r="AS31" s="81">
        <f t="shared" ref="AS31" si="46">(AR31/$AV31)*100</f>
        <v>0</v>
      </c>
      <c r="AT31" s="47">
        <v>186450193</v>
      </c>
      <c r="AU31" s="98">
        <f t="shared" ref="AU31" si="47">(AT31/$AV31)*100</f>
        <v>63.176951773411282</v>
      </c>
      <c r="AV31" s="53">
        <f t="shared" si="7"/>
        <v>295123756</v>
      </c>
      <c r="AW31" s="71">
        <f t="shared" si="2"/>
        <v>1.8805918988417392</v>
      </c>
      <c r="AX31" s="63">
        <f t="shared" si="3"/>
        <v>13</v>
      </c>
      <c r="AY31" s="62"/>
      <c r="AZ31" s="63"/>
      <c r="BB31" s="50"/>
    </row>
    <row r="32" spans="1:54" x14ac:dyDescent="0.2">
      <c r="B32" s="2"/>
      <c r="C32" s="41" t="s">
        <v>68</v>
      </c>
      <c r="D32" s="144">
        <v>0</v>
      </c>
      <c r="E32" s="98">
        <f>(D32/$AV32)*100</f>
        <v>0</v>
      </c>
      <c r="F32" s="47">
        <v>84172165</v>
      </c>
      <c r="G32" s="81">
        <f>(F32/$AV32)*100</f>
        <v>26.370176582504275</v>
      </c>
      <c r="H32" s="47">
        <v>0</v>
      </c>
      <c r="I32" s="98">
        <f>(H32/$AV32)*100</f>
        <v>0</v>
      </c>
      <c r="J32" s="47">
        <v>11789489</v>
      </c>
      <c r="K32" s="98">
        <f>(J32/$AV32)*100</f>
        <v>3.6935120624198245</v>
      </c>
      <c r="L32" s="47">
        <v>0</v>
      </c>
      <c r="M32" s="98">
        <f>(L32/$AV32)*100</f>
        <v>0</v>
      </c>
      <c r="N32" s="169">
        <v>0</v>
      </c>
      <c r="O32" s="81">
        <f>(N32/$AV32)*100</f>
        <v>0</v>
      </c>
      <c r="P32" s="47">
        <v>2644981</v>
      </c>
      <c r="Q32" s="98">
        <f>(P32/$AV32)*100</f>
        <v>0.82864229555422197</v>
      </c>
      <c r="R32" s="50">
        <v>3432390</v>
      </c>
      <c r="S32" s="98">
        <f>(R32/$AV32)*100</f>
        <v>1.075328529330591</v>
      </c>
      <c r="T32" s="47">
        <v>0</v>
      </c>
      <c r="U32" s="98">
        <f>(T32/$AV32)*100</f>
        <v>0</v>
      </c>
      <c r="V32" s="169">
        <v>0</v>
      </c>
      <c r="W32" s="81">
        <f>(V32/$AV32)*100</f>
        <v>0</v>
      </c>
      <c r="X32" s="47">
        <v>1122670</v>
      </c>
      <c r="Y32" s="98">
        <f>(X32/$AV32)*100</f>
        <v>0.35171967055712627</v>
      </c>
      <c r="Z32" s="47">
        <v>111520</v>
      </c>
      <c r="AA32" s="98">
        <f>(Z32/$AV32)*100</f>
        <v>3.4937940499461743E-2</v>
      </c>
      <c r="AB32" s="47">
        <v>5732988</v>
      </c>
      <c r="AC32" s="98">
        <f>(AB32/$AV32)*100</f>
        <v>1.7960795698361569</v>
      </c>
      <c r="AD32" s="47">
        <v>627995</v>
      </c>
      <c r="AE32" s="98">
        <f>(AD32/$AV32)*100</f>
        <v>0.19674365086046877</v>
      </c>
      <c r="AF32" s="47">
        <v>0</v>
      </c>
      <c r="AG32" s="98">
        <f>(AF32/$AV32)*100</f>
        <v>0</v>
      </c>
      <c r="AH32" s="169">
        <v>5332459.4000000004</v>
      </c>
      <c r="AI32" s="98">
        <f>(AH32/$AV32)*100</f>
        <v>1.6705985404680372</v>
      </c>
      <c r="AJ32" s="169">
        <v>0</v>
      </c>
      <c r="AK32" s="98">
        <f t="shared" si="4"/>
        <v>0</v>
      </c>
      <c r="AL32" s="169">
        <v>0</v>
      </c>
      <c r="AM32" s="98">
        <f>(AL32/$AV32)*100</f>
        <v>0</v>
      </c>
      <c r="AN32" s="169">
        <v>2800000</v>
      </c>
      <c r="AO32" s="98"/>
      <c r="AP32" s="169">
        <v>2285193</v>
      </c>
      <c r="AQ32" s="98"/>
      <c r="AR32" s="169">
        <v>171684</v>
      </c>
      <c r="AS32" s="81">
        <f t="shared" ref="AS32" si="48">(AR32/$AV32)*100</f>
        <v>5.3786633578816273E-2</v>
      </c>
      <c r="AT32" s="47">
        <v>198971010</v>
      </c>
      <c r="AU32" s="98">
        <f t="shared" ref="AU32" si="49">(AT32/$AV32)*100</f>
        <v>62.335341718954517</v>
      </c>
      <c r="AV32" s="53">
        <f t="shared" si="7"/>
        <v>319194544.39999998</v>
      </c>
      <c r="AW32" s="71">
        <f t="shared" si="2"/>
        <v>2.0339761274694528</v>
      </c>
      <c r="AX32" s="63">
        <f t="shared" si="3"/>
        <v>11</v>
      </c>
      <c r="AY32" s="62"/>
      <c r="AZ32" s="63"/>
      <c r="BB32" s="50"/>
    </row>
    <row r="33" spans="2:57" x14ac:dyDescent="0.2">
      <c r="B33" s="2"/>
      <c r="C33" s="41" t="s">
        <v>25</v>
      </c>
      <c r="D33" s="144">
        <v>6493563</v>
      </c>
      <c r="E33" s="98">
        <f>(D33/$AV33)*100</f>
        <v>3.1066193026041025</v>
      </c>
      <c r="F33" s="47">
        <v>47781638</v>
      </c>
      <c r="G33" s="81">
        <f>(F33/$AV33)*100</f>
        <v>22.859462350768244</v>
      </c>
      <c r="H33" s="47">
        <v>0</v>
      </c>
      <c r="I33" s="98">
        <f>(H33/$AV33)*100</f>
        <v>0</v>
      </c>
      <c r="J33" s="47">
        <v>1784389</v>
      </c>
      <c r="K33" s="98">
        <f>(J33/$AV33)*100</f>
        <v>0.85367883714294168</v>
      </c>
      <c r="L33" s="47">
        <v>0</v>
      </c>
      <c r="M33" s="98">
        <f>(L33/$AV33)*100</f>
        <v>0</v>
      </c>
      <c r="N33" s="169">
        <v>0</v>
      </c>
      <c r="O33" s="81">
        <f>(N33/$AV33)*100</f>
        <v>0</v>
      </c>
      <c r="P33" s="47">
        <v>848684</v>
      </c>
      <c r="Q33" s="98">
        <f>(P33/$AV33)*100</f>
        <v>0.40602333360148501</v>
      </c>
      <c r="R33" s="50">
        <v>1213979</v>
      </c>
      <c r="S33" s="98">
        <f>(R33/$AV33)*100</f>
        <v>0.58078601753090342</v>
      </c>
      <c r="T33" s="47">
        <v>0</v>
      </c>
      <c r="U33" s="98">
        <f>(T33/$AV33)*100</f>
        <v>0</v>
      </c>
      <c r="V33" s="169">
        <v>0</v>
      </c>
      <c r="W33" s="81">
        <f>(V33/$AV33)*100</f>
        <v>0</v>
      </c>
      <c r="X33" s="47">
        <v>595680</v>
      </c>
      <c r="Y33" s="98">
        <f>(X33/$AV33)*100</f>
        <v>0.28498237195438186</v>
      </c>
      <c r="Z33" s="47">
        <v>2060468</v>
      </c>
      <c r="AA33" s="98">
        <f>(Z33/$AV33)*100</f>
        <v>0.98575922974768559</v>
      </c>
      <c r="AB33" s="47">
        <v>18573153</v>
      </c>
      <c r="AC33" s="98">
        <f>(AB33/$AV33)*100</f>
        <v>8.8856788823053385</v>
      </c>
      <c r="AD33" s="47">
        <v>0</v>
      </c>
      <c r="AE33" s="98">
        <f>(AD33/$AV33)*100</f>
        <v>0</v>
      </c>
      <c r="AF33" s="47">
        <v>0</v>
      </c>
      <c r="AG33" s="98">
        <f>(AF33/$AV33)*100</f>
        <v>0</v>
      </c>
      <c r="AH33" s="169">
        <v>0</v>
      </c>
      <c r="AI33" s="98">
        <f>(AH33/$AV33)*100</f>
        <v>0</v>
      </c>
      <c r="AJ33" s="169">
        <v>0</v>
      </c>
      <c r="AK33" s="98">
        <f t="shared" si="4"/>
        <v>0</v>
      </c>
      <c r="AL33" s="169">
        <v>0</v>
      </c>
      <c r="AM33" s="98">
        <f>(AL33/$AV33)*100</f>
        <v>0</v>
      </c>
      <c r="AN33" s="169">
        <v>0</v>
      </c>
      <c r="AO33" s="98"/>
      <c r="AP33" s="169">
        <v>577481</v>
      </c>
      <c r="AQ33" s="98"/>
      <c r="AR33" s="169">
        <v>0</v>
      </c>
      <c r="AS33" s="81">
        <f t="shared" ref="AS33" si="50">(AR33/$AV33)*100</f>
        <v>0</v>
      </c>
      <c r="AT33" s="47">
        <v>129094420</v>
      </c>
      <c r="AU33" s="98">
        <f t="shared" ref="AU33" si="51">(AT33/$AV33)*100</f>
        <v>61.760733980786988</v>
      </c>
      <c r="AV33" s="53">
        <f t="shared" si="7"/>
        <v>209023455</v>
      </c>
      <c r="AW33" s="71">
        <f t="shared" si="2"/>
        <v>1.331942306064005</v>
      </c>
      <c r="AX33" s="63">
        <f t="shared" si="3"/>
        <v>21</v>
      </c>
      <c r="AY33" s="62"/>
      <c r="AZ33" s="63"/>
      <c r="BB33" s="50"/>
    </row>
    <row r="34" spans="2:57" x14ac:dyDescent="0.2">
      <c r="B34" s="4"/>
      <c r="C34" s="42" t="s">
        <v>26</v>
      </c>
      <c r="D34" s="145">
        <v>0</v>
      </c>
      <c r="E34" s="100">
        <f>(D34/$AV34)*100</f>
        <v>0</v>
      </c>
      <c r="F34" s="48">
        <v>116726336</v>
      </c>
      <c r="G34" s="83">
        <f>(F34/$AV34)*100</f>
        <v>48.699782629354964</v>
      </c>
      <c r="H34" s="48">
        <v>0</v>
      </c>
      <c r="I34" s="100">
        <f>(H34/$AV34)*100</f>
        <v>0</v>
      </c>
      <c r="J34" s="48">
        <v>2194634</v>
      </c>
      <c r="K34" s="100">
        <f>(J34/$AV34)*100</f>
        <v>0.91563054588633552</v>
      </c>
      <c r="L34" s="48">
        <v>0</v>
      </c>
      <c r="M34" s="100">
        <f>(L34/$AV34)*100</f>
        <v>0</v>
      </c>
      <c r="N34" s="170">
        <v>0</v>
      </c>
      <c r="O34" s="83">
        <f>(N34/$AV34)*100</f>
        <v>0</v>
      </c>
      <c r="P34" s="48">
        <v>0</v>
      </c>
      <c r="Q34" s="100">
        <f>(P34/$AV34)*100</f>
        <v>0</v>
      </c>
      <c r="R34" s="51">
        <v>4600847</v>
      </c>
      <c r="S34" s="100">
        <f>(R34/$AV34)*100</f>
        <v>1.9195346696303388</v>
      </c>
      <c r="T34" s="48">
        <v>0</v>
      </c>
      <c r="U34" s="100">
        <f>(T34/$AV34)*100</f>
        <v>0</v>
      </c>
      <c r="V34" s="170">
        <v>0</v>
      </c>
      <c r="W34" s="83">
        <f>(V34/$AV34)*100</f>
        <v>0</v>
      </c>
      <c r="X34" s="48">
        <v>70000</v>
      </c>
      <c r="Y34" s="100">
        <f>(X34/$AV34)*100</f>
        <v>2.9204932673076001E-2</v>
      </c>
      <c r="Z34" s="48">
        <v>0</v>
      </c>
      <c r="AA34" s="100">
        <f>(Z34/$AV34)*100</f>
        <v>0</v>
      </c>
      <c r="AB34" s="48">
        <v>17341146</v>
      </c>
      <c r="AC34" s="100">
        <f>(AB34/$AV34)*100</f>
        <v>7.234957162914017</v>
      </c>
      <c r="AD34" s="48">
        <v>0</v>
      </c>
      <c r="AE34" s="100">
        <f>(AD34/$AV34)*100</f>
        <v>0</v>
      </c>
      <c r="AF34" s="48">
        <v>0</v>
      </c>
      <c r="AG34" s="100">
        <f>(AF34/$AV34)*100</f>
        <v>0</v>
      </c>
      <c r="AH34" s="170">
        <v>0</v>
      </c>
      <c r="AI34" s="100">
        <f>(AH34/$AV34)*100</f>
        <v>0</v>
      </c>
      <c r="AJ34" s="170">
        <v>0</v>
      </c>
      <c r="AK34" s="100">
        <f t="shared" si="4"/>
        <v>0</v>
      </c>
      <c r="AL34" s="170">
        <v>0</v>
      </c>
      <c r="AM34" s="100">
        <f>(AL34/$AV34)*100</f>
        <v>0</v>
      </c>
      <c r="AN34" s="170">
        <v>0</v>
      </c>
      <c r="AO34" s="100"/>
      <c r="AP34" s="170">
        <v>240000</v>
      </c>
      <c r="AQ34" s="100"/>
      <c r="AR34" s="170">
        <v>0</v>
      </c>
      <c r="AS34" s="83">
        <f t="shared" ref="AS34" si="52">(AR34/$AV34)*100</f>
        <v>0</v>
      </c>
      <c r="AT34" s="48">
        <v>98512575</v>
      </c>
      <c r="AU34" s="100">
        <f t="shared" ref="AU34" si="53">(AT34/$AV34)*100</f>
        <v>41.100758861805005</v>
      </c>
      <c r="AV34" s="54">
        <f t="shared" si="7"/>
        <v>239685538</v>
      </c>
      <c r="AW34" s="72">
        <f t="shared" si="2"/>
        <v>1.5273276781972231</v>
      </c>
      <c r="AX34" s="73">
        <f t="shared" si="3"/>
        <v>18</v>
      </c>
      <c r="AY34" s="101"/>
      <c r="AZ34" s="63"/>
      <c r="BB34" s="50"/>
    </row>
    <row r="35" spans="2:57" x14ac:dyDescent="0.2">
      <c r="B35" s="2"/>
      <c r="C35" s="41" t="s">
        <v>27</v>
      </c>
      <c r="D35" s="144">
        <v>0</v>
      </c>
      <c r="E35" s="98">
        <f>(D35/$AV35)*100</f>
        <v>0</v>
      </c>
      <c r="F35" s="47">
        <v>1247500</v>
      </c>
      <c r="G35" s="81">
        <f>(F35/$AV35)*100</f>
        <v>3.1393235569303428</v>
      </c>
      <c r="H35" s="47">
        <v>0</v>
      </c>
      <c r="I35" s="98">
        <f>(H35/$AV35)*100</f>
        <v>0</v>
      </c>
      <c r="J35" s="47">
        <v>2640901</v>
      </c>
      <c r="K35" s="98">
        <f>(J35/$AV35)*100</f>
        <v>6.6458057882331865</v>
      </c>
      <c r="L35" s="47">
        <v>0</v>
      </c>
      <c r="M35" s="98">
        <f>(L35/$AV35)*100</f>
        <v>0</v>
      </c>
      <c r="N35" s="169">
        <v>0</v>
      </c>
      <c r="O35" s="81">
        <f>(N35/$AV35)*100</f>
        <v>0</v>
      </c>
      <c r="P35" s="47">
        <v>1276910</v>
      </c>
      <c r="Q35" s="98">
        <f>(P35/$AV35)*100</f>
        <v>3.213333581627194</v>
      </c>
      <c r="R35" s="50">
        <v>0</v>
      </c>
      <c r="S35" s="98">
        <f>(R35/$AV35)*100</f>
        <v>0</v>
      </c>
      <c r="T35" s="47">
        <v>0</v>
      </c>
      <c r="U35" s="98">
        <f>(T35/$AV35)*100</f>
        <v>0</v>
      </c>
      <c r="V35" s="169">
        <v>0</v>
      </c>
      <c r="W35" s="81">
        <f>(V35/$AV35)*100</f>
        <v>0</v>
      </c>
      <c r="X35" s="47">
        <v>0</v>
      </c>
      <c r="Y35" s="98">
        <f>(X35/$AV35)*100</f>
        <v>0</v>
      </c>
      <c r="Z35" s="47">
        <v>579671</v>
      </c>
      <c r="AA35" s="98">
        <f>(Z35/$AV35)*100</f>
        <v>1.4587373351257467</v>
      </c>
      <c r="AB35" s="47">
        <v>29773786.000000004</v>
      </c>
      <c r="AC35" s="98">
        <f>(AB35/$AV35)*100</f>
        <v>74.925489193429158</v>
      </c>
      <c r="AD35" s="47">
        <v>31200</v>
      </c>
      <c r="AE35" s="98">
        <f>(AD35/$AV35)*100</f>
        <v>7.8514545071123612E-2</v>
      </c>
      <c r="AF35" s="47">
        <v>0</v>
      </c>
      <c r="AG35" s="98">
        <f>(AF35/$AV35)*100</f>
        <v>0</v>
      </c>
      <c r="AH35" s="169">
        <v>0</v>
      </c>
      <c r="AI35" s="98">
        <f>(AH35/$AV35)*100</f>
        <v>0</v>
      </c>
      <c r="AJ35" s="169">
        <v>0</v>
      </c>
      <c r="AK35" s="98">
        <f t="shared" si="4"/>
        <v>0</v>
      </c>
      <c r="AL35" s="169">
        <v>0</v>
      </c>
      <c r="AM35" s="98">
        <f>(AL35/$AV35)*100</f>
        <v>0</v>
      </c>
      <c r="AN35" s="169">
        <v>0</v>
      </c>
      <c r="AO35" s="98"/>
      <c r="AP35" s="169">
        <v>0</v>
      </c>
      <c r="AQ35" s="98"/>
      <c r="AR35" s="169">
        <v>0</v>
      </c>
      <c r="AS35" s="81">
        <f t="shared" ref="AS35" si="54">(AR35/$AV35)*100</f>
        <v>0</v>
      </c>
      <c r="AT35" s="47">
        <v>4187892</v>
      </c>
      <c r="AU35" s="98">
        <f t="shared" ref="AU35" si="55">(AT35/$AV35)*100</f>
        <v>10.538795999583268</v>
      </c>
      <c r="AV35" s="53">
        <f t="shared" si="7"/>
        <v>39737860</v>
      </c>
      <c r="AW35" s="71">
        <f t="shared" si="2"/>
        <v>0.2532181705945325</v>
      </c>
      <c r="AX35" s="63">
        <f t="shared" si="3"/>
        <v>38</v>
      </c>
      <c r="AY35" s="62"/>
      <c r="AZ35" s="63"/>
      <c r="BB35" s="50"/>
    </row>
    <row r="36" spans="2:57" x14ac:dyDescent="0.2">
      <c r="B36" s="2"/>
      <c r="C36" s="41" t="s">
        <v>28</v>
      </c>
      <c r="D36" s="144">
        <v>0</v>
      </c>
      <c r="E36" s="98">
        <f>(D36/$AV36)*100</f>
        <v>0</v>
      </c>
      <c r="F36" s="47">
        <v>24237803</v>
      </c>
      <c r="G36" s="81">
        <f>(F36/$AV36)*100</f>
        <v>13.742374891620864</v>
      </c>
      <c r="H36" s="47">
        <v>0</v>
      </c>
      <c r="I36" s="98">
        <f>(H36/$AV36)*100</f>
        <v>0</v>
      </c>
      <c r="J36" s="47">
        <v>2638937</v>
      </c>
      <c r="K36" s="98">
        <f>(J36/$AV36)*100</f>
        <v>1.4962272599281912</v>
      </c>
      <c r="L36" s="47">
        <v>0</v>
      </c>
      <c r="M36" s="98">
        <f>(L36/$AV36)*100</f>
        <v>0</v>
      </c>
      <c r="N36" s="169">
        <v>0</v>
      </c>
      <c r="O36" s="81">
        <f>(N36/$AV36)*100</f>
        <v>0</v>
      </c>
      <c r="P36" s="47">
        <v>20386</v>
      </c>
      <c r="Q36" s="98">
        <f>(P36/$AV36)*100</f>
        <v>1.1558475598658136E-2</v>
      </c>
      <c r="R36" s="50">
        <v>6340361</v>
      </c>
      <c r="S36" s="98">
        <f>(R36/$AV36)*100</f>
        <v>3.5948645102120911</v>
      </c>
      <c r="T36" s="47">
        <v>0</v>
      </c>
      <c r="U36" s="98">
        <f>(T36/$AV36)*100</f>
        <v>0</v>
      </c>
      <c r="V36" s="169">
        <v>0</v>
      </c>
      <c r="W36" s="81">
        <f>(V36/$AV36)*100</f>
        <v>0</v>
      </c>
      <c r="X36" s="47">
        <v>0</v>
      </c>
      <c r="Y36" s="98">
        <f>(X36/$AV36)*100</f>
        <v>0</v>
      </c>
      <c r="Z36" s="47">
        <v>1171355</v>
      </c>
      <c r="AA36" s="98">
        <f>(Z36/$AV36)*100</f>
        <v>0.66413608284441283</v>
      </c>
      <c r="AB36" s="47">
        <v>17767542</v>
      </c>
      <c r="AC36" s="98">
        <f>(AB36/$AV36)*100</f>
        <v>10.073859543565856</v>
      </c>
      <c r="AD36" s="47">
        <v>0</v>
      </c>
      <c r="AE36" s="98">
        <f>(AD36/$AV36)*100</f>
        <v>0</v>
      </c>
      <c r="AF36" s="47">
        <v>0</v>
      </c>
      <c r="AG36" s="98">
        <f>(AF36/$AV36)*100</f>
        <v>0</v>
      </c>
      <c r="AH36" s="169">
        <v>744655</v>
      </c>
      <c r="AI36" s="98">
        <f>(AH36/$AV36)*100</f>
        <v>0.42220527062291641</v>
      </c>
      <c r="AJ36" s="169">
        <v>0</v>
      </c>
      <c r="AK36" s="98">
        <f t="shared" si="4"/>
        <v>0</v>
      </c>
      <c r="AL36" s="169">
        <v>0</v>
      </c>
      <c r="AM36" s="98">
        <f>(AL36/$AV36)*100</f>
        <v>0</v>
      </c>
      <c r="AN36" s="169">
        <v>0</v>
      </c>
      <c r="AO36" s="98"/>
      <c r="AP36" s="169">
        <v>944937</v>
      </c>
      <c r="AQ36" s="98"/>
      <c r="AR36" s="169">
        <v>20000000</v>
      </c>
      <c r="AS36" s="81">
        <f t="shared" ref="AS36" si="56">(AR36/$AV36)*100</f>
        <v>11.33962091499866</v>
      </c>
      <c r="AT36" s="47">
        <v>102506763</v>
      </c>
      <c r="AU36" s="98">
        <f t="shared" ref="AU36" si="57">(AT36/$AV36)*100</f>
        <v>58.119391682180542</v>
      </c>
      <c r="AV36" s="53">
        <f t="shared" si="7"/>
        <v>176372739</v>
      </c>
      <c r="AW36" s="71">
        <f t="shared" si="2"/>
        <v>1.1238849377477034</v>
      </c>
      <c r="AX36" s="63">
        <f t="shared" si="3"/>
        <v>23</v>
      </c>
      <c r="AY36" s="62"/>
      <c r="AZ36" s="63"/>
      <c r="BB36" s="50"/>
    </row>
    <row r="37" spans="2:57" x14ac:dyDescent="0.2">
      <c r="B37" s="2"/>
      <c r="C37" s="41" t="s">
        <v>29</v>
      </c>
      <c r="D37" s="144">
        <v>0</v>
      </c>
      <c r="E37" s="98">
        <f>(D37/$AV37)*100</f>
        <v>0</v>
      </c>
      <c r="F37" s="47">
        <v>962688</v>
      </c>
      <c r="G37" s="81">
        <f>(F37/$AV37)*100</f>
        <v>4.5943038798370539</v>
      </c>
      <c r="H37" s="47">
        <v>0</v>
      </c>
      <c r="I37" s="98">
        <f>(H37/$AV37)*100</f>
        <v>0</v>
      </c>
      <c r="J37" s="47">
        <v>1082912</v>
      </c>
      <c r="K37" s="98">
        <f>(J37/$AV37)*100</f>
        <v>5.1680573593127823</v>
      </c>
      <c r="L37" s="47">
        <v>0</v>
      </c>
      <c r="M37" s="98">
        <f>(L37/$AV37)*100</f>
        <v>0</v>
      </c>
      <c r="N37" s="169">
        <v>0</v>
      </c>
      <c r="O37" s="81">
        <f>(N37/$AV37)*100</f>
        <v>0</v>
      </c>
      <c r="P37" s="47">
        <v>0</v>
      </c>
      <c r="Q37" s="98">
        <f>(P37/$AV37)*100</f>
        <v>0</v>
      </c>
      <c r="R37" s="50">
        <v>431495</v>
      </c>
      <c r="S37" s="98">
        <f>(R37/$AV37)*100</f>
        <v>2.0592540393463818</v>
      </c>
      <c r="T37" s="47">
        <v>0</v>
      </c>
      <c r="U37" s="98">
        <f>(T37/$AV37)*100</f>
        <v>0</v>
      </c>
      <c r="V37" s="169">
        <v>0</v>
      </c>
      <c r="W37" s="81">
        <f>(V37/$AV37)*100</f>
        <v>0</v>
      </c>
      <c r="X37" s="47">
        <v>0</v>
      </c>
      <c r="Y37" s="98">
        <f>(X37/$AV37)*100</f>
        <v>0</v>
      </c>
      <c r="Z37" s="47">
        <v>0</v>
      </c>
      <c r="AA37" s="98">
        <f>(Z37/$AV37)*100</f>
        <v>0</v>
      </c>
      <c r="AB37" s="47">
        <v>11451036</v>
      </c>
      <c r="AC37" s="98">
        <f>(AB37/$AV37)*100</f>
        <v>54.648587208891954</v>
      </c>
      <c r="AD37" s="47">
        <v>0</v>
      </c>
      <c r="AE37" s="98">
        <f>(AD37/$AV37)*100</f>
        <v>0</v>
      </c>
      <c r="AF37" s="47">
        <v>0</v>
      </c>
      <c r="AG37" s="98">
        <f>(AF37/$AV37)*100</f>
        <v>0</v>
      </c>
      <c r="AH37" s="169">
        <v>0</v>
      </c>
      <c r="AI37" s="98">
        <f>(AH37/$AV37)*100</f>
        <v>0</v>
      </c>
      <c r="AJ37" s="169">
        <v>0</v>
      </c>
      <c r="AK37" s="98">
        <f t="shared" si="4"/>
        <v>0</v>
      </c>
      <c r="AL37" s="169">
        <v>0</v>
      </c>
      <c r="AM37" s="98">
        <f>(AL37/$AV37)*100</f>
        <v>0</v>
      </c>
      <c r="AN37" s="169">
        <v>0</v>
      </c>
      <c r="AO37" s="98"/>
      <c r="AP37" s="169">
        <v>0</v>
      </c>
      <c r="AQ37" s="98"/>
      <c r="AR37" s="169">
        <v>0</v>
      </c>
      <c r="AS37" s="81">
        <f t="shared" ref="AS37" si="58">(AR37/$AV37)*100</f>
        <v>0</v>
      </c>
      <c r="AT37" s="47">
        <v>7025816</v>
      </c>
      <c r="AU37" s="98">
        <f t="shared" ref="AU37" si="59">(AT37/$AV37)*100</f>
        <v>33.529797512611822</v>
      </c>
      <c r="AV37" s="53">
        <f t="shared" si="7"/>
        <v>20953947</v>
      </c>
      <c r="AW37" s="71">
        <f t="shared" si="2"/>
        <v>0.13352304643669269</v>
      </c>
      <c r="AX37" s="63">
        <f t="shared" si="3"/>
        <v>48</v>
      </c>
      <c r="AY37" s="62"/>
      <c r="AZ37" s="63"/>
      <c r="BB37" s="50"/>
    </row>
    <row r="38" spans="2:57" x14ac:dyDescent="0.2">
      <c r="B38" s="2"/>
      <c r="C38" s="130" t="s">
        <v>91</v>
      </c>
      <c r="D38" s="144">
        <v>0</v>
      </c>
      <c r="E38" s="98">
        <v>0</v>
      </c>
      <c r="F38" s="47">
        <v>0</v>
      </c>
      <c r="G38" s="81">
        <v>34.200173990395648</v>
      </c>
      <c r="H38" s="47">
        <v>0</v>
      </c>
      <c r="I38" s="98">
        <v>0</v>
      </c>
      <c r="J38" s="47">
        <v>0</v>
      </c>
      <c r="K38" s="98">
        <v>0</v>
      </c>
      <c r="L38" s="47">
        <v>0</v>
      </c>
      <c r="M38" s="98">
        <v>0</v>
      </c>
      <c r="N38" s="169">
        <v>0</v>
      </c>
      <c r="O38" s="81">
        <v>0</v>
      </c>
      <c r="P38" s="47">
        <v>0</v>
      </c>
      <c r="Q38" s="98">
        <v>0</v>
      </c>
      <c r="R38" s="50">
        <v>0</v>
      </c>
      <c r="S38" s="98">
        <v>0</v>
      </c>
      <c r="T38" s="47">
        <v>0</v>
      </c>
      <c r="U38" s="98">
        <v>0</v>
      </c>
      <c r="V38" s="169">
        <v>0</v>
      </c>
      <c r="W38" s="81">
        <f>(V38/$AV38)*100</f>
        <v>0</v>
      </c>
      <c r="X38" s="47">
        <v>0</v>
      </c>
      <c r="Y38" s="98">
        <v>1.6608476102561991</v>
      </c>
      <c r="Z38" s="47">
        <v>0</v>
      </c>
      <c r="AA38" s="98">
        <v>0</v>
      </c>
      <c r="AB38" s="47">
        <v>812806</v>
      </c>
      <c r="AC38" s="98">
        <v>64.138978399348147</v>
      </c>
      <c r="AD38" s="47">
        <v>0</v>
      </c>
      <c r="AE38" s="98">
        <v>0</v>
      </c>
      <c r="AF38" s="47">
        <v>0</v>
      </c>
      <c r="AG38" s="98">
        <v>0</v>
      </c>
      <c r="AH38" s="169">
        <v>0</v>
      </c>
      <c r="AI38" s="98">
        <v>0</v>
      </c>
      <c r="AJ38" s="169">
        <v>0</v>
      </c>
      <c r="AK38" s="98">
        <f t="shared" si="4"/>
        <v>0</v>
      </c>
      <c r="AL38" s="169">
        <v>0</v>
      </c>
      <c r="AM38" s="98">
        <v>0</v>
      </c>
      <c r="AN38" s="169">
        <v>0</v>
      </c>
      <c r="AO38" s="98"/>
      <c r="AP38" s="169">
        <v>0</v>
      </c>
      <c r="AQ38" s="98"/>
      <c r="AR38" s="169">
        <v>0</v>
      </c>
      <c r="AS38" s="81">
        <v>0</v>
      </c>
      <c r="AT38" s="47">
        <v>0</v>
      </c>
      <c r="AU38" s="98">
        <v>0</v>
      </c>
      <c r="AV38" s="53">
        <f t="shared" si="7"/>
        <v>812806</v>
      </c>
      <c r="AW38" s="71">
        <f t="shared" si="2"/>
        <v>5.1793742382770383E-3</v>
      </c>
      <c r="AX38" s="63">
        <f t="shared" si="3"/>
        <v>55</v>
      </c>
      <c r="AY38" s="62"/>
      <c r="AZ38" s="63"/>
      <c r="BB38" s="50"/>
    </row>
    <row r="39" spans="2:57" x14ac:dyDescent="0.2">
      <c r="B39" s="4"/>
      <c r="C39" s="42" t="s">
        <v>30</v>
      </c>
      <c r="D39" s="145">
        <v>0</v>
      </c>
      <c r="E39" s="100">
        <f>(D39/$AV39)*100</f>
        <v>0</v>
      </c>
      <c r="F39" s="48">
        <v>3023802</v>
      </c>
      <c r="G39" s="83">
        <f>(F39/$AV39)*100</f>
        <v>13.529825755843945</v>
      </c>
      <c r="H39" s="48">
        <v>0</v>
      </c>
      <c r="I39" s="100">
        <f>(H39/$AV39)*100</f>
        <v>0</v>
      </c>
      <c r="J39" s="48">
        <v>986257</v>
      </c>
      <c r="K39" s="100">
        <f>(J39/$AV39)*100</f>
        <v>4.4129494459231724</v>
      </c>
      <c r="L39" s="48">
        <v>0</v>
      </c>
      <c r="M39" s="100">
        <f>(L39/$AV39)*100</f>
        <v>0</v>
      </c>
      <c r="N39" s="170">
        <v>0</v>
      </c>
      <c r="O39" s="83">
        <f>(N39/$AV39)*100</f>
        <v>0</v>
      </c>
      <c r="P39" s="48">
        <v>98500</v>
      </c>
      <c r="Q39" s="100">
        <f>(P39/$AV39)*100</f>
        <v>0.44073250727085589</v>
      </c>
      <c r="R39" s="51">
        <v>528299</v>
      </c>
      <c r="S39" s="100">
        <f>(R39/$AV39)*100</f>
        <v>2.363843074707471</v>
      </c>
      <c r="T39" s="48">
        <v>0</v>
      </c>
      <c r="U39" s="100">
        <f>(T39/$AV39)*100</f>
        <v>0</v>
      </c>
      <c r="V39" s="170">
        <v>0</v>
      </c>
      <c r="W39" s="83">
        <f>(V39/$AV39)*100</f>
        <v>0</v>
      </c>
      <c r="X39" s="48">
        <v>50000</v>
      </c>
      <c r="Y39" s="100">
        <f>(X39/$AV39)*100</f>
        <v>0.22372208490906392</v>
      </c>
      <c r="Z39" s="48">
        <v>0</v>
      </c>
      <c r="AA39" s="100">
        <f>(Z39/$AV39)*100</f>
        <v>0</v>
      </c>
      <c r="AB39" s="48">
        <v>6736569</v>
      </c>
      <c r="AC39" s="100">
        <f>(AB39/$AV39)*100</f>
        <v>30.142385236275356</v>
      </c>
      <c r="AD39" s="48">
        <v>0</v>
      </c>
      <c r="AE39" s="100">
        <f>(AD39/$AV39)*100</f>
        <v>0</v>
      </c>
      <c r="AF39" s="48">
        <v>0</v>
      </c>
      <c r="AG39" s="100">
        <f>(AF39/$AV39)*100</f>
        <v>0</v>
      </c>
      <c r="AH39" s="170">
        <v>0</v>
      </c>
      <c r="AI39" s="100">
        <f>(AH39/$AV39)*100</f>
        <v>0</v>
      </c>
      <c r="AJ39" s="170">
        <v>0</v>
      </c>
      <c r="AK39" s="100">
        <f t="shared" si="4"/>
        <v>0</v>
      </c>
      <c r="AL39" s="170">
        <v>0</v>
      </c>
      <c r="AM39" s="100">
        <f>(AL39/$AV39)*100</f>
        <v>0</v>
      </c>
      <c r="AN39" s="170">
        <v>0</v>
      </c>
      <c r="AO39" s="100"/>
      <c r="AP39" s="170">
        <v>0</v>
      </c>
      <c r="AQ39" s="100"/>
      <c r="AR39" s="170">
        <v>0</v>
      </c>
      <c r="AS39" s="83">
        <f t="shared" ref="AS39" si="60">(AR39/$AV39)*100</f>
        <v>0</v>
      </c>
      <c r="AT39" s="48">
        <v>10925730</v>
      </c>
      <c r="AU39" s="100">
        <f t="shared" ref="AU39" si="61">(AT39/$AV39)*100</f>
        <v>48.886541895070138</v>
      </c>
      <c r="AV39" s="54">
        <f t="shared" si="7"/>
        <v>22349157</v>
      </c>
      <c r="AW39" s="72">
        <f t="shared" si="2"/>
        <v>0.14241362393118276</v>
      </c>
      <c r="AX39" s="73">
        <f t="shared" si="3"/>
        <v>47</v>
      </c>
      <c r="AY39" s="101"/>
      <c r="AZ39" s="63"/>
      <c r="BB39" s="50"/>
    </row>
    <row r="40" spans="2:57" x14ac:dyDescent="0.2">
      <c r="B40" s="2"/>
      <c r="C40" s="41" t="s">
        <v>31</v>
      </c>
      <c r="D40" s="144">
        <v>0</v>
      </c>
      <c r="E40" s="98">
        <f>(D40/$AV40)*100</f>
        <v>0</v>
      </c>
      <c r="F40" s="47">
        <v>1444059</v>
      </c>
      <c r="G40" s="81">
        <f>(F40/$AV40)*100</f>
        <v>4.7430297636934533</v>
      </c>
      <c r="H40" s="47">
        <v>0</v>
      </c>
      <c r="I40" s="98">
        <f>(H40/$AV40)*100</f>
        <v>0</v>
      </c>
      <c r="J40" s="47">
        <v>1093322</v>
      </c>
      <c r="K40" s="98">
        <f>(J40/$AV40)*100</f>
        <v>3.5910297206006492</v>
      </c>
      <c r="L40" s="47">
        <v>0</v>
      </c>
      <c r="M40" s="98">
        <f>(L40/$AV40)*100</f>
        <v>0</v>
      </c>
      <c r="N40" s="169">
        <v>0</v>
      </c>
      <c r="O40" s="81">
        <f>(N40/$AV40)*100</f>
        <v>0</v>
      </c>
      <c r="P40" s="47">
        <v>118868</v>
      </c>
      <c r="Q40" s="98">
        <f>(P40/$AV40)*100</f>
        <v>0.39042342587852247</v>
      </c>
      <c r="R40" s="50">
        <v>0</v>
      </c>
      <c r="S40" s="98">
        <f>(R40/$AV40)*100</f>
        <v>0</v>
      </c>
      <c r="T40" s="47">
        <v>0</v>
      </c>
      <c r="U40" s="98">
        <f>(T40/$AV40)*100</f>
        <v>0</v>
      </c>
      <c r="V40" s="169">
        <v>0</v>
      </c>
      <c r="W40" s="81">
        <f>(V40/$AV40)*100</f>
        <v>0</v>
      </c>
      <c r="X40" s="47">
        <v>0</v>
      </c>
      <c r="Y40" s="98">
        <f>(X40/$AV40)*100</f>
        <v>0</v>
      </c>
      <c r="Z40" s="47">
        <v>0</v>
      </c>
      <c r="AA40" s="98">
        <f>(Z40/$AV40)*100</f>
        <v>0</v>
      </c>
      <c r="AB40" s="47">
        <v>8561150</v>
      </c>
      <c r="AC40" s="98">
        <f>(AB40/$AV40)*100</f>
        <v>28.119203759295292</v>
      </c>
      <c r="AD40" s="47">
        <v>86000</v>
      </c>
      <c r="AE40" s="98">
        <f>(AD40/$AV40)*100</f>
        <v>0.28246807067968616</v>
      </c>
      <c r="AF40" s="47">
        <v>0</v>
      </c>
      <c r="AG40" s="98">
        <f>(AF40/$AV40)*100</f>
        <v>0</v>
      </c>
      <c r="AH40" s="169">
        <v>0</v>
      </c>
      <c r="AI40" s="98">
        <f>(AH40/$AV40)*100</f>
        <v>0</v>
      </c>
      <c r="AJ40" s="169">
        <v>0</v>
      </c>
      <c r="AK40" s="98">
        <f t="shared" si="4"/>
        <v>0</v>
      </c>
      <c r="AL40" s="169">
        <v>0</v>
      </c>
      <c r="AM40" s="98">
        <f>(AL40/$AV40)*100</f>
        <v>0</v>
      </c>
      <c r="AN40" s="169">
        <v>0</v>
      </c>
      <c r="AO40" s="98"/>
      <c r="AP40" s="169">
        <v>0</v>
      </c>
      <c r="AQ40" s="98"/>
      <c r="AR40" s="169">
        <v>0</v>
      </c>
      <c r="AS40" s="81">
        <f t="shared" ref="AS40" si="62">(AR40/$AV40)*100</f>
        <v>0</v>
      </c>
      <c r="AT40" s="47">
        <v>19142520</v>
      </c>
      <c r="AU40" s="98">
        <f t="shared" ref="AU40" si="63">(AT40/$AV40)*100</f>
        <v>62.873845259852402</v>
      </c>
      <c r="AV40" s="53">
        <f t="shared" si="7"/>
        <v>30445919</v>
      </c>
      <c r="AW40" s="71">
        <f t="shared" si="2"/>
        <v>0.19400792874224526</v>
      </c>
      <c r="AX40" s="63">
        <f t="shared" si="3"/>
        <v>44</v>
      </c>
      <c r="AY40" s="62"/>
      <c r="AZ40" s="63"/>
      <c r="BB40" s="50"/>
    </row>
    <row r="41" spans="2:57" x14ac:dyDescent="0.2">
      <c r="B41" s="2"/>
      <c r="C41" s="41" t="s">
        <v>32</v>
      </c>
      <c r="D41" s="144">
        <v>0</v>
      </c>
      <c r="E41" s="98">
        <f>(D41/$AV41)*100</f>
        <v>0</v>
      </c>
      <c r="F41" s="47">
        <v>197700</v>
      </c>
      <c r="G41" s="81">
        <f>(F41/$AV41)*100</f>
        <v>1.4407676164995804</v>
      </c>
      <c r="H41" s="47">
        <v>0</v>
      </c>
      <c r="I41" s="98">
        <f>(H41/$AV41)*100</f>
        <v>0</v>
      </c>
      <c r="J41" s="47">
        <v>1091449</v>
      </c>
      <c r="K41" s="98">
        <f>(J41/$AV41)*100</f>
        <v>7.9540939517493703</v>
      </c>
      <c r="L41" s="47">
        <v>0</v>
      </c>
      <c r="M41" s="98">
        <f>(L41/$AV41)*100</f>
        <v>0</v>
      </c>
      <c r="N41" s="169">
        <v>0</v>
      </c>
      <c r="O41" s="81">
        <f>(N41/$AV41)*100</f>
        <v>0</v>
      </c>
      <c r="P41" s="47">
        <v>0</v>
      </c>
      <c r="Q41" s="98">
        <f>(P41/$AV41)*100</f>
        <v>0</v>
      </c>
      <c r="R41" s="50">
        <v>0</v>
      </c>
      <c r="S41" s="98">
        <f>(R41/$AV41)*100</f>
        <v>0</v>
      </c>
      <c r="T41" s="47">
        <v>0</v>
      </c>
      <c r="U41" s="98">
        <f>(T41/$AV41)*100</f>
        <v>0</v>
      </c>
      <c r="V41" s="169">
        <v>0</v>
      </c>
      <c r="W41" s="81">
        <f>(V41/$AV41)*100</f>
        <v>0</v>
      </c>
      <c r="X41" s="47">
        <v>0</v>
      </c>
      <c r="Y41" s="98">
        <f>(X41/$AV41)*100</f>
        <v>0</v>
      </c>
      <c r="Z41" s="47">
        <v>99127</v>
      </c>
      <c r="AA41" s="98">
        <f>(Z41/$AV41)*100</f>
        <v>0.72240248619501213</v>
      </c>
      <c r="AB41" s="47">
        <v>4837842</v>
      </c>
      <c r="AC41" s="98">
        <f>(AB41/$AV41)*100</f>
        <v>35.25647995620416</v>
      </c>
      <c r="AD41" s="47">
        <v>0</v>
      </c>
      <c r="AE41" s="98">
        <f>(AD41/$AV41)*100</f>
        <v>0</v>
      </c>
      <c r="AF41" s="47">
        <v>0</v>
      </c>
      <c r="AG41" s="98">
        <f>(AF41/$AV41)*100</f>
        <v>0</v>
      </c>
      <c r="AH41" s="169">
        <v>0</v>
      </c>
      <c r="AI41" s="98">
        <f>(AH41/$AV41)*100</f>
        <v>0</v>
      </c>
      <c r="AJ41" s="169">
        <v>0</v>
      </c>
      <c r="AK41" s="98">
        <f t="shared" si="4"/>
        <v>0</v>
      </c>
      <c r="AL41" s="169">
        <v>0</v>
      </c>
      <c r="AM41" s="98">
        <f>(AL41/$AV41)*100</f>
        <v>0</v>
      </c>
      <c r="AN41" s="169">
        <v>0</v>
      </c>
      <c r="AO41" s="98"/>
      <c r="AP41" s="169">
        <v>0</v>
      </c>
      <c r="AQ41" s="98"/>
      <c r="AR41" s="169">
        <v>0</v>
      </c>
      <c r="AS41" s="81">
        <f t="shared" ref="AS41" si="64">(AR41/$AV41)*100</f>
        <v>0</v>
      </c>
      <c r="AT41" s="47">
        <v>7495734</v>
      </c>
      <c r="AU41" s="98">
        <f t="shared" ref="AU41" si="65">(AT41/$AV41)*100</f>
        <v>54.626255989351883</v>
      </c>
      <c r="AV41" s="53">
        <f t="shared" si="7"/>
        <v>13721852</v>
      </c>
      <c r="AW41" s="71">
        <f t="shared" ref="AW41:AW64" si="66">(AV41/AV$67)*100</f>
        <v>8.7438585283881085E-2</v>
      </c>
      <c r="AX41" s="63">
        <f t="shared" ref="AX41:AX64" si="67">RANK(AV41,AV$9:AV$65,0)</f>
        <v>52</v>
      </c>
      <c r="AY41" s="62"/>
      <c r="AZ41" s="63"/>
      <c r="BB41" s="50"/>
    </row>
    <row r="42" spans="2:57" x14ac:dyDescent="0.2">
      <c r="B42" s="2"/>
      <c r="C42" s="41" t="s">
        <v>33</v>
      </c>
      <c r="D42" s="144">
        <v>0</v>
      </c>
      <c r="E42" s="98">
        <f>(D42/$AV42)*100</f>
        <v>0</v>
      </c>
      <c r="F42" s="47">
        <v>176988816</v>
      </c>
      <c r="G42" s="81">
        <f>(F42/$AV42)*100</f>
        <v>20.540426471708045</v>
      </c>
      <c r="H42" s="47">
        <v>0</v>
      </c>
      <c r="I42" s="98">
        <f>(H42/$AV42)*100</f>
        <v>0</v>
      </c>
      <c r="J42" s="47">
        <v>4296135</v>
      </c>
      <c r="K42" s="98">
        <f>(J42/$AV42)*100</f>
        <v>0.4985876908743852</v>
      </c>
      <c r="L42" s="47">
        <v>0</v>
      </c>
      <c r="M42" s="98">
        <f>(L42/$AV42)*100</f>
        <v>0</v>
      </c>
      <c r="N42" s="169">
        <v>233770558</v>
      </c>
      <c r="O42" s="81">
        <f>(N42/$AV42)*100</f>
        <v>27.130228148704948</v>
      </c>
      <c r="P42" s="47">
        <v>3667080</v>
      </c>
      <c r="Q42" s="98">
        <f>(P42/$AV42)*100</f>
        <v>0.42558275041441684</v>
      </c>
      <c r="R42" s="50">
        <v>0</v>
      </c>
      <c r="S42" s="98">
        <f>(R42/$AV42)*100</f>
        <v>0</v>
      </c>
      <c r="T42" s="47">
        <v>0</v>
      </c>
      <c r="U42" s="98">
        <f>(T42/$AV42)*100</f>
        <v>0</v>
      </c>
      <c r="V42" s="169">
        <v>0</v>
      </c>
      <c r="W42" s="81">
        <f>(V42/$AV42)*100</f>
        <v>0</v>
      </c>
      <c r="X42" s="47">
        <v>9990000</v>
      </c>
      <c r="Y42" s="98">
        <f>(X42/$AV42)*100</f>
        <v>1.1593888534310743</v>
      </c>
      <c r="Z42" s="47">
        <v>3010296</v>
      </c>
      <c r="AA42" s="98">
        <f>(Z42/$AV42)*100</f>
        <v>0.34935972251533026</v>
      </c>
      <c r="AB42" s="47">
        <v>3349684</v>
      </c>
      <c r="AC42" s="98">
        <f>(AB42/$AV42)*100</f>
        <v>0.38874737658822972</v>
      </c>
      <c r="AD42" s="47">
        <v>0</v>
      </c>
      <c r="AE42" s="98">
        <f>(AD42/$AV42)*100</f>
        <v>0</v>
      </c>
      <c r="AF42" s="47">
        <v>0</v>
      </c>
      <c r="AG42" s="98">
        <f>(AF42/$AV42)*100</f>
        <v>0</v>
      </c>
      <c r="AH42" s="169">
        <v>1351816</v>
      </c>
      <c r="AI42" s="98">
        <f>(AH42/$AV42)*100</f>
        <v>0.15688492515413224</v>
      </c>
      <c r="AJ42" s="169">
        <v>0</v>
      </c>
      <c r="AK42" s="98">
        <f t="shared" si="4"/>
        <v>0</v>
      </c>
      <c r="AL42" s="169">
        <v>0</v>
      </c>
      <c r="AM42" s="98">
        <f>(AL42/$AV42)*100</f>
        <v>0</v>
      </c>
      <c r="AN42" s="169">
        <v>0</v>
      </c>
      <c r="AO42" s="98"/>
      <c r="AP42" s="169">
        <v>0</v>
      </c>
      <c r="AQ42" s="98"/>
      <c r="AR42" s="169">
        <v>617768</v>
      </c>
      <c r="AS42" s="81">
        <f t="shared" ref="AS42" si="68">(AR42/$AV42)*100</f>
        <v>7.1695028348989789E-2</v>
      </c>
      <c r="AT42" s="47">
        <v>424618710</v>
      </c>
      <c r="AU42" s="98">
        <f t="shared" ref="AU42" si="69">(AT42/$AV42)*100</f>
        <v>49.27909903226044</v>
      </c>
      <c r="AV42" s="53">
        <f t="shared" si="7"/>
        <v>861660863</v>
      </c>
      <c r="AW42" s="71">
        <f t="shared" si="66"/>
        <v>5.4906879082508739</v>
      </c>
      <c r="AX42" s="63">
        <f t="shared" si="67"/>
        <v>3</v>
      </c>
      <c r="AY42" s="62"/>
      <c r="AZ42" s="63"/>
      <c r="BB42" s="50"/>
    </row>
    <row r="43" spans="2:57" x14ac:dyDescent="0.2">
      <c r="B43" s="2"/>
      <c r="C43" s="41" t="s">
        <v>34</v>
      </c>
      <c r="D43" s="144">
        <v>0</v>
      </c>
      <c r="E43" s="98">
        <f>(D43/$AV43)*100</f>
        <v>0</v>
      </c>
      <c r="F43" s="47">
        <v>5849137</v>
      </c>
      <c r="G43" s="81">
        <f>(F43/$AV43)*100</f>
        <v>11.695515028004893</v>
      </c>
      <c r="H43" s="47">
        <v>0</v>
      </c>
      <c r="I43" s="98">
        <f>(H43/$AV43)*100</f>
        <v>0</v>
      </c>
      <c r="J43" s="47">
        <v>1504928</v>
      </c>
      <c r="K43" s="98">
        <f>(J43/$AV43)*100</f>
        <v>3.0091461424250019</v>
      </c>
      <c r="L43" s="47">
        <v>0</v>
      </c>
      <c r="M43" s="98">
        <f>(L43/$AV43)*100</f>
        <v>0</v>
      </c>
      <c r="N43" s="169">
        <v>0</v>
      </c>
      <c r="O43" s="81">
        <f>(N43/$AV43)*100</f>
        <v>0</v>
      </c>
      <c r="P43" s="47">
        <v>102198</v>
      </c>
      <c r="Q43" s="98">
        <f>(P43/$AV43)*100</f>
        <v>0.20434779435531158</v>
      </c>
      <c r="R43" s="50">
        <v>1069130</v>
      </c>
      <c r="S43" s="98">
        <f>(R43/$AV43)*100</f>
        <v>2.1377557034295611</v>
      </c>
      <c r="T43" s="47">
        <v>0</v>
      </c>
      <c r="U43" s="98">
        <f>(T43/$AV43)*100</f>
        <v>0</v>
      </c>
      <c r="V43" s="169">
        <v>0</v>
      </c>
      <c r="W43" s="81">
        <f>(V43/$AV43)*100</f>
        <v>0</v>
      </c>
      <c r="X43" s="47">
        <v>50000</v>
      </c>
      <c r="Y43" s="98">
        <f>(X43/$AV43)*100</f>
        <v>9.9976415563568552E-2</v>
      </c>
      <c r="Z43" s="47">
        <v>0</v>
      </c>
      <c r="AA43" s="98">
        <f>(Z43/$AV43)*100</f>
        <v>0</v>
      </c>
      <c r="AB43" s="47">
        <v>12715056</v>
      </c>
      <c r="AC43" s="98">
        <f>(AB43/$AV43)*100</f>
        <v>25.424114451400914</v>
      </c>
      <c r="AD43" s="47">
        <v>0</v>
      </c>
      <c r="AE43" s="98">
        <f>(AD43/$AV43)*100</f>
        <v>0</v>
      </c>
      <c r="AF43" s="47">
        <v>0</v>
      </c>
      <c r="AG43" s="98">
        <f>(AF43/$AV43)*100</f>
        <v>0</v>
      </c>
      <c r="AH43" s="169">
        <v>0</v>
      </c>
      <c r="AI43" s="98">
        <f>(AH43/$AV43)*100</f>
        <v>0</v>
      </c>
      <c r="AJ43" s="169">
        <v>0</v>
      </c>
      <c r="AK43" s="98">
        <f t="shared" si="4"/>
        <v>0</v>
      </c>
      <c r="AL43" s="169">
        <v>0</v>
      </c>
      <c r="AM43" s="98">
        <f>(AL43/$AV43)*100</f>
        <v>0</v>
      </c>
      <c r="AN43" s="169">
        <v>0</v>
      </c>
      <c r="AO43" s="98"/>
      <c r="AP43" s="169">
        <v>0</v>
      </c>
      <c r="AQ43" s="98"/>
      <c r="AR43" s="169">
        <v>0</v>
      </c>
      <c r="AS43" s="81">
        <f t="shared" ref="AS43" si="70">(AR43/$AV43)*100</f>
        <v>0</v>
      </c>
      <c r="AT43" s="47">
        <v>28721346</v>
      </c>
      <c r="AU43" s="98">
        <f t="shared" ref="AU43" si="71">(AT43/$AV43)*100</f>
        <v>57.429144464820745</v>
      </c>
      <c r="AV43" s="53">
        <f t="shared" si="7"/>
        <v>50011795</v>
      </c>
      <c r="AW43" s="71">
        <f t="shared" si="66"/>
        <v>0.31868588892428495</v>
      </c>
      <c r="AX43" s="63">
        <f t="shared" si="67"/>
        <v>34</v>
      </c>
      <c r="AY43" s="62"/>
      <c r="AZ43" s="63"/>
      <c r="BB43" s="50"/>
    </row>
    <row r="44" spans="2:57" x14ac:dyDescent="0.2">
      <c r="B44" s="4"/>
      <c r="C44" s="42" t="s">
        <v>35</v>
      </c>
      <c r="D44" s="145">
        <v>0</v>
      </c>
      <c r="E44" s="100">
        <f>(D44/$AV44)*100</f>
        <v>0</v>
      </c>
      <c r="F44" s="48">
        <v>922486335</v>
      </c>
      <c r="G44" s="83">
        <f>(F44/$AV44)*100</f>
        <v>27.788210028242695</v>
      </c>
      <c r="H44" s="48">
        <v>1960808</v>
      </c>
      <c r="I44" s="100">
        <f>(H44/$AV44)*100</f>
        <v>5.9065747059611998E-2</v>
      </c>
      <c r="J44" s="48">
        <v>0</v>
      </c>
      <c r="K44" s="100">
        <f>(J44/$AV44)*100</f>
        <v>0</v>
      </c>
      <c r="L44" s="48">
        <v>21000000</v>
      </c>
      <c r="M44" s="100">
        <f>(L44/$AV44)*100</f>
        <v>0.63258650936341132</v>
      </c>
      <c r="N44" s="170">
        <v>1570825586</v>
      </c>
      <c r="O44" s="83">
        <f>(N44/$AV44)*100</f>
        <v>47.31824163173691</v>
      </c>
      <c r="P44" s="48">
        <v>10409929</v>
      </c>
      <c r="Q44" s="100">
        <f>(P44/$AV44)*100</f>
        <v>0.31358003089671177</v>
      </c>
      <c r="R44" s="51">
        <v>18516213</v>
      </c>
      <c r="S44" s="100">
        <f>(R44/$AV44)*100</f>
        <v>0.55776697849044854</v>
      </c>
      <c r="T44" s="48">
        <v>0</v>
      </c>
      <c r="U44" s="100">
        <f>(T44/$AV44)*100</f>
        <v>0</v>
      </c>
      <c r="V44" s="170">
        <v>0</v>
      </c>
      <c r="W44" s="83">
        <f>(V44/$AV44)*100</f>
        <v>0</v>
      </c>
      <c r="X44" s="48">
        <v>0</v>
      </c>
      <c r="Y44" s="100">
        <f>(X44/$AV44)*100</f>
        <v>0</v>
      </c>
      <c r="Z44" s="48">
        <v>5297629</v>
      </c>
      <c r="AA44" s="100">
        <f>(Z44/$AV44)*100</f>
        <v>0.15958136366725617</v>
      </c>
      <c r="AB44" s="48">
        <v>18115774</v>
      </c>
      <c r="AC44" s="100">
        <f>(AB44/$AV44)*100</f>
        <v>0.54570448757506873</v>
      </c>
      <c r="AD44" s="48">
        <v>0</v>
      </c>
      <c r="AE44" s="100">
        <f>(AD44/$AV44)*100</f>
        <v>0</v>
      </c>
      <c r="AF44" s="48">
        <v>0</v>
      </c>
      <c r="AG44" s="100">
        <f>(AF44/$AV44)*100</f>
        <v>0</v>
      </c>
      <c r="AH44" s="170">
        <v>2505208.5700000003</v>
      </c>
      <c r="AI44" s="100">
        <f>(AH44/$AV44)*100</f>
        <v>7.5464816405885884E-2</v>
      </c>
      <c r="AJ44" s="170">
        <v>0</v>
      </c>
      <c r="AK44" s="100">
        <f t="shared" si="4"/>
        <v>0</v>
      </c>
      <c r="AL44" s="170">
        <v>0</v>
      </c>
      <c r="AM44" s="100">
        <f>(AL44/$AV44)*100</f>
        <v>0</v>
      </c>
      <c r="AN44" s="170">
        <v>0</v>
      </c>
      <c r="AO44" s="100"/>
      <c r="AP44" s="170">
        <v>0</v>
      </c>
      <c r="AQ44" s="100"/>
      <c r="AR44" s="170">
        <v>195000</v>
      </c>
      <c r="AS44" s="83">
        <f t="shared" ref="AS44" si="72">(AR44/$AV44)*100</f>
        <v>5.8740175869459628E-3</v>
      </c>
      <c r="AT44" s="48">
        <v>748391572</v>
      </c>
      <c r="AU44" s="100">
        <f t="shared" ref="AU44" si="73">(AT44/$AV44)*100</f>
        <v>22.543924388975054</v>
      </c>
      <c r="AV44" s="54">
        <f t="shared" si="7"/>
        <v>3319704054.5700002</v>
      </c>
      <c r="AW44" s="72">
        <f t="shared" si="66"/>
        <v>21.153866554803592</v>
      </c>
      <c r="AX44" s="73">
        <f t="shared" si="67"/>
        <v>2</v>
      </c>
      <c r="AY44" s="101"/>
      <c r="AZ44" s="63"/>
      <c r="BB44" s="50"/>
    </row>
    <row r="45" spans="2:57" x14ac:dyDescent="0.2">
      <c r="B45" s="2"/>
      <c r="C45" s="41" t="s">
        <v>36</v>
      </c>
      <c r="D45" s="144">
        <v>0</v>
      </c>
      <c r="E45" s="98">
        <f>(D45/$AV45)*100</f>
        <v>0</v>
      </c>
      <c r="F45" s="47">
        <v>170401574</v>
      </c>
      <c r="G45" s="81">
        <f>(F45/$AV45)*100</f>
        <v>56.670742621184942</v>
      </c>
      <c r="H45" s="47">
        <v>0</v>
      </c>
      <c r="I45" s="98">
        <f>(H45/$AV45)*100</f>
        <v>0</v>
      </c>
      <c r="J45" s="47">
        <v>2113976</v>
      </c>
      <c r="K45" s="98">
        <f>(J45/$AV45)*100</f>
        <v>0.70304861035709709</v>
      </c>
      <c r="L45" s="47">
        <v>0</v>
      </c>
      <c r="M45" s="98">
        <f>(L45/$AV45)*100</f>
        <v>0</v>
      </c>
      <c r="N45" s="169">
        <v>0</v>
      </c>
      <c r="O45" s="81">
        <f>(N45/$AV45)*100</f>
        <v>0</v>
      </c>
      <c r="P45" s="47">
        <v>3274293</v>
      </c>
      <c r="Q45" s="98">
        <f>(P45/$AV45)*100</f>
        <v>1.0889372176183509</v>
      </c>
      <c r="R45" s="50">
        <v>3568232</v>
      </c>
      <c r="S45" s="98">
        <f>(R45/$AV45)*100</f>
        <v>1.1866930130861115</v>
      </c>
      <c r="T45" s="47">
        <v>0</v>
      </c>
      <c r="U45" s="98">
        <f>(T45/$AV45)*100</f>
        <v>0</v>
      </c>
      <c r="V45" s="169">
        <v>0</v>
      </c>
      <c r="W45" s="81">
        <f>(V45/$AV45)*100</f>
        <v>0</v>
      </c>
      <c r="X45" s="47">
        <v>0</v>
      </c>
      <c r="Y45" s="98">
        <f>(X45/$AV45)*100</f>
        <v>0</v>
      </c>
      <c r="Z45" s="47">
        <v>1327198</v>
      </c>
      <c r="AA45" s="98">
        <f>(Z45/$AV45)*100</f>
        <v>0.44138850657184309</v>
      </c>
      <c r="AB45" s="47">
        <v>34363638</v>
      </c>
      <c r="AC45" s="98">
        <f>(AB45/$AV45)*100</f>
        <v>11.428373804960103</v>
      </c>
      <c r="AD45" s="47">
        <v>0</v>
      </c>
      <c r="AE45" s="98">
        <f>(AD45/$AV45)*100</f>
        <v>0</v>
      </c>
      <c r="AF45" s="47">
        <v>0</v>
      </c>
      <c r="AG45" s="98">
        <f>(AF45/$AV45)*100</f>
        <v>0</v>
      </c>
      <c r="AH45" s="169">
        <v>322894</v>
      </c>
      <c r="AI45" s="98">
        <f>(AH45/$AV45)*100</f>
        <v>0.10738540929161187</v>
      </c>
      <c r="AJ45" s="169">
        <v>0</v>
      </c>
      <c r="AK45" s="98">
        <f t="shared" si="4"/>
        <v>0</v>
      </c>
      <c r="AL45" s="169">
        <v>0</v>
      </c>
      <c r="AM45" s="98">
        <f>(AL45/$AV45)*100</f>
        <v>0</v>
      </c>
      <c r="AN45" s="169">
        <v>0</v>
      </c>
      <c r="AO45" s="98"/>
      <c r="AP45" s="169">
        <v>0</v>
      </c>
      <c r="AQ45" s="98"/>
      <c r="AR45" s="169">
        <v>10000000</v>
      </c>
      <c r="AS45" s="81">
        <f t="shared" ref="AS45" si="74">(AR45/$AV45)*100</f>
        <v>3.3257170864621792</v>
      </c>
      <c r="AT45" s="47">
        <v>75315227</v>
      </c>
      <c r="AU45" s="98">
        <f t="shared" ref="AU45" si="75">(AT45/$AV45)*100</f>
        <v>25.047713730467763</v>
      </c>
      <c r="AV45" s="53">
        <f t="shared" si="7"/>
        <v>300687032</v>
      </c>
      <c r="AW45" s="71">
        <f t="shared" si="66"/>
        <v>1.9160422872429379</v>
      </c>
      <c r="AX45" s="63">
        <f t="shared" si="67"/>
        <v>12</v>
      </c>
      <c r="AY45" s="62"/>
      <c r="AZ45" s="63"/>
      <c r="BB45" s="50"/>
    </row>
    <row r="46" spans="2:57" x14ac:dyDescent="0.2">
      <c r="B46" s="2"/>
      <c r="C46" s="41" t="s">
        <v>37</v>
      </c>
      <c r="D46" s="144">
        <v>0</v>
      </c>
      <c r="E46" s="98">
        <f>(D46/$AV46)*100</f>
        <v>0</v>
      </c>
      <c r="F46" s="47">
        <v>2647076</v>
      </c>
      <c r="G46" s="81">
        <f>(F46/$AV46)*100</f>
        <v>14.092883330194869</v>
      </c>
      <c r="H46" s="47">
        <v>0</v>
      </c>
      <c r="I46" s="98">
        <f>(H46/$AV46)*100</f>
        <v>0</v>
      </c>
      <c r="J46" s="47">
        <v>769450</v>
      </c>
      <c r="K46" s="98">
        <f>(J46/$AV46)*100</f>
        <v>4.0965084033924386</v>
      </c>
      <c r="L46" s="47">
        <v>0</v>
      </c>
      <c r="M46" s="98">
        <f>(L46/$AV46)*100</f>
        <v>0</v>
      </c>
      <c r="N46" s="169">
        <v>0</v>
      </c>
      <c r="O46" s="81">
        <f>(N46/$AV46)*100</f>
        <v>0</v>
      </c>
      <c r="P46" s="47">
        <v>274139</v>
      </c>
      <c r="Q46" s="98">
        <f>(P46/$AV46)*100</f>
        <v>1.459500574693092</v>
      </c>
      <c r="R46" s="50">
        <v>0</v>
      </c>
      <c r="S46" s="98">
        <f>(R46/$AV46)*100</f>
        <v>0</v>
      </c>
      <c r="T46" s="47">
        <v>0</v>
      </c>
      <c r="U46" s="98">
        <f>(T46/$AV46)*100</f>
        <v>0</v>
      </c>
      <c r="V46" s="169">
        <v>0</v>
      </c>
      <c r="W46" s="81">
        <f>(V46/$AV46)*100</f>
        <v>0</v>
      </c>
      <c r="X46" s="47">
        <v>269423</v>
      </c>
      <c r="Y46" s="98">
        <f>(X46/$AV46)*100</f>
        <v>1.4343928566732091</v>
      </c>
      <c r="Z46" s="47">
        <v>131346</v>
      </c>
      <c r="AA46" s="98">
        <f>(Z46/$AV46)*100</f>
        <v>0.69927869614917559</v>
      </c>
      <c r="AB46" s="47">
        <v>7973499</v>
      </c>
      <c r="AC46" s="98">
        <f>(AB46/$AV46)*100</f>
        <v>42.450458974515826</v>
      </c>
      <c r="AD46" s="47">
        <v>0</v>
      </c>
      <c r="AE46" s="98">
        <f>(AD46/$AV46)*100</f>
        <v>0</v>
      </c>
      <c r="AF46" s="47">
        <v>0</v>
      </c>
      <c r="AG46" s="98">
        <f>(AF46/$AV46)*100</f>
        <v>0</v>
      </c>
      <c r="AH46" s="169">
        <v>0</v>
      </c>
      <c r="AI46" s="98">
        <f>(AH46/$AV46)*100</f>
        <v>0</v>
      </c>
      <c r="AJ46" s="169">
        <v>0</v>
      </c>
      <c r="AK46" s="98">
        <f t="shared" si="4"/>
        <v>0</v>
      </c>
      <c r="AL46" s="169">
        <v>0</v>
      </c>
      <c r="AM46" s="98">
        <f>(AL46/$AV46)*100</f>
        <v>0</v>
      </c>
      <c r="AN46" s="169">
        <v>0</v>
      </c>
      <c r="AO46" s="98"/>
      <c r="AP46" s="169">
        <v>0</v>
      </c>
      <c r="AQ46" s="98"/>
      <c r="AR46" s="169">
        <v>0</v>
      </c>
      <c r="AS46" s="81">
        <f t="shared" ref="AS46:AS47" si="76">(AR46/$AV46)*100</f>
        <v>0</v>
      </c>
      <c r="AT46" s="47">
        <v>6718136</v>
      </c>
      <c r="AU46" s="98">
        <f t="shared" ref="AU46:AU47" si="77">(AT46/$AV46)*100</f>
        <v>35.766977164381395</v>
      </c>
      <c r="AV46" s="53">
        <f t="shared" si="7"/>
        <v>18783069</v>
      </c>
      <c r="AW46" s="71">
        <f t="shared" si="66"/>
        <v>0.11968974600874015</v>
      </c>
      <c r="AX46" s="63">
        <f t="shared" si="67"/>
        <v>50</v>
      </c>
      <c r="AY46" s="62"/>
      <c r="AZ46" s="63"/>
      <c r="BB46" s="50"/>
    </row>
    <row r="47" spans="2:57" s="162" customFormat="1" x14ac:dyDescent="0.2">
      <c r="B47" s="152"/>
      <c r="C47" s="153" t="s">
        <v>38</v>
      </c>
      <c r="D47" s="154">
        <v>0</v>
      </c>
      <c r="E47" s="155">
        <f>(D47/$AV47)*100</f>
        <v>0</v>
      </c>
      <c r="F47" s="156">
        <v>33981137</v>
      </c>
      <c r="G47" s="157">
        <f>(F47/$AV47)*100</f>
        <v>14.325611942115183</v>
      </c>
      <c r="H47" s="156">
        <v>0</v>
      </c>
      <c r="I47" s="155">
        <f>(H47/$AV47)*100</f>
        <v>0</v>
      </c>
      <c r="J47" s="156">
        <v>3190776</v>
      </c>
      <c r="K47" s="155">
        <f>(J47/$AV47)*100</f>
        <v>1.3451527172329316</v>
      </c>
      <c r="L47" s="156">
        <v>0</v>
      </c>
      <c r="M47" s="155">
        <f>(L47/$AV47)*100</f>
        <v>0</v>
      </c>
      <c r="N47" s="171">
        <v>0</v>
      </c>
      <c r="O47" s="157">
        <f>(N47/$AV47)*100</f>
        <v>0</v>
      </c>
      <c r="P47" s="156">
        <v>2449627</v>
      </c>
      <c r="Q47" s="155">
        <f>(P47/$AV47)*100</f>
        <v>1.0327025197811301</v>
      </c>
      <c r="R47" s="158">
        <v>739609</v>
      </c>
      <c r="S47" s="155">
        <f>(R47/$AV47)*100</f>
        <v>0.31180097131228623</v>
      </c>
      <c r="T47" s="156">
        <v>0</v>
      </c>
      <c r="U47" s="155">
        <f>(T47/$AV47)*100</f>
        <v>0</v>
      </c>
      <c r="V47" s="171">
        <v>0</v>
      </c>
      <c r="W47" s="157">
        <f>(V47/$AV47)*100</f>
        <v>0</v>
      </c>
      <c r="X47" s="156">
        <v>0</v>
      </c>
      <c r="Y47" s="155">
        <f>(X47/$AV47)*100</f>
        <v>0</v>
      </c>
      <c r="Z47" s="156">
        <v>1077523</v>
      </c>
      <c r="AA47" s="155">
        <f>(Z47/$AV47)*100</f>
        <v>0.45425720618776755</v>
      </c>
      <c r="AB47" s="156">
        <v>22777401</v>
      </c>
      <c r="AC47" s="155">
        <f>(AB47/$AV47)*100</f>
        <v>9.602392285341903</v>
      </c>
      <c r="AD47" s="156">
        <v>0</v>
      </c>
      <c r="AE47" s="155">
        <f>(AD47/$AV47)*100</f>
        <v>0</v>
      </c>
      <c r="AF47" s="156">
        <v>0</v>
      </c>
      <c r="AG47" s="155">
        <f>(AF47/$AV47)*100</f>
        <v>0</v>
      </c>
      <c r="AH47" s="171">
        <v>0</v>
      </c>
      <c r="AI47" s="155">
        <f>(AH47/$AV47)*100</f>
        <v>0</v>
      </c>
      <c r="AJ47" s="171">
        <v>0</v>
      </c>
      <c r="AK47" s="155">
        <f t="shared" si="4"/>
        <v>0</v>
      </c>
      <c r="AL47" s="171">
        <v>0</v>
      </c>
      <c r="AM47" s="155">
        <f>(AL47/$AV47)*100</f>
        <v>0</v>
      </c>
      <c r="AN47" s="171">
        <v>0</v>
      </c>
      <c r="AO47" s="155"/>
      <c r="AP47" s="171">
        <v>0</v>
      </c>
      <c r="AQ47" s="155"/>
      <c r="AR47" s="171">
        <v>0</v>
      </c>
      <c r="AS47" s="157">
        <f t="shared" si="76"/>
        <v>0</v>
      </c>
      <c r="AT47" s="156">
        <v>172989410</v>
      </c>
      <c r="AU47" s="155">
        <f t="shared" si="77"/>
        <v>72.928082358028803</v>
      </c>
      <c r="AV47" s="159">
        <f t="shared" si="7"/>
        <v>237205483</v>
      </c>
      <c r="AW47" s="160">
        <f t="shared" si="66"/>
        <v>1.5115242355842131</v>
      </c>
      <c r="AX47" s="150">
        <f t="shared" si="67"/>
        <v>19</v>
      </c>
      <c r="AY47" s="161"/>
      <c r="AZ47" s="150"/>
      <c r="BA47" s="151"/>
      <c r="BB47" s="158"/>
      <c r="BC47" s="151"/>
      <c r="BD47" s="151"/>
      <c r="BE47" s="151"/>
    </row>
    <row r="48" spans="2:57" s="162" customFormat="1" x14ac:dyDescent="0.2">
      <c r="B48" s="152"/>
      <c r="C48" s="153" t="s">
        <v>39</v>
      </c>
      <c r="D48" s="154">
        <v>0</v>
      </c>
      <c r="E48" s="155">
        <f>(D48/$AV48)*100</f>
        <v>0</v>
      </c>
      <c r="F48" s="156">
        <v>2722916</v>
      </c>
      <c r="G48" s="157">
        <f>(F48/$AV48)*100</f>
        <v>3.7145668264707243</v>
      </c>
      <c r="H48" s="156">
        <v>0</v>
      </c>
      <c r="I48" s="155">
        <f>(H48/$AV48)*100</f>
        <v>0</v>
      </c>
      <c r="J48" s="156">
        <v>2374283</v>
      </c>
      <c r="K48" s="155">
        <f>(J48/$AV48)*100</f>
        <v>3.2389661922928914</v>
      </c>
      <c r="L48" s="156">
        <v>0</v>
      </c>
      <c r="M48" s="155">
        <f>(L48/$AV48)*100</f>
        <v>0</v>
      </c>
      <c r="N48" s="171">
        <v>0</v>
      </c>
      <c r="O48" s="157">
        <f>(N48/$AV48)*100</f>
        <v>0</v>
      </c>
      <c r="P48" s="156">
        <v>1001117</v>
      </c>
      <c r="Q48" s="155">
        <f>(P48/$AV48)*100</f>
        <v>1.3657108767277037</v>
      </c>
      <c r="R48" s="158">
        <v>796072</v>
      </c>
      <c r="S48" s="155">
        <f>(R48/$AV48)*100</f>
        <v>1.0859911369583939</v>
      </c>
      <c r="T48" s="156">
        <v>0</v>
      </c>
      <c r="U48" s="155">
        <f>(T48/$AV48)*100</f>
        <v>0</v>
      </c>
      <c r="V48" s="171">
        <v>0</v>
      </c>
      <c r="W48" s="157">
        <f>(V48/$AV48)*100</f>
        <v>0</v>
      </c>
      <c r="X48" s="156">
        <v>0</v>
      </c>
      <c r="Y48" s="155">
        <f>(X48/$AV48)*100</f>
        <v>0</v>
      </c>
      <c r="Z48" s="156">
        <v>206357</v>
      </c>
      <c r="AA48" s="155">
        <f>(Z48/$AV48)*100</f>
        <v>0.28150955321795429</v>
      </c>
      <c r="AB48" s="156">
        <v>37839638</v>
      </c>
      <c r="AC48" s="155">
        <f>(AB48/$AV48)*100</f>
        <v>51.620345262380852</v>
      </c>
      <c r="AD48" s="156">
        <v>0</v>
      </c>
      <c r="AE48" s="155">
        <f>(AD48/$AV48)*100</f>
        <v>0</v>
      </c>
      <c r="AF48" s="156">
        <v>0</v>
      </c>
      <c r="AG48" s="155">
        <f>(AF48/$AV48)*100</f>
        <v>0</v>
      </c>
      <c r="AH48" s="171">
        <v>0</v>
      </c>
      <c r="AI48" s="155">
        <f>(AH48/$AV48)*100</f>
        <v>0</v>
      </c>
      <c r="AJ48" s="171">
        <v>0</v>
      </c>
      <c r="AK48" s="155">
        <f t="shared" si="4"/>
        <v>0</v>
      </c>
      <c r="AL48" s="171">
        <v>0</v>
      </c>
      <c r="AM48" s="155">
        <f>(AL48/$AV48)*100</f>
        <v>0</v>
      </c>
      <c r="AN48" s="171">
        <v>0</v>
      </c>
      <c r="AO48" s="155"/>
      <c r="AP48" s="171">
        <v>0</v>
      </c>
      <c r="AQ48" s="155"/>
      <c r="AR48" s="171">
        <v>0</v>
      </c>
      <c r="AS48" s="157">
        <f t="shared" ref="AS48" si="78">(AR48/$AV48)*100</f>
        <v>0</v>
      </c>
      <c r="AT48" s="156">
        <v>28363346</v>
      </c>
      <c r="AU48" s="155">
        <f t="shared" ref="AU48" si="79">(AT48/$AV48)*100</f>
        <v>38.692910151951473</v>
      </c>
      <c r="AV48" s="159">
        <f t="shared" si="7"/>
        <v>73303729</v>
      </c>
      <c r="AW48" s="160">
        <f t="shared" si="66"/>
        <v>0.46710709019402102</v>
      </c>
      <c r="AX48" s="150">
        <f t="shared" si="67"/>
        <v>29</v>
      </c>
      <c r="AY48" s="161"/>
      <c r="AZ48" s="150"/>
      <c r="BA48" s="151"/>
      <c r="BB48" s="158"/>
      <c r="BC48" s="151"/>
      <c r="BD48" s="151"/>
      <c r="BE48" s="151"/>
    </row>
    <row r="49" spans="1:54" x14ac:dyDescent="0.2">
      <c r="B49" s="4"/>
      <c r="C49" s="42" t="s">
        <v>40</v>
      </c>
      <c r="D49" s="145">
        <v>0</v>
      </c>
      <c r="E49" s="100">
        <f>(D49/$AV49)*100</f>
        <v>0</v>
      </c>
      <c r="F49" s="48">
        <v>127273122</v>
      </c>
      <c r="G49" s="83">
        <f>(F49/$AV49)*100</f>
        <v>49.405689406739839</v>
      </c>
      <c r="H49" s="48">
        <v>0</v>
      </c>
      <c r="I49" s="100">
        <f>(H49/$AV49)*100</f>
        <v>0</v>
      </c>
      <c r="J49" s="48">
        <v>14044231</v>
      </c>
      <c r="K49" s="100">
        <f>(J49/$AV49)*100</f>
        <v>5.451778850388437</v>
      </c>
      <c r="L49" s="48">
        <v>0</v>
      </c>
      <c r="M49" s="100">
        <f>(L49/$AV49)*100</f>
        <v>0</v>
      </c>
      <c r="N49" s="170">
        <v>1270026</v>
      </c>
      <c r="O49" s="83">
        <f>(N49/$AV49)*100</f>
        <v>0.49300676457425296</v>
      </c>
      <c r="P49" s="48">
        <v>259103</v>
      </c>
      <c r="Q49" s="100">
        <f>(P49/$AV49)*100</f>
        <v>0.10058024931889793</v>
      </c>
      <c r="R49" s="51">
        <v>462483</v>
      </c>
      <c r="S49" s="100">
        <f>(R49/$AV49)*100</f>
        <v>0.17952959033956328</v>
      </c>
      <c r="T49" s="48">
        <v>0</v>
      </c>
      <c r="U49" s="100">
        <f>(T49/$AV49)*100</f>
        <v>0</v>
      </c>
      <c r="V49" s="170">
        <v>0</v>
      </c>
      <c r="W49" s="83">
        <f>(V49/$AV49)*100</f>
        <v>0</v>
      </c>
      <c r="X49" s="48">
        <v>6000</v>
      </c>
      <c r="Y49" s="100">
        <f>(X49/$AV49)*100</f>
        <v>2.3291181341527794E-3</v>
      </c>
      <c r="Z49" s="48">
        <v>78524</v>
      </c>
      <c r="AA49" s="100">
        <f>(Z49/$AV49)*100</f>
        <v>3.0481945394368805E-2</v>
      </c>
      <c r="AB49" s="48">
        <v>13091931</v>
      </c>
      <c r="AC49" s="100">
        <f>(AB49/$AV49)*100</f>
        <v>5.0821089838628213</v>
      </c>
      <c r="AD49" s="48">
        <v>0</v>
      </c>
      <c r="AE49" s="100">
        <f>(AD49/$AV49)*100</f>
        <v>0</v>
      </c>
      <c r="AF49" s="48">
        <v>0</v>
      </c>
      <c r="AG49" s="100">
        <f>(AF49/$AV49)*100</f>
        <v>0</v>
      </c>
      <c r="AH49" s="170">
        <v>1242909</v>
      </c>
      <c r="AI49" s="100">
        <f>(AH49/$AV49)*100</f>
        <v>0.48248031516694945</v>
      </c>
      <c r="AJ49" s="170">
        <v>0</v>
      </c>
      <c r="AK49" s="100">
        <f t="shared" si="4"/>
        <v>0</v>
      </c>
      <c r="AL49" s="170">
        <v>0</v>
      </c>
      <c r="AM49" s="100">
        <f>(AL49/$AV49)*100</f>
        <v>0</v>
      </c>
      <c r="AN49" s="170">
        <v>0</v>
      </c>
      <c r="AO49" s="100"/>
      <c r="AP49" s="170">
        <v>1423695</v>
      </c>
      <c r="AQ49" s="100"/>
      <c r="AR49" s="170">
        <v>0</v>
      </c>
      <c r="AS49" s="83">
        <f t="shared" ref="AS49" si="80">(AR49/$AV49)*100</f>
        <v>0</v>
      </c>
      <c r="AT49" s="48">
        <v>98456206</v>
      </c>
      <c r="AU49" s="100">
        <f t="shared" ref="AU49" si="81">(AT49/$AV49)*100</f>
        <v>38.21935580241361</v>
      </c>
      <c r="AV49" s="54">
        <f t="shared" si="7"/>
        <v>257608230</v>
      </c>
      <c r="AW49" s="72">
        <f t="shared" si="66"/>
        <v>1.6415349173482308</v>
      </c>
      <c r="AX49" s="73">
        <f t="shared" si="67"/>
        <v>15</v>
      </c>
      <c r="AY49" s="101"/>
      <c r="AZ49" s="150"/>
      <c r="BA49" s="151"/>
      <c r="BB49" s="50"/>
    </row>
    <row r="50" spans="1:54" x14ac:dyDescent="0.2">
      <c r="B50" s="2"/>
      <c r="C50" s="41" t="s">
        <v>41</v>
      </c>
      <c r="D50" s="144">
        <v>0</v>
      </c>
      <c r="E50" s="98">
        <f>(D50/$AV50)*100</f>
        <v>0</v>
      </c>
      <c r="F50" s="47">
        <v>187651431.26999998</v>
      </c>
      <c r="G50" s="81">
        <f>(F50/$AV50)*100</f>
        <v>38.379917119681572</v>
      </c>
      <c r="H50" s="47">
        <v>5400000</v>
      </c>
      <c r="I50" s="98">
        <f>(H50/$AV50)*100</f>
        <v>1.1044496225988232</v>
      </c>
      <c r="J50" s="47">
        <v>1866643</v>
      </c>
      <c r="K50" s="98">
        <f>(J50/$AV50)*100</f>
        <v>0.38178021423643244</v>
      </c>
      <c r="L50" s="47">
        <v>0</v>
      </c>
      <c r="M50" s="98">
        <f>(L50/$AV50)*100</f>
        <v>0</v>
      </c>
      <c r="N50" s="169">
        <v>0</v>
      </c>
      <c r="O50" s="81">
        <f>(N50/$AV50)*100</f>
        <v>0</v>
      </c>
      <c r="P50" s="47">
        <v>472012</v>
      </c>
      <c r="Q50" s="98">
        <f>(P50/$AV50)*100</f>
        <v>9.6539532455947361E-2</v>
      </c>
      <c r="R50" s="50">
        <v>0</v>
      </c>
      <c r="S50" s="98">
        <f>(R50/$AV50)*100</f>
        <v>0</v>
      </c>
      <c r="T50" s="47">
        <v>0</v>
      </c>
      <c r="U50" s="98">
        <f>(T50/$AV50)*100</f>
        <v>0</v>
      </c>
      <c r="V50" s="169">
        <v>0</v>
      </c>
      <c r="W50" s="81">
        <f>(V50/$AV50)*100</f>
        <v>0</v>
      </c>
      <c r="X50" s="47">
        <v>50000</v>
      </c>
      <c r="Y50" s="98">
        <f>(X50/$AV50)*100</f>
        <v>1.0226385394433548E-2</v>
      </c>
      <c r="Z50" s="47">
        <v>2251903</v>
      </c>
      <c r="AA50" s="98">
        <f>(Z50/$AV50)*100</f>
        <v>0.46057655897762179</v>
      </c>
      <c r="AB50" s="47">
        <v>13183646</v>
      </c>
      <c r="AC50" s="98">
        <f>(AB50/$AV50)*100</f>
        <v>2.6964208979956457</v>
      </c>
      <c r="AD50" s="47">
        <v>445996</v>
      </c>
      <c r="AE50" s="98">
        <f>(AD50/$AV50)*100</f>
        <v>9.1218539607515692E-2</v>
      </c>
      <c r="AF50" s="47">
        <v>0</v>
      </c>
      <c r="AG50" s="98">
        <f>(AF50/$AV50)*100</f>
        <v>0</v>
      </c>
      <c r="AH50" s="169">
        <v>10058526</v>
      </c>
      <c r="AI50" s="98">
        <f>(AH50/$AV50)*100</f>
        <v>2.0572472675186018</v>
      </c>
      <c r="AJ50" s="169">
        <v>0</v>
      </c>
      <c r="AK50" s="98">
        <f t="shared" si="4"/>
        <v>0</v>
      </c>
      <c r="AL50" s="169">
        <v>0</v>
      </c>
      <c r="AM50" s="98">
        <f>(AL50/$AV50)*100</f>
        <v>0</v>
      </c>
      <c r="AN50" s="169">
        <v>0</v>
      </c>
      <c r="AO50" s="98"/>
      <c r="AP50" s="169">
        <v>0</v>
      </c>
      <c r="AQ50" s="98"/>
      <c r="AR50" s="169">
        <v>10000000</v>
      </c>
      <c r="AS50" s="81">
        <f t="shared" ref="AS50" si="82">(AR50/$AV50)*100</f>
        <v>2.0452770788867096</v>
      </c>
      <c r="AT50" s="47">
        <v>257551152</v>
      </c>
      <c r="AU50" s="98">
        <f t="shared" ref="AU50" si="83">(AT50/$AV50)*100</f>
        <v>52.676346782646696</v>
      </c>
      <c r="AV50" s="53">
        <f t="shared" si="7"/>
        <v>488931309.26999998</v>
      </c>
      <c r="AW50" s="71">
        <f t="shared" si="66"/>
        <v>3.1155752141594686</v>
      </c>
      <c r="AX50" s="63">
        <f t="shared" si="67"/>
        <v>7</v>
      </c>
      <c r="AY50" s="62"/>
      <c r="AZ50" s="63"/>
      <c r="BB50" s="50"/>
    </row>
    <row r="51" spans="1:54" x14ac:dyDescent="0.2">
      <c r="B51" s="2"/>
      <c r="C51" s="41" t="s">
        <v>42</v>
      </c>
      <c r="D51" s="144">
        <v>0</v>
      </c>
      <c r="E51" s="98">
        <f>(D51/$AV51)*100</f>
        <v>0</v>
      </c>
      <c r="F51" s="47">
        <v>14307177</v>
      </c>
      <c r="G51" s="81">
        <f>(F51/$AV51)*100</f>
        <v>13.94308580167907</v>
      </c>
      <c r="H51" s="47">
        <v>0</v>
      </c>
      <c r="I51" s="98">
        <f>(H51/$AV51)*100</f>
        <v>0</v>
      </c>
      <c r="J51" s="47">
        <v>2051025</v>
      </c>
      <c r="K51" s="98">
        <f>(J51/$AV51)*100</f>
        <v>1.9988302064333736</v>
      </c>
      <c r="L51" s="47">
        <v>0</v>
      </c>
      <c r="M51" s="98">
        <f>(L51/$AV51)*100</f>
        <v>0</v>
      </c>
      <c r="N51" s="169">
        <v>0</v>
      </c>
      <c r="O51" s="81">
        <f>(N51/$AV51)*100</f>
        <v>0</v>
      </c>
      <c r="P51" s="47">
        <v>7734027</v>
      </c>
      <c r="Q51" s="98">
        <f>(P51/$AV51)*100</f>
        <v>7.5372103143410172</v>
      </c>
      <c r="R51" s="50">
        <v>1865027</v>
      </c>
      <c r="S51" s="98">
        <f>(R51/$AV51)*100</f>
        <v>1.8175655115924065</v>
      </c>
      <c r="T51" s="47">
        <v>0</v>
      </c>
      <c r="U51" s="98">
        <f>(T51/$AV51)*100</f>
        <v>0</v>
      </c>
      <c r="V51" s="169">
        <v>0</v>
      </c>
      <c r="W51" s="81">
        <f>(V51/$AV51)*100</f>
        <v>0</v>
      </c>
      <c r="X51" s="47">
        <v>0</v>
      </c>
      <c r="Y51" s="98">
        <f>(X51/$AV51)*100</f>
        <v>0</v>
      </c>
      <c r="Z51" s="47">
        <v>0</v>
      </c>
      <c r="AA51" s="98">
        <f>(Z51/$AV51)*100</f>
        <v>0</v>
      </c>
      <c r="AB51" s="47">
        <v>1490494</v>
      </c>
      <c r="AC51" s="98">
        <f>(AB51/$AV51)*100</f>
        <v>1.4525636838691407</v>
      </c>
      <c r="AD51" s="47">
        <v>0</v>
      </c>
      <c r="AE51" s="98">
        <f>(AD51/$AV51)*100</f>
        <v>0</v>
      </c>
      <c r="AF51" s="47">
        <v>0</v>
      </c>
      <c r="AG51" s="98">
        <f>(AF51/$AV51)*100</f>
        <v>0</v>
      </c>
      <c r="AH51" s="169">
        <v>0</v>
      </c>
      <c r="AI51" s="98">
        <f>(AH51/$AV51)*100</f>
        <v>0</v>
      </c>
      <c r="AJ51" s="169">
        <v>0</v>
      </c>
      <c r="AK51" s="98">
        <f t="shared" si="4"/>
        <v>0</v>
      </c>
      <c r="AL51" s="169">
        <v>0</v>
      </c>
      <c r="AM51" s="98">
        <f>(AL51/$AV51)*100</f>
        <v>0</v>
      </c>
      <c r="AN51" s="169">
        <v>0</v>
      </c>
      <c r="AO51" s="98"/>
      <c r="AP51" s="169">
        <v>0</v>
      </c>
      <c r="AQ51" s="98"/>
      <c r="AR51" s="169">
        <v>0</v>
      </c>
      <c r="AS51" s="81">
        <f t="shared" ref="AS51" si="84">(AR51/$AV51)*100</f>
        <v>0</v>
      </c>
      <c r="AT51" s="47">
        <v>75163517</v>
      </c>
      <c r="AU51" s="98">
        <f t="shared" ref="AU51" si="85">(AT51/$AV51)*100</f>
        <v>73.250744482084997</v>
      </c>
      <c r="AV51" s="53">
        <f t="shared" si="7"/>
        <v>102611267</v>
      </c>
      <c r="AW51" s="71">
        <f t="shared" si="66"/>
        <v>0.65386101093836269</v>
      </c>
      <c r="AX51" s="63">
        <f t="shared" si="67"/>
        <v>25</v>
      </c>
      <c r="AY51" s="62"/>
      <c r="AZ51" s="63"/>
      <c r="BB51" s="50"/>
    </row>
    <row r="52" spans="1:54" x14ac:dyDescent="0.2">
      <c r="B52" s="2"/>
      <c r="C52" s="41" t="s">
        <v>43</v>
      </c>
      <c r="D52" s="144">
        <v>0</v>
      </c>
      <c r="E52" s="98">
        <f>(D52/$AV52)*100</f>
        <v>0</v>
      </c>
      <c r="F52" s="47">
        <v>4820000</v>
      </c>
      <c r="G52" s="81">
        <f>(F52/$AV52)*100</f>
        <v>14.959520994896289</v>
      </c>
      <c r="H52" s="47">
        <v>0</v>
      </c>
      <c r="I52" s="98">
        <f>(H52/$AV52)*100</f>
        <v>0</v>
      </c>
      <c r="J52" s="47">
        <v>2138523</v>
      </c>
      <c r="K52" s="98">
        <f>(J52/$AV52)*100</f>
        <v>6.6371949619436919</v>
      </c>
      <c r="L52" s="47">
        <v>0</v>
      </c>
      <c r="M52" s="98">
        <f>(L52/$AV52)*100</f>
        <v>0</v>
      </c>
      <c r="N52" s="169">
        <v>1602000</v>
      </c>
      <c r="O52" s="81">
        <f>(N52/$AV52)*100</f>
        <v>4.9720233680132484</v>
      </c>
      <c r="P52" s="47">
        <v>50764</v>
      </c>
      <c r="Q52" s="98">
        <f>(P52/$AV52)*100</f>
        <v>0.15755293024583303</v>
      </c>
      <c r="R52" s="50">
        <v>0</v>
      </c>
      <c r="S52" s="98">
        <f>(R52/$AV52)*100</f>
        <v>0</v>
      </c>
      <c r="T52" s="47">
        <v>0</v>
      </c>
      <c r="U52" s="98">
        <f>(T52/$AV52)*100</f>
        <v>0</v>
      </c>
      <c r="V52" s="169">
        <v>0</v>
      </c>
      <c r="W52" s="81">
        <f>(V52/$AV52)*100</f>
        <v>0</v>
      </c>
      <c r="X52" s="47">
        <v>0</v>
      </c>
      <c r="Y52" s="98">
        <f>(X52/$AV52)*100</f>
        <v>0</v>
      </c>
      <c r="Z52" s="47">
        <v>51040</v>
      </c>
      <c r="AA52" s="98">
        <f>(Z52/$AV52)*100</f>
        <v>0.15840953352271922</v>
      </c>
      <c r="AB52" s="47">
        <v>0</v>
      </c>
      <c r="AC52" s="98">
        <f>(AB52/$AV52)*100</f>
        <v>0</v>
      </c>
      <c r="AD52" s="47">
        <v>0</v>
      </c>
      <c r="AE52" s="98">
        <f>(AD52/$AV52)*100</f>
        <v>0</v>
      </c>
      <c r="AF52" s="47">
        <v>0</v>
      </c>
      <c r="AG52" s="98">
        <f>(AF52/$AV52)*100</f>
        <v>0</v>
      </c>
      <c r="AH52" s="169">
        <v>0</v>
      </c>
      <c r="AI52" s="98">
        <f>(AH52/$AV52)*100</f>
        <v>0</v>
      </c>
      <c r="AJ52" s="169">
        <v>0</v>
      </c>
      <c r="AK52" s="98">
        <f t="shared" si="4"/>
        <v>0</v>
      </c>
      <c r="AL52" s="169">
        <v>0</v>
      </c>
      <c r="AM52" s="98">
        <f>(AL52/$AV52)*100</f>
        <v>0</v>
      </c>
      <c r="AN52" s="169">
        <v>0</v>
      </c>
      <c r="AO52" s="98"/>
      <c r="AP52" s="169">
        <v>0</v>
      </c>
      <c r="AQ52" s="98"/>
      <c r="AR52" s="169">
        <v>0</v>
      </c>
      <c r="AS52" s="81">
        <f t="shared" ref="AS52" si="86">(AR52/$AV52)*100</f>
        <v>0</v>
      </c>
      <c r="AT52" s="47">
        <v>23557956</v>
      </c>
      <c r="AU52" s="98">
        <f t="shared" ref="AU52" si="87">(AT52/$AV52)*100</f>
        <v>73.115298211378217</v>
      </c>
      <c r="AV52" s="53">
        <f t="shared" si="7"/>
        <v>32220283</v>
      </c>
      <c r="AW52" s="71">
        <f t="shared" si="66"/>
        <v>0.20531455688097233</v>
      </c>
      <c r="AX52" s="63">
        <f t="shared" si="67"/>
        <v>41</v>
      </c>
      <c r="AY52" s="62"/>
      <c r="AZ52" s="63"/>
      <c r="BB52" s="50"/>
    </row>
    <row r="53" spans="1:54" x14ac:dyDescent="0.2">
      <c r="B53" s="2"/>
      <c r="C53" s="41" t="s">
        <v>44</v>
      </c>
      <c r="D53" s="144">
        <v>0</v>
      </c>
      <c r="E53" s="98">
        <f>(D53/$AV53)*100</f>
        <v>0</v>
      </c>
      <c r="F53" s="47">
        <v>0</v>
      </c>
      <c r="G53" s="81">
        <f>(F53/$AV53)*100</f>
        <v>0</v>
      </c>
      <c r="H53" s="47">
        <v>0</v>
      </c>
      <c r="I53" s="98">
        <f>(H53/$AV53)*100</f>
        <v>0</v>
      </c>
      <c r="J53" s="47">
        <v>2462630</v>
      </c>
      <c r="K53" s="98">
        <f>(J53/$AV53)*100</f>
        <v>6.1358132487103392</v>
      </c>
      <c r="L53" s="47">
        <v>0</v>
      </c>
      <c r="M53" s="98">
        <f>(L53/$AV53)*100</f>
        <v>0</v>
      </c>
      <c r="N53" s="169">
        <v>0</v>
      </c>
      <c r="O53" s="81">
        <f>(N53/$AV53)*100</f>
        <v>0</v>
      </c>
      <c r="P53" s="47">
        <v>1517093</v>
      </c>
      <c r="Q53" s="98">
        <f>(P53/$AV53)*100</f>
        <v>3.779942309208332</v>
      </c>
      <c r="R53" s="50">
        <v>498551</v>
      </c>
      <c r="S53" s="98">
        <f>(R53/$AV53)*100</f>
        <v>1.2421743546362174</v>
      </c>
      <c r="T53" s="47">
        <v>0</v>
      </c>
      <c r="U53" s="98">
        <f>(T53/$AV53)*100</f>
        <v>0</v>
      </c>
      <c r="V53" s="169">
        <v>0</v>
      </c>
      <c r="W53" s="81">
        <f>(V53/$AV53)*100</f>
        <v>0</v>
      </c>
      <c r="X53" s="47">
        <v>0</v>
      </c>
      <c r="Y53" s="98">
        <f>(X53/$AV53)*100</f>
        <v>0</v>
      </c>
      <c r="Z53" s="47">
        <v>369441</v>
      </c>
      <c r="AA53" s="98">
        <f>(Z53/$AV53)*100</f>
        <v>0.92048784527793315</v>
      </c>
      <c r="AB53" s="47">
        <v>16840789</v>
      </c>
      <c r="AC53" s="98">
        <f>(AB53/$AV53)*100</f>
        <v>41.95999247346753</v>
      </c>
      <c r="AD53" s="47">
        <v>0</v>
      </c>
      <c r="AE53" s="98">
        <f>(AD53/$AV53)*100</f>
        <v>0</v>
      </c>
      <c r="AF53" s="47">
        <v>0</v>
      </c>
      <c r="AG53" s="98">
        <f>(AF53/$AV53)*100</f>
        <v>0</v>
      </c>
      <c r="AH53" s="169">
        <v>0</v>
      </c>
      <c r="AI53" s="98">
        <f>(AH53/$AV53)*100</f>
        <v>0</v>
      </c>
      <c r="AJ53" s="169">
        <v>0</v>
      </c>
      <c r="AK53" s="98">
        <f t="shared" si="4"/>
        <v>0</v>
      </c>
      <c r="AL53" s="169">
        <v>0</v>
      </c>
      <c r="AM53" s="98">
        <f>(AL53/$AV53)*100</f>
        <v>0</v>
      </c>
      <c r="AN53" s="169">
        <v>0</v>
      </c>
      <c r="AO53" s="98"/>
      <c r="AP53" s="169">
        <v>0</v>
      </c>
      <c r="AQ53" s="98"/>
      <c r="AR53" s="169">
        <v>0</v>
      </c>
      <c r="AS53" s="81">
        <f t="shared" ref="AS53" si="88">(AR53/$AV53)*100</f>
        <v>0</v>
      </c>
      <c r="AT53" s="47">
        <v>18446844</v>
      </c>
      <c r="AU53" s="98">
        <f t="shared" ref="AU53" si="89">(AT53/$AV53)*100</f>
        <v>45.961589768699653</v>
      </c>
      <c r="AV53" s="53">
        <f t="shared" si="7"/>
        <v>40135348</v>
      </c>
      <c r="AW53" s="71">
        <f t="shared" si="66"/>
        <v>0.25575104942075211</v>
      </c>
      <c r="AX53" s="63">
        <f t="shared" si="67"/>
        <v>37</v>
      </c>
      <c r="AY53" s="62"/>
      <c r="AZ53" s="63"/>
      <c r="BB53" s="50"/>
    </row>
    <row r="54" spans="1:54" x14ac:dyDescent="0.2">
      <c r="B54" s="4"/>
      <c r="C54" s="42" t="s">
        <v>45</v>
      </c>
      <c r="D54" s="145">
        <v>0</v>
      </c>
      <c r="E54" s="100">
        <f>(D54/$AV54)*100</f>
        <v>0</v>
      </c>
      <c r="F54" s="48">
        <v>997897</v>
      </c>
      <c r="G54" s="83">
        <f>(F54/$AV54)*100</f>
        <v>6.2041421959595926</v>
      </c>
      <c r="H54" s="48">
        <v>0</v>
      </c>
      <c r="I54" s="100">
        <f>(H54/$AV54)*100</f>
        <v>0</v>
      </c>
      <c r="J54" s="48">
        <v>817267</v>
      </c>
      <c r="K54" s="100">
        <f>(J54/$AV54)*100</f>
        <v>5.0811262886503403</v>
      </c>
      <c r="L54" s="48">
        <v>0</v>
      </c>
      <c r="M54" s="100">
        <f>(L54/$AV54)*100</f>
        <v>0</v>
      </c>
      <c r="N54" s="170">
        <v>0</v>
      </c>
      <c r="O54" s="83">
        <f>(N54/$AV54)*100</f>
        <v>0</v>
      </c>
      <c r="P54" s="48">
        <v>0</v>
      </c>
      <c r="Q54" s="100">
        <f>(P54/$AV54)*100</f>
        <v>0</v>
      </c>
      <c r="R54" s="51">
        <v>0</v>
      </c>
      <c r="S54" s="100">
        <f>(R54/$AV54)*100</f>
        <v>0</v>
      </c>
      <c r="T54" s="48">
        <v>0</v>
      </c>
      <c r="U54" s="100">
        <f>(T54/$AV54)*100</f>
        <v>0</v>
      </c>
      <c r="V54" s="170">
        <v>0</v>
      </c>
      <c r="W54" s="83">
        <f>(V54/$AV54)*100</f>
        <v>0</v>
      </c>
      <c r="X54" s="48">
        <v>100000</v>
      </c>
      <c r="Y54" s="100">
        <f>(X54/$AV54)*100</f>
        <v>0.62172170033175689</v>
      </c>
      <c r="Z54" s="48">
        <v>0</v>
      </c>
      <c r="AA54" s="100">
        <f>(Z54/$AV54)*100</f>
        <v>0</v>
      </c>
      <c r="AB54" s="48">
        <v>8517136</v>
      </c>
      <c r="AC54" s="100">
        <f>(AB54/$AV54)*100</f>
        <v>52.952882758768183</v>
      </c>
      <c r="AD54" s="48">
        <v>0</v>
      </c>
      <c r="AE54" s="100">
        <f>(AD54/$AV54)*100</f>
        <v>0</v>
      </c>
      <c r="AF54" s="48">
        <v>0</v>
      </c>
      <c r="AG54" s="100">
        <f>(AF54/$AV54)*100</f>
        <v>0</v>
      </c>
      <c r="AH54" s="170">
        <v>0</v>
      </c>
      <c r="AI54" s="100">
        <f>(AH54/$AV54)*100</f>
        <v>0</v>
      </c>
      <c r="AJ54" s="170">
        <v>0</v>
      </c>
      <c r="AK54" s="100">
        <f t="shared" si="4"/>
        <v>0</v>
      </c>
      <c r="AL54" s="170">
        <v>0</v>
      </c>
      <c r="AM54" s="100">
        <f>(AL54/$AV54)*100</f>
        <v>0</v>
      </c>
      <c r="AN54" s="170">
        <v>0</v>
      </c>
      <c r="AO54" s="100"/>
      <c r="AP54" s="170">
        <v>0</v>
      </c>
      <c r="AQ54" s="100"/>
      <c r="AR54" s="170">
        <v>0</v>
      </c>
      <c r="AS54" s="83">
        <f t="shared" ref="AS54" si="90">(AR54/$AV54)*100</f>
        <v>0</v>
      </c>
      <c r="AT54" s="48">
        <v>5652067</v>
      </c>
      <c r="AU54" s="100">
        <f t="shared" ref="AU54" si="91">(AT54/$AV54)*100</f>
        <v>35.140127056290119</v>
      </c>
      <c r="AV54" s="54">
        <f t="shared" si="7"/>
        <v>16084367</v>
      </c>
      <c r="AW54" s="72">
        <f t="shared" si="66"/>
        <v>0.10249303779597263</v>
      </c>
      <c r="AX54" s="73">
        <f t="shared" si="67"/>
        <v>51</v>
      </c>
      <c r="AY54" s="101"/>
      <c r="AZ54" s="63"/>
      <c r="BB54" s="50"/>
    </row>
    <row r="55" spans="1:54" x14ac:dyDescent="0.2">
      <c r="B55" s="2"/>
      <c r="C55" s="41" t="s">
        <v>46</v>
      </c>
      <c r="D55" s="144">
        <v>0</v>
      </c>
      <c r="E55" s="98">
        <f>(D55/$AV55)*100</f>
        <v>0</v>
      </c>
      <c r="F55" s="47">
        <v>4089316</v>
      </c>
      <c r="G55" s="81">
        <f>(F55/$AV55)*100</f>
        <v>4.3010309360323724</v>
      </c>
      <c r="H55" s="47">
        <v>0</v>
      </c>
      <c r="I55" s="98">
        <f>(H55/$AV55)*100</f>
        <v>0</v>
      </c>
      <c r="J55" s="47">
        <v>3146795</v>
      </c>
      <c r="K55" s="98">
        <f>(J55/$AV55)*100</f>
        <v>3.309713077774374</v>
      </c>
      <c r="L55" s="47">
        <v>0</v>
      </c>
      <c r="M55" s="98">
        <f>(L55/$AV55)*100</f>
        <v>0</v>
      </c>
      <c r="N55" s="169">
        <v>0</v>
      </c>
      <c r="O55" s="81">
        <f>(N55/$AV55)*100</f>
        <v>0</v>
      </c>
      <c r="P55" s="47">
        <v>271865</v>
      </c>
      <c r="Q55" s="98">
        <f>(P55/$AV55)*100</f>
        <v>0.28594018545508371</v>
      </c>
      <c r="R55" s="50">
        <v>2039949</v>
      </c>
      <c r="S55" s="98">
        <f>(R55/$AV55)*100</f>
        <v>2.1455626703654849</v>
      </c>
      <c r="T55" s="47">
        <v>0</v>
      </c>
      <c r="U55" s="98">
        <f>(T55/$AV55)*100</f>
        <v>0</v>
      </c>
      <c r="V55" s="169">
        <v>0</v>
      </c>
      <c r="W55" s="81">
        <f>(V55/$AV55)*100</f>
        <v>0</v>
      </c>
      <c r="X55" s="47">
        <v>0</v>
      </c>
      <c r="Y55" s="98">
        <f>(X55/$AV55)*100</f>
        <v>0</v>
      </c>
      <c r="Z55" s="47">
        <v>782691</v>
      </c>
      <c r="AA55" s="98">
        <f>(Z55/$AV55)*100</f>
        <v>0.82321302739972002</v>
      </c>
      <c r="AB55" s="47">
        <v>33562658</v>
      </c>
      <c r="AC55" s="98">
        <f>(AB55/$AV55)*100</f>
        <v>35.300287469462965</v>
      </c>
      <c r="AD55" s="47">
        <v>0</v>
      </c>
      <c r="AE55" s="98">
        <f>(AD55/$AV55)*100</f>
        <v>0</v>
      </c>
      <c r="AF55" s="47">
        <v>0</v>
      </c>
      <c r="AG55" s="98">
        <f>(AF55/$AV55)*100</f>
        <v>0</v>
      </c>
      <c r="AH55" s="169">
        <v>0</v>
      </c>
      <c r="AI55" s="98">
        <f>(AH55/$AV55)*100</f>
        <v>0</v>
      </c>
      <c r="AJ55" s="169">
        <v>0</v>
      </c>
      <c r="AK55" s="98">
        <f t="shared" si="4"/>
        <v>0</v>
      </c>
      <c r="AL55" s="169">
        <v>0</v>
      </c>
      <c r="AM55" s="98">
        <f>(AL55/$AV55)*100</f>
        <v>0</v>
      </c>
      <c r="AN55" s="169">
        <v>0</v>
      </c>
      <c r="AO55" s="98"/>
      <c r="AP55" s="169">
        <v>0</v>
      </c>
      <c r="AQ55" s="98"/>
      <c r="AR55" s="169">
        <v>10000000</v>
      </c>
      <c r="AS55" s="81">
        <f t="shared" ref="AS55" si="92">(AR55/$AV55)*100</f>
        <v>10.517727013594383</v>
      </c>
      <c r="AT55" s="47">
        <v>41184303</v>
      </c>
      <c r="AU55" s="98">
        <f t="shared" ref="AU55" si="93">(AT55/$AV55)*100</f>
        <v>43.316525619915616</v>
      </c>
      <c r="AV55" s="53">
        <f t="shared" si="7"/>
        <v>95077577</v>
      </c>
      <c r="AW55" s="71">
        <f t="shared" si="66"/>
        <v>0.60585472173138666</v>
      </c>
      <c r="AX55" s="63">
        <f t="shared" si="67"/>
        <v>26</v>
      </c>
      <c r="AY55" s="62"/>
      <c r="AZ55" s="63"/>
      <c r="BB55" s="50"/>
    </row>
    <row r="56" spans="1:54" x14ac:dyDescent="0.2">
      <c r="B56" s="2"/>
      <c r="C56" s="41" t="s">
        <v>47</v>
      </c>
      <c r="D56" s="144">
        <v>0</v>
      </c>
      <c r="E56" s="98">
        <f>(D56/$AV56)*100</f>
        <v>0</v>
      </c>
      <c r="F56" s="47">
        <v>265402370</v>
      </c>
      <c r="G56" s="81">
        <f>(F56/$AV56)*100</f>
        <v>34.482966638495434</v>
      </c>
      <c r="H56" s="47">
        <v>0</v>
      </c>
      <c r="I56" s="98">
        <f>(H56/$AV56)*100</f>
        <v>0</v>
      </c>
      <c r="J56" s="47">
        <v>11662907</v>
      </c>
      <c r="K56" s="98">
        <f>(J56/$AV56)*100</f>
        <v>1.5153279640602866</v>
      </c>
      <c r="L56" s="47">
        <v>0</v>
      </c>
      <c r="M56" s="98">
        <f>(L56/$AV56)*100</f>
        <v>0</v>
      </c>
      <c r="N56" s="169">
        <v>0</v>
      </c>
      <c r="O56" s="81">
        <f>(N56/$AV56)*100</f>
        <v>0</v>
      </c>
      <c r="P56" s="47">
        <v>3993457</v>
      </c>
      <c r="Q56" s="98">
        <f>(P56/$AV56)*100</f>
        <v>0.51885838285191677</v>
      </c>
      <c r="R56" s="50">
        <v>1929867</v>
      </c>
      <c r="S56" s="98">
        <f>(R56/$AV56)*100</f>
        <v>0.25074206902422636</v>
      </c>
      <c r="T56" s="47">
        <v>0</v>
      </c>
      <c r="U56" s="98">
        <f>(T56/$AV56)*100</f>
        <v>0</v>
      </c>
      <c r="V56" s="169">
        <v>0</v>
      </c>
      <c r="W56" s="81">
        <f>(V56/$AV56)*100</f>
        <v>0</v>
      </c>
      <c r="X56" s="47">
        <v>85000</v>
      </c>
      <c r="Y56" s="98">
        <f>(X56/$AV56)*100</f>
        <v>1.104380554051613E-2</v>
      </c>
      <c r="Z56" s="47">
        <v>1920916</v>
      </c>
      <c r="AA56" s="98">
        <f>(Z56/$AV56)*100</f>
        <v>0.24957909133724804</v>
      </c>
      <c r="AB56" s="47">
        <v>42006556</v>
      </c>
      <c r="AC56" s="98">
        <f>(AB56/$AV56)*100</f>
        <v>5.4577910104800127</v>
      </c>
      <c r="AD56" s="47">
        <v>450933</v>
      </c>
      <c r="AE56" s="98">
        <f>(AD56/$AV56)*100</f>
        <v>5.8588427809430126E-2</v>
      </c>
      <c r="AF56" s="47">
        <v>0</v>
      </c>
      <c r="AG56" s="98">
        <f>(AF56/$AV56)*100</f>
        <v>0</v>
      </c>
      <c r="AH56" s="169">
        <v>0</v>
      </c>
      <c r="AI56" s="98">
        <f>(AH56/$AV56)*100</f>
        <v>0</v>
      </c>
      <c r="AJ56" s="169">
        <v>0</v>
      </c>
      <c r="AK56" s="98">
        <f t="shared" si="4"/>
        <v>0</v>
      </c>
      <c r="AL56" s="169">
        <v>0</v>
      </c>
      <c r="AM56" s="98">
        <f>(AL56/$AV56)*100</f>
        <v>0</v>
      </c>
      <c r="AN56" s="169">
        <v>0</v>
      </c>
      <c r="AO56" s="98"/>
      <c r="AP56" s="169">
        <v>1781857</v>
      </c>
      <c r="AQ56" s="98"/>
      <c r="AR56" s="169">
        <v>21640043</v>
      </c>
      <c r="AS56" s="81">
        <f t="shared" ref="AS56" si="94">(AR56/$AV56)*100</f>
        <v>2.811628550357733</v>
      </c>
      <c r="AT56" s="47">
        <v>418788324</v>
      </c>
      <c r="AU56" s="98">
        <f t="shared" ref="AU56" si="95">(AT56/$AV56)*100</f>
        <v>54.411962504643107</v>
      </c>
      <c r="AV56" s="53">
        <f t="shared" si="7"/>
        <v>769662230</v>
      </c>
      <c r="AW56" s="71">
        <f t="shared" si="66"/>
        <v>4.904452878345948</v>
      </c>
      <c r="AX56" s="63">
        <f t="shared" si="67"/>
        <v>4</v>
      </c>
      <c r="AY56" s="62"/>
      <c r="AZ56" s="63"/>
      <c r="BB56" s="50"/>
    </row>
    <row r="57" spans="1:54" x14ac:dyDescent="0.2">
      <c r="B57" s="2"/>
      <c r="C57" s="41" t="s">
        <v>48</v>
      </c>
      <c r="D57" s="144">
        <v>0</v>
      </c>
      <c r="E57" s="98">
        <f>(D57/$AV57)*100</f>
        <v>0</v>
      </c>
      <c r="F57" s="47">
        <v>19367898</v>
      </c>
      <c r="G57" s="81">
        <f>(F57/$AV57)*100</f>
        <v>23.71167450956958</v>
      </c>
      <c r="H57" s="47">
        <v>0</v>
      </c>
      <c r="I57" s="98">
        <f>(H57/$AV57)*100</f>
        <v>0</v>
      </c>
      <c r="J57" s="47">
        <v>0</v>
      </c>
      <c r="K57" s="98">
        <f>(J57/$AV57)*100</f>
        <v>0</v>
      </c>
      <c r="L57" s="47">
        <v>0</v>
      </c>
      <c r="M57" s="98">
        <f>(L57/$AV57)*100</f>
        <v>0</v>
      </c>
      <c r="N57" s="169">
        <v>0</v>
      </c>
      <c r="O57" s="81">
        <f>(N57/$AV57)*100</f>
        <v>0</v>
      </c>
      <c r="P57" s="47">
        <v>1138008</v>
      </c>
      <c r="Q57" s="98">
        <f>(P57/$AV57)*100</f>
        <v>1.3932371641613488</v>
      </c>
      <c r="R57" s="50">
        <v>0</v>
      </c>
      <c r="S57" s="98">
        <f>(R57/$AV57)*100</f>
        <v>0</v>
      </c>
      <c r="T57" s="47">
        <v>0</v>
      </c>
      <c r="U57" s="98">
        <f>(T57/$AV57)*100</f>
        <v>0</v>
      </c>
      <c r="V57" s="169">
        <v>0</v>
      </c>
      <c r="W57" s="81">
        <f>(V57/$AV57)*100</f>
        <v>0</v>
      </c>
      <c r="X57" s="47">
        <v>100000</v>
      </c>
      <c r="Y57" s="98">
        <f>(X57/$AV57)*100</f>
        <v>0.12242771264888724</v>
      </c>
      <c r="Z57" s="47">
        <v>586076</v>
      </c>
      <c r="AA57" s="98">
        <f>(Z57/$AV57)*100</f>
        <v>0.71751944118409239</v>
      </c>
      <c r="AB57" s="47">
        <v>4925193</v>
      </c>
      <c r="AC57" s="98">
        <f>(AB57/$AV57)*100</f>
        <v>6.029801133443109</v>
      </c>
      <c r="AD57" s="47">
        <v>0</v>
      </c>
      <c r="AE57" s="98">
        <f>(AD57/$AV57)*100</f>
        <v>0</v>
      </c>
      <c r="AF57" s="47">
        <v>0</v>
      </c>
      <c r="AG57" s="98">
        <f>(AF57/$AV57)*100</f>
        <v>0</v>
      </c>
      <c r="AH57" s="169">
        <v>0</v>
      </c>
      <c r="AI57" s="98">
        <f>(AH57/$AV57)*100</f>
        <v>0</v>
      </c>
      <c r="AJ57" s="169">
        <v>0</v>
      </c>
      <c r="AK57" s="98">
        <f t="shared" si="4"/>
        <v>0</v>
      </c>
      <c r="AL57" s="169">
        <v>0</v>
      </c>
      <c r="AM57" s="98">
        <f>(AL57/$AV57)*100</f>
        <v>0</v>
      </c>
      <c r="AN57" s="169">
        <v>0</v>
      </c>
      <c r="AO57" s="98"/>
      <c r="AP57" s="169">
        <v>913453</v>
      </c>
      <c r="AQ57" s="98"/>
      <c r="AR57" s="169">
        <v>0</v>
      </c>
      <c r="AS57" s="81">
        <f t="shared" ref="AS57" si="96">(AR57/$AV57)*100</f>
        <v>0</v>
      </c>
      <c r="AT57" s="47">
        <v>54650225</v>
      </c>
      <c r="AU57" s="98">
        <f t="shared" ref="AU57" si="97">(AT57/$AV57)*100</f>
        <v>66.907020424970341</v>
      </c>
      <c r="AV57" s="53">
        <f t="shared" si="7"/>
        <v>81680853</v>
      </c>
      <c r="AW57" s="71">
        <f t="shared" si="66"/>
        <v>0.52048792182721793</v>
      </c>
      <c r="AX57" s="63">
        <f t="shared" si="67"/>
        <v>27</v>
      </c>
      <c r="AY57" s="62"/>
      <c r="AZ57" s="63"/>
      <c r="BB57" s="50"/>
    </row>
    <row r="58" spans="1:54" x14ac:dyDescent="0.2">
      <c r="B58" s="2"/>
      <c r="C58" s="41" t="s">
        <v>49</v>
      </c>
      <c r="D58" s="144">
        <v>0</v>
      </c>
      <c r="E58" s="98">
        <f>(D58/$AV58)*100</f>
        <v>0</v>
      </c>
      <c r="F58" s="47">
        <v>7339440</v>
      </c>
      <c r="G58" s="81">
        <f>(F58/$AV58)*100</f>
        <v>23.958666775392036</v>
      </c>
      <c r="H58" s="47">
        <v>0</v>
      </c>
      <c r="I58" s="98">
        <f>(H58/$AV58)*100</f>
        <v>0</v>
      </c>
      <c r="J58" s="47">
        <v>472243</v>
      </c>
      <c r="K58" s="98">
        <f>(J58/$AV58)*100</f>
        <v>1.5415771058842993</v>
      </c>
      <c r="L58" s="47">
        <v>0</v>
      </c>
      <c r="M58" s="98">
        <f>(L58/$AV58)*100</f>
        <v>0</v>
      </c>
      <c r="N58" s="169">
        <v>0</v>
      </c>
      <c r="O58" s="81">
        <f>(N58/$AV58)*100</f>
        <v>0</v>
      </c>
      <c r="P58" s="47">
        <v>0</v>
      </c>
      <c r="Q58" s="98">
        <f>(P58/$AV58)*100</f>
        <v>0</v>
      </c>
      <c r="R58" s="50">
        <v>0</v>
      </c>
      <c r="S58" s="98">
        <f>(R58/$AV58)*100</f>
        <v>0</v>
      </c>
      <c r="T58" s="47">
        <v>0</v>
      </c>
      <c r="U58" s="98">
        <f>(T58/$AV58)*100</f>
        <v>0</v>
      </c>
      <c r="V58" s="169">
        <v>0</v>
      </c>
      <c r="W58" s="81">
        <f>(V58/$AV58)*100</f>
        <v>0</v>
      </c>
      <c r="X58" s="47">
        <v>499982</v>
      </c>
      <c r="Y58" s="98">
        <f>(X58/$AV58)*100</f>
        <v>1.6321275372091142</v>
      </c>
      <c r="Z58" s="47">
        <v>97123</v>
      </c>
      <c r="AA58" s="98">
        <f>(Z58/$AV58)*100</f>
        <v>0.31704565923645411</v>
      </c>
      <c r="AB58" s="47">
        <v>15306322</v>
      </c>
      <c r="AC58" s="98">
        <f>(AB58/$AV58)*100</f>
        <v>49.965538018548031</v>
      </c>
      <c r="AD58" s="47">
        <v>0</v>
      </c>
      <c r="AE58" s="98">
        <f>(AD58/$AV58)*100</f>
        <v>0</v>
      </c>
      <c r="AF58" s="47">
        <v>0</v>
      </c>
      <c r="AG58" s="98">
        <f>(AF58/$AV58)*100</f>
        <v>0</v>
      </c>
      <c r="AH58" s="169">
        <v>496831</v>
      </c>
      <c r="AI58" s="98">
        <f>(AH58/$AV58)*100</f>
        <v>1.6218414991722532</v>
      </c>
      <c r="AJ58" s="169">
        <v>0</v>
      </c>
      <c r="AK58" s="98">
        <f t="shared" si="4"/>
        <v>0</v>
      </c>
      <c r="AL58" s="169">
        <v>0</v>
      </c>
      <c r="AM58" s="98">
        <f>(AL58/$AV58)*100</f>
        <v>0</v>
      </c>
      <c r="AN58" s="169">
        <v>0</v>
      </c>
      <c r="AO58" s="98"/>
      <c r="AP58" s="169">
        <v>0</v>
      </c>
      <c r="AQ58" s="98"/>
      <c r="AR58" s="169">
        <v>0</v>
      </c>
      <c r="AS58" s="81">
        <f t="shared" ref="AS58" si="98">(AR58/$AV58)*100</f>
        <v>0</v>
      </c>
      <c r="AT58" s="47">
        <v>6421817</v>
      </c>
      <c r="AU58" s="98">
        <f t="shared" ref="AU58" si="99">(AT58/$AV58)*100</f>
        <v>20.96320340455781</v>
      </c>
      <c r="AV58" s="53">
        <f t="shared" si="7"/>
        <v>30633758</v>
      </c>
      <c r="AW58" s="71">
        <f t="shared" si="66"/>
        <v>0.19520487915543577</v>
      </c>
      <c r="AX58" s="63">
        <f t="shared" si="67"/>
        <v>43</v>
      </c>
      <c r="AY58" s="62"/>
      <c r="AZ58" s="63"/>
      <c r="BB58" s="50"/>
    </row>
    <row r="59" spans="1:54" x14ac:dyDescent="0.2">
      <c r="B59" s="2"/>
      <c r="C59" s="130" t="s">
        <v>92</v>
      </c>
      <c r="D59" s="144">
        <v>0</v>
      </c>
      <c r="E59" s="98">
        <f>(D59/$AV59)*100</f>
        <v>0</v>
      </c>
      <c r="F59" s="47">
        <v>1080000</v>
      </c>
      <c r="G59" s="81">
        <f>(F59/$AV59)*100</f>
        <v>25.618296397521949</v>
      </c>
      <c r="H59" s="47">
        <v>0</v>
      </c>
      <c r="I59" s="98">
        <f>(H59/$AV59)*100</f>
        <v>0</v>
      </c>
      <c r="J59" s="47">
        <v>0</v>
      </c>
      <c r="K59" s="98">
        <f>(J59/$AV59)*100</f>
        <v>0</v>
      </c>
      <c r="L59" s="47">
        <v>0</v>
      </c>
      <c r="M59" s="98">
        <f>(L59/$AV59)*100</f>
        <v>0</v>
      </c>
      <c r="N59" s="169">
        <v>0</v>
      </c>
      <c r="O59" s="81">
        <f>(N59/$AV59)*100</f>
        <v>0</v>
      </c>
      <c r="P59" s="47">
        <v>0</v>
      </c>
      <c r="Q59" s="98">
        <f>(P59/$AV59)*100</f>
        <v>0</v>
      </c>
      <c r="R59" s="50">
        <v>0</v>
      </c>
      <c r="S59" s="98">
        <f>(R59/$AV59)*100</f>
        <v>0</v>
      </c>
      <c r="T59" s="47">
        <v>0</v>
      </c>
      <c r="U59" s="98">
        <f>(T59/$AV59)*100</f>
        <v>0</v>
      </c>
      <c r="V59" s="169">
        <v>0</v>
      </c>
      <c r="W59" s="81">
        <f>(V59/$AV59)*100</f>
        <v>0</v>
      </c>
      <c r="X59" s="47">
        <v>0</v>
      </c>
      <c r="Y59" s="98">
        <f>(X59/$AV59)*100</f>
        <v>0</v>
      </c>
      <c r="Z59" s="47">
        <v>0</v>
      </c>
      <c r="AA59" s="98">
        <f>(Z59/$AV59)*100</f>
        <v>0</v>
      </c>
      <c r="AB59" s="47">
        <v>0</v>
      </c>
      <c r="AC59" s="98">
        <f>(AB59/$AV59)*100</f>
        <v>0</v>
      </c>
      <c r="AD59" s="47">
        <v>0</v>
      </c>
      <c r="AE59" s="98">
        <f>(AD59/$AV59)*100</f>
        <v>0</v>
      </c>
      <c r="AF59" s="47">
        <v>0</v>
      </c>
      <c r="AG59" s="98">
        <f>(AF59/$AV59)*100</f>
        <v>0</v>
      </c>
      <c r="AH59" s="169">
        <v>0</v>
      </c>
      <c r="AI59" s="98">
        <f>(AH59/$AV59)*100</f>
        <v>0</v>
      </c>
      <c r="AJ59" s="169">
        <v>0</v>
      </c>
      <c r="AK59" s="98">
        <f t="shared" si="4"/>
        <v>0</v>
      </c>
      <c r="AL59" s="169">
        <v>0</v>
      </c>
      <c r="AM59" s="98">
        <f>(AL59/$AV59)*100</f>
        <v>0</v>
      </c>
      <c r="AN59" s="169">
        <v>0</v>
      </c>
      <c r="AO59" s="98"/>
      <c r="AP59" s="169">
        <v>0</v>
      </c>
      <c r="AQ59" s="98"/>
      <c r="AR59" s="169">
        <v>0</v>
      </c>
      <c r="AS59" s="81">
        <f t="shared" ref="AS59" si="100">(AR59/$AV59)*100</f>
        <v>0</v>
      </c>
      <c r="AT59" s="47">
        <v>3135737</v>
      </c>
      <c r="AU59" s="98">
        <f t="shared" ref="AU59" si="101">(AT59/$AV59)*100</f>
        <v>74.381703602478041</v>
      </c>
      <c r="AV59" s="53">
        <f t="shared" si="7"/>
        <v>4215737</v>
      </c>
      <c r="AW59" s="71">
        <f t="shared" si="66"/>
        <v>2.6863580747621602E-2</v>
      </c>
      <c r="AX59" s="63">
        <f>RANK(AV59,AV$9:AV$65,0)</f>
        <v>53</v>
      </c>
      <c r="AY59" s="62"/>
      <c r="AZ59" s="63"/>
      <c r="BB59" s="50"/>
    </row>
    <row r="60" spans="1:54" x14ac:dyDescent="0.2">
      <c r="B60" s="2"/>
      <c r="C60" s="41" t="s">
        <v>50</v>
      </c>
      <c r="D60" s="144">
        <v>0</v>
      </c>
      <c r="E60" s="98">
        <f>(D60/$AV60)*100</f>
        <v>0</v>
      </c>
      <c r="F60" s="47">
        <v>26943415</v>
      </c>
      <c r="G60" s="81">
        <f>(F60/$AV60)*100</f>
        <v>15.244679250179932</v>
      </c>
      <c r="H60" s="47">
        <v>0</v>
      </c>
      <c r="I60" s="98">
        <f>(H60/$AV60)*100</f>
        <v>0</v>
      </c>
      <c r="J60" s="47">
        <v>6126687</v>
      </c>
      <c r="K60" s="98">
        <f>(J60/$AV60)*100</f>
        <v>3.4665011165528621</v>
      </c>
      <c r="L60" s="47">
        <v>0</v>
      </c>
      <c r="M60" s="98">
        <f>(L60/$AV60)*100</f>
        <v>0</v>
      </c>
      <c r="N60" s="169">
        <v>0</v>
      </c>
      <c r="O60" s="81">
        <f>(N60/$AV60)*100</f>
        <v>0</v>
      </c>
      <c r="P60" s="47">
        <v>585542</v>
      </c>
      <c r="Q60" s="98">
        <f>(P60/$AV60)*100</f>
        <v>0.33130172910556654</v>
      </c>
      <c r="R60" s="50">
        <v>3436289</v>
      </c>
      <c r="S60" s="98">
        <f>(R60/$AV60)*100</f>
        <v>1.9442644377456069</v>
      </c>
      <c r="T60" s="47">
        <v>1797600</v>
      </c>
      <c r="U60" s="98">
        <f>(T60/$AV60)*100</f>
        <v>1.0170884210529159</v>
      </c>
      <c r="V60" s="169">
        <v>0</v>
      </c>
      <c r="W60" s="81">
        <f>(V60/$AV60)*100</f>
        <v>0</v>
      </c>
      <c r="X60" s="47">
        <v>1675949</v>
      </c>
      <c r="Y60" s="98">
        <f>(X60/$AV60)*100</f>
        <v>0.94825785612773317</v>
      </c>
      <c r="Z60" s="47">
        <v>96291</v>
      </c>
      <c r="AA60" s="98">
        <f>(Z60/$AV60)*100</f>
        <v>5.4481787467515745E-2</v>
      </c>
      <c r="AB60" s="47">
        <v>25742387</v>
      </c>
      <c r="AC60" s="98">
        <f>(AB60/$AV60)*100</f>
        <v>14.565133371141023</v>
      </c>
      <c r="AD60" s="47">
        <v>44082</v>
      </c>
      <c r="AE60" s="98">
        <f>(AD60/$AV60)*100</f>
        <v>2.4941751099718867E-2</v>
      </c>
      <c r="AF60" s="47">
        <v>449000</v>
      </c>
      <c r="AG60" s="98">
        <f>(AF60/$AV60)*100</f>
        <v>0.2540457838522247</v>
      </c>
      <c r="AH60" s="169">
        <v>15283649.949999999</v>
      </c>
      <c r="AI60" s="98">
        <f>(AH60/$AV60)*100</f>
        <v>8.6475430549460253</v>
      </c>
      <c r="AJ60" s="169">
        <v>0</v>
      </c>
      <c r="AK60" s="98">
        <f t="shared" si="4"/>
        <v>0</v>
      </c>
      <c r="AL60" s="169">
        <v>0</v>
      </c>
      <c r="AM60" s="98">
        <f>(AL60/$AV60)*100</f>
        <v>0</v>
      </c>
      <c r="AN60" s="169">
        <v>0</v>
      </c>
      <c r="AO60" s="98"/>
      <c r="AP60" s="169">
        <v>468606</v>
      </c>
      <c r="AQ60" s="98"/>
      <c r="AR60" s="169">
        <v>0</v>
      </c>
      <c r="AS60" s="81">
        <f t="shared" ref="AS60" si="102">(AR60/$AV60)*100</f>
        <v>0</v>
      </c>
      <c r="AT60" s="47">
        <v>94090298</v>
      </c>
      <c r="AU60" s="98">
        <f t="shared" ref="AU60" si="103">(AT60/$AV60)*100</f>
        <v>53.236622512916284</v>
      </c>
      <c r="AV60" s="53">
        <f t="shared" si="7"/>
        <v>176739795.94999999</v>
      </c>
      <c r="AW60" s="71">
        <f t="shared" si="66"/>
        <v>1.1262239033936392</v>
      </c>
      <c r="AX60" s="63">
        <f>RANK(AV60,AV$9:AV$65,0)</f>
        <v>22</v>
      </c>
      <c r="AY60" s="62"/>
      <c r="AZ60" s="63"/>
      <c r="BB60" s="50"/>
    </row>
    <row r="61" spans="1:54" x14ac:dyDescent="0.2">
      <c r="A61" s="44"/>
      <c r="B61" s="45"/>
      <c r="C61" s="46" t="s">
        <v>51</v>
      </c>
      <c r="D61" s="146">
        <v>0</v>
      </c>
      <c r="E61" s="102">
        <f>(D61/$AV61)*100</f>
        <v>0</v>
      </c>
      <c r="F61" s="49">
        <v>213282127</v>
      </c>
      <c r="G61" s="84">
        <f>(F61/$AV61)*100</f>
        <v>53.102168993328313</v>
      </c>
      <c r="H61" s="49">
        <v>0</v>
      </c>
      <c r="I61" s="102">
        <f>(H61/$AV61)*100</f>
        <v>0</v>
      </c>
      <c r="J61" s="49">
        <v>155255</v>
      </c>
      <c r="K61" s="102">
        <f>(J61/$AV61)*100</f>
        <v>3.8654796644348857E-2</v>
      </c>
      <c r="L61" s="49">
        <v>0</v>
      </c>
      <c r="M61" s="102">
        <f>(L61/$AV61)*100</f>
        <v>0</v>
      </c>
      <c r="N61" s="172">
        <v>0</v>
      </c>
      <c r="O61" s="84">
        <f>(N61/$AV61)*100</f>
        <v>0</v>
      </c>
      <c r="P61" s="49">
        <v>70000</v>
      </c>
      <c r="Q61" s="102">
        <f>(P61/$AV61)*100</f>
        <v>1.7428332518143828E-2</v>
      </c>
      <c r="R61" s="52">
        <v>0</v>
      </c>
      <c r="S61" s="102">
        <f>(R61/$AV61)*100</f>
        <v>0</v>
      </c>
      <c r="T61" s="49">
        <v>112995</v>
      </c>
      <c r="U61" s="102">
        <f>(T61/$AV61)*100</f>
        <v>2.8133063326966596E-2</v>
      </c>
      <c r="V61" s="172">
        <v>0</v>
      </c>
      <c r="W61" s="84">
        <f>(V61/$AV61)*100</f>
        <v>0</v>
      </c>
      <c r="X61" s="49">
        <v>150000</v>
      </c>
      <c r="Y61" s="102">
        <f>(X61/$AV61)*100</f>
        <v>3.7346426824593916E-2</v>
      </c>
      <c r="Z61" s="49">
        <v>977192</v>
      </c>
      <c r="AA61" s="102">
        <f>(Z61/$AV61)*100</f>
        <v>0.24329753014385719</v>
      </c>
      <c r="AB61" s="49">
        <v>12693616</v>
      </c>
      <c r="AC61" s="102">
        <f>(AB61/$AV61)*100</f>
        <v>3.160408007223297</v>
      </c>
      <c r="AD61" s="49">
        <v>0</v>
      </c>
      <c r="AE61" s="102">
        <f>(AD61/$AV61)*100</f>
        <v>0</v>
      </c>
      <c r="AF61" s="49">
        <v>0</v>
      </c>
      <c r="AG61" s="102">
        <f>(AF61/$AV61)*100</f>
        <v>0</v>
      </c>
      <c r="AH61" s="172">
        <v>488000</v>
      </c>
      <c r="AI61" s="102">
        <f>(AH61/$AV61)*100</f>
        <v>0.12150037526934554</v>
      </c>
      <c r="AJ61" s="172">
        <v>0</v>
      </c>
      <c r="AK61" s="102">
        <f t="shared" si="4"/>
        <v>0</v>
      </c>
      <c r="AL61" s="172">
        <v>0</v>
      </c>
      <c r="AM61" s="102">
        <f>(AL61/$AV61)*100</f>
        <v>0</v>
      </c>
      <c r="AN61" s="172">
        <v>0</v>
      </c>
      <c r="AO61" s="102"/>
      <c r="AP61" s="172">
        <v>1088218</v>
      </c>
      <c r="AQ61" s="102"/>
      <c r="AR61" s="172">
        <v>10000000</v>
      </c>
      <c r="AS61" s="84">
        <f t="shared" ref="AS61" si="104">(AR61/$AV61)*100</f>
        <v>2.4897617883062608</v>
      </c>
      <c r="AT61" s="49">
        <v>162627447</v>
      </c>
      <c r="AU61" s="102">
        <f t="shared" ref="AU61" si="105">(AT61/$AV61)*100</f>
        <v>40.490360327040172</v>
      </c>
      <c r="AV61" s="55">
        <f t="shared" si="7"/>
        <v>401644850</v>
      </c>
      <c r="AW61" s="74">
        <f t="shared" si="66"/>
        <v>2.559367166367676</v>
      </c>
      <c r="AX61" s="75">
        <f t="shared" si="67"/>
        <v>8</v>
      </c>
      <c r="AY61" s="103"/>
      <c r="AZ61" s="63"/>
      <c r="BB61" s="50"/>
    </row>
    <row r="62" spans="1:54" x14ac:dyDescent="0.2">
      <c r="B62" s="2"/>
      <c r="C62" s="41" t="s">
        <v>52</v>
      </c>
      <c r="D62" s="144">
        <v>0</v>
      </c>
      <c r="E62" s="98">
        <f>(D62/$AV62)*100</f>
        <v>0</v>
      </c>
      <c r="F62" s="47">
        <v>2686645</v>
      </c>
      <c r="G62" s="81">
        <f>(F62/$AV62)*100</f>
        <v>7.7123503962998328</v>
      </c>
      <c r="H62" s="47">
        <v>0</v>
      </c>
      <c r="I62" s="98">
        <f>(H62/$AV62)*100</f>
        <v>0</v>
      </c>
      <c r="J62" s="47">
        <v>1700362</v>
      </c>
      <c r="K62" s="98">
        <f>(J62/$AV62)*100</f>
        <v>4.8811017252198097</v>
      </c>
      <c r="L62" s="47">
        <v>0</v>
      </c>
      <c r="M62" s="98">
        <f>(L62/$AV62)*100</f>
        <v>0</v>
      </c>
      <c r="N62" s="169">
        <v>0</v>
      </c>
      <c r="O62" s="81">
        <f>(N62/$AV62)*100</f>
        <v>0</v>
      </c>
      <c r="P62" s="47">
        <v>0</v>
      </c>
      <c r="Q62" s="98">
        <f>(P62/$AV62)*100</f>
        <v>0</v>
      </c>
      <c r="R62" s="50">
        <v>324053</v>
      </c>
      <c r="S62" s="98">
        <f>(R62/$AV62)*100</f>
        <v>0.93023465436339747</v>
      </c>
      <c r="T62" s="47">
        <v>0</v>
      </c>
      <c r="U62" s="98">
        <f>(T62/$AV62)*100</f>
        <v>0</v>
      </c>
      <c r="V62" s="169">
        <v>0</v>
      </c>
      <c r="W62" s="81">
        <f>(V62/$AV62)*100</f>
        <v>0</v>
      </c>
      <c r="X62" s="47">
        <v>0</v>
      </c>
      <c r="Y62" s="98">
        <f>(X62/$AV62)*100</f>
        <v>0</v>
      </c>
      <c r="Z62" s="47">
        <v>465941</v>
      </c>
      <c r="AA62" s="98">
        <f>(Z62/$AV62)*100</f>
        <v>1.3375418992841781</v>
      </c>
      <c r="AB62" s="47">
        <v>16657935</v>
      </c>
      <c r="AC62" s="98">
        <f>(AB62/$AV62)*100</f>
        <v>47.818685237084487</v>
      </c>
      <c r="AD62" s="47">
        <v>54410</v>
      </c>
      <c r="AE62" s="98">
        <f>(AD62/$AV62)*100</f>
        <v>0.156190708136979</v>
      </c>
      <c r="AF62" s="47">
        <v>0</v>
      </c>
      <c r="AG62" s="98">
        <f>(AF62/$AV62)*100</f>
        <v>0</v>
      </c>
      <c r="AH62" s="169">
        <v>0</v>
      </c>
      <c r="AI62" s="98">
        <f>(AH62/$AV62)*100</f>
        <v>0</v>
      </c>
      <c r="AJ62" s="169">
        <v>0</v>
      </c>
      <c r="AK62" s="98">
        <f t="shared" si="4"/>
        <v>0</v>
      </c>
      <c r="AL62" s="169">
        <v>0</v>
      </c>
      <c r="AM62" s="98">
        <f>(AL62/$AV62)*100</f>
        <v>0</v>
      </c>
      <c r="AN62" s="169">
        <v>0</v>
      </c>
      <c r="AO62" s="98"/>
      <c r="AP62" s="169">
        <v>473411</v>
      </c>
      <c r="AQ62" s="98"/>
      <c r="AR62" s="169">
        <v>0</v>
      </c>
      <c r="AS62" s="81">
        <f t="shared" ref="AS62" si="106">(AR62/$AV62)*100</f>
        <v>0</v>
      </c>
      <c r="AT62" s="47">
        <v>12472862</v>
      </c>
      <c r="AU62" s="98">
        <f t="shared" ref="AU62" si="107">(AT62/$AV62)*100</f>
        <v>35.80490991131807</v>
      </c>
      <c r="AV62" s="53">
        <f t="shared" si="7"/>
        <v>34835619</v>
      </c>
      <c r="AW62" s="71">
        <f t="shared" si="66"/>
        <v>0.2219800390536415</v>
      </c>
      <c r="AX62" s="63">
        <f t="shared" si="67"/>
        <v>40</v>
      </c>
      <c r="AY62" s="62"/>
      <c r="AZ62" s="63"/>
      <c r="BB62" s="50"/>
    </row>
    <row r="63" spans="1:54" x14ac:dyDescent="0.2">
      <c r="B63" s="2"/>
      <c r="C63" s="41" t="s">
        <v>53</v>
      </c>
      <c r="D63" s="144">
        <v>0</v>
      </c>
      <c r="E63" s="98">
        <f>(D63/$AV63)*100</f>
        <v>0</v>
      </c>
      <c r="F63" s="47">
        <v>8837884</v>
      </c>
      <c r="G63" s="81">
        <f>(F63/$AV63)*100</f>
        <v>11.630491870458465</v>
      </c>
      <c r="H63" s="47">
        <v>0</v>
      </c>
      <c r="I63" s="98">
        <f>(H63/$AV63)*100</f>
        <v>0</v>
      </c>
      <c r="J63" s="47">
        <v>1643139</v>
      </c>
      <c r="K63" s="98">
        <f>(J63/$AV63)*100</f>
        <v>2.1623405310064325</v>
      </c>
      <c r="L63" s="47">
        <v>0</v>
      </c>
      <c r="M63" s="98">
        <f>(L63/$AV63)*100</f>
        <v>0</v>
      </c>
      <c r="N63" s="169">
        <v>0</v>
      </c>
      <c r="O63" s="81">
        <f>(N63/$AV63)*100</f>
        <v>0</v>
      </c>
      <c r="P63" s="47">
        <v>39379</v>
      </c>
      <c r="Q63" s="98">
        <f>(P63/$AV63)*100</f>
        <v>5.1822035610196285E-2</v>
      </c>
      <c r="R63" s="50">
        <v>277378</v>
      </c>
      <c r="S63" s="98">
        <f>(R63/$AV63)*100</f>
        <v>0.36502431736420488</v>
      </c>
      <c r="T63" s="47">
        <v>0</v>
      </c>
      <c r="U63" s="98">
        <f>(T63/$AV63)*100</f>
        <v>0</v>
      </c>
      <c r="V63" s="169">
        <v>0</v>
      </c>
      <c r="W63" s="81">
        <f>(V63/$AV63)*100</f>
        <v>0</v>
      </c>
      <c r="X63" s="47">
        <v>50000</v>
      </c>
      <c r="Y63" s="98">
        <f>(X63/$AV63)*100</f>
        <v>6.5799075154519257E-2</v>
      </c>
      <c r="Z63" s="47">
        <v>217257</v>
      </c>
      <c r="AA63" s="98">
        <f>(Z63/$AV63)*100</f>
        <v>0.28590619341690782</v>
      </c>
      <c r="AB63" s="47">
        <v>16516228</v>
      </c>
      <c r="AC63" s="98">
        <f>(AB63/$AV63)*100</f>
        <v>21.735050548823505</v>
      </c>
      <c r="AD63" s="47">
        <v>0</v>
      </c>
      <c r="AE63" s="98">
        <f>(AD63/$AV63)*100</f>
        <v>0</v>
      </c>
      <c r="AF63" s="47">
        <v>0</v>
      </c>
      <c r="AG63" s="98">
        <f>(AF63/$AV63)*100</f>
        <v>0</v>
      </c>
      <c r="AH63" s="169">
        <v>0</v>
      </c>
      <c r="AI63" s="98">
        <f>(AH63/$AV63)*100</f>
        <v>0</v>
      </c>
      <c r="AJ63" s="169">
        <v>0</v>
      </c>
      <c r="AK63" s="98">
        <f t="shared" si="4"/>
        <v>0</v>
      </c>
      <c r="AL63" s="169">
        <v>0</v>
      </c>
      <c r="AM63" s="98">
        <f>(AL63/$AV63)*100</f>
        <v>0</v>
      </c>
      <c r="AN63" s="169">
        <v>0</v>
      </c>
      <c r="AO63" s="98"/>
      <c r="AP63" s="169">
        <v>0</v>
      </c>
      <c r="AQ63" s="98"/>
      <c r="AR63" s="169">
        <v>0</v>
      </c>
      <c r="AS63" s="81">
        <f t="shared" ref="AS63" si="108">(AR63/$AV63)*100</f>
        <v>0</v>
      </c>
      <c r="AT63" s="47">
        <v>48407645</v>
      </c>
      <c r="AU63" s="98">
        <f t="shared" ref="AU63" si="109">(AT63/$AV63)*100</f>
        <v>63.703565428165767</v>
      </c>
      <c r="AV63" s="53">
        <f t="shared" si="7"/>
        <v>75988910</v>
      </c>
      <c r="AW63" s="71">
        <f t="shared" si="66"/>
        <v>0.48421763969354603</v>
      </c>
      <c r="AX63" s="63">
        <f t="shared" si="67"/>
        <v>28</v>
      </c>
      <c r="AY63" s="62"/>
      <c r="AZ63" s="63"/>
      <c r="BB63" s="50"/>
    </row>
    <row r="64" spans="1:54" x14ac:dyDescent="0.2">
      <c r="B64" s="2"/>
      <c r="C64" s="42" t="s">
        <v>54</v>
      </c>
      <c r="D64" s="145">
        <v>0</v>
      </c>
      <c r="E64" s="100">
        <f>(D64/$AV64)*100</f>
        <v>0</v>
      </c>
      <c r="F64" s="48">
        <v>1815865</v>
      </c>
      <c r="G64" s="83">
        <f>(F64/$AV64)*100</f>
        <v>9.2615964598893843</v>
      </c>
      <c r="H64" s="48">
        <v>0</v>
      </c>
      <c r="I64" s="100">
        <f>(H64/$AV64)*100</f>
        <v>0</v>
      </c>
      <c r="J64" s="48">
        <v>460672</v>
      </c>
      <c r="K64" s="100">
        <f>(J64/$AV64)*100</f>
        <v>2.3496009694388968</v>
      </c>
      <c r="L64" s="48">
        <v>0</v>
      </c>
      <c r="M64" s="100">
        <f>(L64/$AV64)*100</f>
        <v>0</v>
      </c>
      <c r="N64" s="170">
        <v>0</v>
      </c>
      <c r="O64" s="83">
        <f>(N64/$AV64)*100</f>
        <v>0</v>
      </c>
      <c r="P64" s="48">
        <v>261373</v>
      </c>
      <c r="Q64" s="100">
        <f>(P64/$AV64)*100</f>
        <v>1.3331008921426801</v>
      </c>
      <c r="R64" s="51">
        <v>1580227</v>
      </c>
      <c r="S64" s="100">
        <f>(R64/$AV64)*100</f>
        <v>8.0597537752099537</v>
      </c>
      <c r="T64" s="48">
        <v>0</v>
      </c>
      <c r="U64" s="100">
        <f>(T64/$AV64)*100</f>
        <v>0</v>
      </c>
      <c r="V64" s="170">
        <v>0</v>
      </c>
      <c r="W64" s="83">
        <f>(V64/$AV64)*100</f>
        <v>0</v>
      </c>
      <c r="X64" s="48">
        <v>0</v>
      </c>
      <c r="Y64" s="100">
        <f>(X64/$AV64)*100</f>
        <v>0</v>
      </c>
      <c r="Z64" s="48">
        <v>0</v>
      </c>
      <c r="AA64" s="100">
        <f>(Z64/$AV64)*100</f>
        <v>0</v>
      </c>
      <c r="AB64" s="48">
        <v>6488764</v>
      </c>
      <c r="AC64" s="100">
        <f>(AB64/$AV64)*100</f>
        <v>33.095144017566106</v>
      </c>
      <c r="AD64" s="48">
        <v>0</v>
      </c>
      <c r="AE64" s="100">
        <f>(AD64/$AV64)*100</f>
        <v>0</v>
      </c>
      <c r="AF64" s="48">
        <v>0</v>
      </c>
      <c r="AG64" s="100">
        <f>(AF64/$AV64)*100</f>
        <v>0</v>
      </c>
      <c r="AH64" s="170">
        <v>0</v>
      </c>
      <c r="AI64" s="100">
        <f>(AH64/$AV64)*100</f>
        <v>0</v>
      </c>
      <c r="AJ64" s="170">
        <v>0</v>
      </c>
      <c r="AK64" s="100">
        <f t="shared" si="4"/>
        <v>0</v>
      </c>
      <c r="AL64" s="170">
        <v>0</v>
      </c>
      <c r="AM64" s="100">
        <f>(AL64/$AV64)*100</f>
        <v>0</v>
      </c>
      <c r="AN64" s="170">
        <v>0</v>
      </c>
      <c r="AO64" s="100"/>
      <c r="AP64" s="170">
        <v>0</v>
      </c>
      <c r="AQ64" s="100"/>
      <c r="AR64" s="170">
        <v>8000000</v>
      </c>
      <c r="AS64" s="83">
        <f t="shared" ref="AS64" si="110">(AR64/$AV64)*100</f>
        <v>40.803017668777727</v>
      </c>
      <c r="AT64" s="48">
        <v>999492</v>
      </c>
      <c r="AU64" s="100">
        <f t="shared" ref="AU64" si="111">(AT64/$AV64)*100</f>
        <v>5.0977862169752486</v>
      </c>
      <c r="AV64" s="54">
        <f t="shared" si="7"/>
        <v>19606393</v>
      </c>
      <c r="AW64" s="76">
        <f t="shared" si="66"/>
        <v>0.12493614319989672</v>
      </c>
      <c r="AX64" s="73">
        <f t="shared" si="67"/>
        <v>49</v>
      </c>
      <c r="AY64" s="101"/>
      <c r="AZ64" s="63"/>
      <c r="BB64" s="50"/>
    </row>
    <row r="65" spans="2:57" s="10" customFormat="1" x14ac:dyDescent="0.2">
      <c r="B65" s="11"/>
      <c r="C65" s="12"/>
      <c r="D65" s="147"/>
      <c r="E65" s="104"/>
      <c r="F65" s="148"/>
      <c r="G65" s="85"/>
      <c r="H65" s="16"/>
      <c r="I65" s="104"/>
      <c r="J65" s="105"/>
      <c r="K65" s="104"/>
      <c r="L65" s="105"/>
      <c r="M65" s="104"/>
      <c r="N65" s="85"/>
      <c r="O65" s="85"/>
      <c r="P65" s="16"/>
      <c r="Q65" s="104"/>
      <c r="R65" s="13"/>
      <c r="S65" s="104"/>
      <c r="T65" s="16"/>
      <c r="U65" s="104"/>
      <c r="V65" s="85"/>
      <c r="W65" s="85"/>
      <c r="X65" s="106"/>
      <c r="Y65" s="104"/>
      <c r="Z65" s="16"/>
      <c r="AA65" s="104"/>
      <c r="AB65" s="16"/>
      <c r="AC65" s="104"/>
      <c r="AD65" s="106"/>
      <c r="AE65" s="104"/>
      <c r="AF65" s="105"/>
      <c r="AG65" s="104"/>
      <c r="AH65" s="85"/>
      <c r="AI65" s="104"/>
      <c r="AJ65" s="85"/>
      <c r="AK65" s="104"/>
      <c r="AL65" s="85"/>
      <c r="AM65" s="104"/>
      <c r="AN65" s="85"/>
      <c r="AO65" s="104"/>
      <c r="AP65" s="85"/>
      <c r="AQ65" s="104"/>
      <c r="AR65" s="85"/>
      <c r="AS65" s="85"/>
      <c r="AT65" s="105"/>
      <c r="AU65" s="104"/>
      <c r="AV65" s="107"/>
      <c r="AW65" s="77"/>
      <c r="AX65" s="78"/>
      <c r="AY65" s="62"/>
      <c r="AZ65" s="63"/>
      <c r="BA65" s="26"/>
      <c r="BB65" s="50"/>
      <c r="BC65" s="18"/>
      <c r="BD65" s="18"/>
      <c r="BE65" s="18"/>
    </row>
    <row r="66" spans="2:57" x14ac:dyDescent="0.2">
      <c r="B66" s="2"/>
      <c r="C66" s="7"/>
      <c r="D66" s="63"/>
      <c r="E66" s="86"/>
      <c r="F66" s="63"/>
      <c r="G66" s="86"/>
      <c r="H66" s="63"/>
      <c r="I66" s="86"/>
      <c r="J66" s="70"/>
      <c r="K66" s="86"/>
      <c r="L66" s="70"/>
      <c r="M66" s="86"/>
      <c r="N66" s="70"/>
      <c r="O66" s="70"/>
      <c r="P66" s="108"/>
      <c r="Q66" s="86"/>
      <c r="R66" s="63"/>
      <c r="S66" s="86"/>
      <c r="T66" s="63"/>
      <c r="U66" s="86"/>
      <c r="V66" s="70"/>
      <c r="W66" s="70"/>
      <c r="X66" s="108"/>
      <c r="Y66" s="86"/>
      <c r="Z66" s="63"/>
      <c r="AA66" s="86"/>
      <c r="AB66" s="70"/>
      <c r="AC66" s="86"/>
      <c r="AD66" s="70"/>
      <c r="AE66" s="109"/>
      <c r="AF66" s="70"/>
      <c r="AG66" s="109"/>
      <c r="AH66" s="70"/>
      <c r="AI66" s="86"/>
      <c r="AJ66" s="70"/>
      <c r="AK66" s="86"/>
      <c r="AL66" s="70"/>
      <c r="AM66" s="86"/>
      <c r="AN66" s="70"/>
      <c r="AO66" s="86"/>
      <c r="AP66" s="70"/>
      <c r="AQ66" s="86"/>
      <c r="AR66" s="70"/>
      <c r="AS66" s="70"/>
      <c r="AT66" s="141"/>
      <c r="AU66" s="109"/>
      <c r="AV66" s="110"/>
      <c r="AW66" s="61"/>
      <c r="AX66" s="61"/>
      <c r="AY66" s="62"/>
      <c r="AZ66" s="70"/>
      <c r="BA66" s="18"/>
    </row>
    <row r="67" spans="2:57" s="26" customFormat="1" ht="12.75" x14ac:dyDescent="0.2">
      <c r="B67" s="17"/>
      <c r="C67" s="25" t="s">
        <v>0</v>
      </c>
      <c r="D67" s="56">
        <f>SUM(D9:D65)</f>
        <v>6950334</v>
      </c>
      <c r="E67" s="57"/>
      <c r="F67" s="56">
        <f>SUM(F9:F65)</f>
        <v>5276645541.2700005</v>
      </c>
      <c r="G67" s="57"/>
      <c r="H67" s="56">
        <f>SUM(H9:H65)</f>
        <v>24982918</v>
      </c>
      <c r="I67" s="57"/>
      <c r="J67" s="56">
        <f>SUM(J9:J65)</f>
        <v>239184934</v>
      </c>
      <c r="K67" s="57"/>
      <c r="L67" s="56">
        <f>SUM(L9:L65)</f>
        <v>22812936</v>
      </c>
      <c r="M67" s="57"/>
      <c r="N67" s="59">
        <f>SUM(N9:N65)</f>
        <v>1807468170</v>
      </c>
      <c r="O67" s="59"/>
      <c r="P67" s="58">
        <f>SUM(P9:P65)</f>
        <v>68625811</v>
      </c>
      <c r="Q67" s="57"/>
      <c r="R67" s="56">
        <f>SUM(R9:R65)</f>
        <v>170697607</v>
      </c>
      <c r="S67" s="57"/>
      <c r="T67" s="56">
        <f>SUM(T9:T65)</f>
        <v>9991764</v>
      </c>
      <c r="U67" s="57"/>
      <c r="V67" s="59">
        <f>SUM(V9:V66)</f>
        <v>1500000</v>
      </c>
      <c r="W67" s="59"/>
      <c r="X67" s="58">
        <f>SUM(X9:X66)</f>
        <v>23252517</v>
      </c>
      <c r="Y67" s="57"/>
      <c r="Z67" s="56">
        <f>SUM(Z9:Z65)</f>
        <v>36390071</v>
      </c>
      <c r="AA67" s="57"/>
      <c r="AB67" s="59">
        <f>SUM(AB9:AB65)</f>
        <v>744635370</v>
      </c>
      <c r="AC67" s="57"/>
      <c r="AD67" s="59">
        <f>SUM(AD9:AD65)</f>
        <v>3282043</v>
      </c>
      <c r="AE67" s="57"/>
      <c r="AF67" s="59">
        <f>SUM(AF9:AF65)</f>
        <v>2339000</v>
      </c>
      <c r="AG67" s="57"/>
      <c r="AH67" s="59">
        <f>SUM(AH9:AH65)</f>
        <v>59460623.920000002</v>
      </c>
      <c r="AI67" s="57"/>
      <c r="AJ67" s="59">
        <f>SUM(AJ9:AJ66)</f>
        <v>142154100</v>
      </c>
      <c r="AK67" s="57"/>
      <c r="AL67" s="59">
        <f>SUM(AL9:AL65)</f>
        <v>247500</v>
      </c>
      <c r="AM67" s="57"/>
      <c r="AN67" s="59">
        <f>SUM(AN9:AN65)</f>
        <v>2800000</v>
      </c>
      <c r="AO67" s="57"/>
      <c r="AP67" s="59">
        <f>SUM(AP9:AP65)</f>
        <v>14438000</v>
      </c>
      <c r="AQ67" s="57"/>
      <c r="AR67" s="59">
        <f>SUM(AR9:AR65)</f>
        <v>125548273</v>
      </c>
      <c r="AS67" s="59"/>
      <c r="AT67" s="58">
        <f>SUM(AT9:AT65)</f>
        <v>6909723792</v>
      </c>
      <c r="AU67" s="57"/>
      <c r="AV67" s="60">
        <f>SUM(AV9:AV66)</f>
        <v>15693131305.190001</v>
      </c>
      <c r="AW67" s="61">
        <f>SUM(AW9:AW66)</f>
        <v>99.999999999999986</v>
      </c>
      <c r="AX67" s="61"/>
      <c r="AY67" s="62"/>
      <c r="AZ67" s="63"/>
    </row>
    <row r="68" spans="2:57" s="26" customFormat="1" ht="8.25" customHeight="1" x14ac:dyDescent="0.2">
      <c r="B68" s="17"/>
      <c r="C68" s="25"/>
      <c r="D68" s="56"/>
      <c r="E68" s="57"/>
      <c r="F68" s="56"/>
      <c r="G68" s="57"/>
      <c r="H68" s="56"/>
      <c r="I68" s="57"/>
      <c r="J68" s="59"/>
      <c r="K68" s="57"/>
      <c r="L68" s="59"/>
      <c r="M68" s="57"/>
      <c r="N68" s="59"/>
      <c r="O68" s="59"/>
      <c r="P68" s="58"/>
      <c r="Q68" s="57"/>
      <c r="R68" s="56"/>
      <c r="S68" s="57"/>
      <c r="T68" s="56"/>
      <c r="U68" s="57"/>
      <c r="V68" s="59"/>
      <c r="W68" s="59"/>
      <c r="X68" s="58"/>
      <c r="Y68" s="57"/>
      <c r="Z68" s="56"/>
      <c r="AA68" s="57"/>
      <c r="AB68" s="59"/>
      <c r="AC68" s="57"/>
      <c r="AD68" s="59"/>
      <c r="AE68" s="57"/>
      <c r="AF68" s="59"/>
      <c r="AG68" s="57"/>
      <c r="AH68" s="59"/>
      <c r="AI68" s="57"/>
      <c r="AJ68" s="59"/>
      <c r="AK68" s="57"/>
      <c r="AL68" s="59"/>
      <c r="AM68" s="57"/>
      <c r="AN68" s="59"/>
      <c r="AO68" s="57"/>
      <c r="AP68" s="59"/>
      <c r="AQ68" s="57"/>
      <c r="AR68" s="59"/>
      <c r="AS68" s="59"/>
      <c r="AT68" s="58"/>
      <c r="AU68" s="57"/>
      <c r="AV68" s="60"/>
      <c r="AW68" s="61"/>
      <c r="AX68" s="61"/>
      <c r="AY68" s="62"/>
      <c r="AZ68" s="63"/>
    </row>
    <row r="69" spans="2:57" s="26" customFormat="1" ht="12.75" customHeight="1" x14ac:dyDescent="0.2">
      <c r="B69" s="164" t="s">
        <v>62</v>
      </c>
      <c r="C69" s="165"/>
      <c r="D69" s="64">
        <f>(D67/$AV67)*100</f>
        <v>4.4289019602489398E-2</v>
      </c>
      <c r="E69" s="65"/>
      <c r="F69" s="64">
        <f>(F67/$AV67)*100</f>
        <v>33.623917614994525</v>
      </c>
      <c r="G69" s="65"/>
      <c r="H69" s="64">
        <f>(H67/$AV67)*100</f>
        <v>0.15919651415736069</v>
      </c>
      <c r="I69" s="65"/>
      <c r="J69" s="64">
        <f>(J67/$AV67)*100</f>
        <v>1.524137722093087</v>
      </c>
      <c r="K69" s="65"/>
      <c r="L69" s="64">
        <f>(L67/$AV67)*100</f>
        <v>0.14536892323366563</v>
      </c>
      <c r="M69" s="65"/>
      <c r="N69" s="67">
        <f>(N67/$AV67)*100</f>
        <v>11.517575013230392</v>
      </c>
      <c r="O69" s="67"/>
      <c r="P69" s="66">
        <f>(P67/$AV67)*100</f>
        <v>0.43729839294280426</v>
      </c>
      <c r="Q69" s="65"/>
      <c r="R69" s="64">
        <f>(R67/$AV67)*100</f>
        <v>1.0877217789132194</v>
      </c>
      <c r="S69" s="65"/>
      <c r="T69" s="64">
        <f>(T67/$AV67)*100</f>
        <v>6.3669664171455337E-2</v>
      </c>
      <c r="U69" s="65"/>
      <c r="V69" s="67">
        <f>(V67/$AV67)*100</f>
        <v>9.5583218596018704E-3</v>
      </c>
      <c r="W69" s="67"/>
      <c r="X69" s="66">
        <f>(X67/$AV67)*100</f>
        <v>0.14817002768790941</v>
      </c>
      <c r="Y69" s="65"/>
      <c r="Z69" s="64">
        <f>(Z67/$AV67)*100</f>
        <v>0.23188534074117606</v>
      </c>
      <c r="AA69" s="65"/>
      <c r="AB69" s="67">
        <f>(AB67/$AV67)*100</f>
        <v>4.7449763563358172</v>
      </c>
      <c r="AC69" s="65"/>
      <c r="AD69" s="67">
        <f>(AD67/$AV67)*100</f>
        <v>2.0913882234035532E-2</v>
      </c>
      <c r="AE69" s="65"/>
      <c r="AF69" s="67">
        <f>(AF67/$AV67)*100</f>
        <v>1.4904609886405849E-2</v>
      </c>
      <c r="AG69" s="65"/>
      <c r="AH69" s="67">
        <f>(AH67/$AV67)*100</f>
        <v>0.37889585426673456</v>
      </c>
      <c r="AI69" s="65"/>
      <c r="AJ69" s="67">
        <f>(AJ67/$AV67)*100</f>
        <v>0.90583642764135341</v>
      </c>
      <c r="AK69" s="65"/>
      <c r="AL69" s="67">
        <f>(AL67/$AV67)*100</f>
        <v>1.5771231068343085E-3</v>
      </c>
      <c r="AM69" s="65"/>
      <c r="AN69" s="67">
        <f>(AN67/$AV67)*100</f>
        <v>1.7842200804590157E-2</v>
      </c>
      <c r="AO69" s="65"/>
      <c r="AP69" s="67">
        <f>(AP67/$AV67)*100</f>
        <v>9.2002034005954525E-2</v>
      </c>
      <c r="AQ69" s="65"/>
      <c r="AR69" s="67">
        <f>(AR67/$AV67)*100</f>
        <v>0.80002053483410884</v>
      </c>
      <c r="AS69" s="67"/>
      <c r="AT69" s="66">
        <f>(AT67/$AV67)*100</f>
        <v>44.030242643256479</v>
      </c>
      <c r="AU69" s="65"/>
      <c r="AV69" s="68">
        <f>SUM(D69:AU69)</f>
        <v>100.00000000000001</v>
      </c>
      <c r="AW69" s="61"/>
      <c r="AX69" s="61"/>
      <c r="AY69" s="62"/>
      <c r="AZ69" s="63"/>
    </row>
    <row r="70" spans="2:57" ht="15.75" thickBot="1" x14ac:dyDescent="0.25">
      <c r="B70" s="3"/>
      <c r="C70" s="9"/>
      <c r="D70" s="111"/>
      <c r="E70" s="87"/>
      <c r="F70" s="111"/>
      <c r="G70" s="87"/>
      <c r="H70" s="111"/>
      <c r="I70" s="87"/>
      <c r="J70" s="111"/>
      <c r="K70" s="87"/>
      <c r="L70" s="111"/>
      <c r="M70" s="87"/>
      <c r="N70" s="111"/>
      <c r="O70" s="111"/>
      <c r="P70" s="112"/>
      <c r="Q70" s="87"/>
      <c r="R70" s="111"/>
      <c r="S70" s="87"/>
      <c r="T70" s="111"/>
      <c r="U70" s="87"/>
      <c r="V70" s="111"/>
      <c r="W70" s="111"/>
      <c r="X70" s="112"/>
      <c r="Y70" s="87"/>
      <c r="Z70" s="111"/>
      <c r="AA70" s="87"/>
      <c r="AB70" s="111"/>
      <c r="AC70" s="87"/>
      <c r="AD70" s="111"/>
      <c r="AE70" s="87"/>
      <c r="AF70" s="111"/>
      <c r="AG70" s="87"/>
      <c r="AH70" s="111"/>
      <c r="AI70" s="87"/>
      <c r="AJ70" s="111"/>
      <c r="AK70" s="87"/>
      <c r="AL70" s="111"/>
      <c r="AM70" s="87"/>
      <c r="AN70" s="111"/>
      <c r="AO70" s="87"/>
      <c r="AP70" s="111"/>
      <c r="AQ70" s="87"/>
      <c r="AR70" s="111"/>
      <c r="AS70" s="111"/>
      <c r="AT70" s="112"/>
      <c r="AU70" s="87"/>
      <c r="AV70" s="113"/>
      <c r="AW70" s="79"/>
      <c r="AX70" s="79"/>
      <c r="AY70" s="114"/>
      <c r="AZ70" s="63"/>
    </row>
    <row r="71" spans="2:57" ht="13.5" customHeight="1" x14ac:dyDescent="0.2">
      <c r="D71" s="14"/>
      <c r="E71" s="88"/>
      <c r="F71" s="88"/>
      <c r="G71" s="88"/>
      <c r="H71" s="88"/>
      <c r="I71" s="63"/>
      <c r="J71" s="63"/>
      <c r="K71" s="63"/>
      <c r="L71" s="63"/>
      <c r="M71" s="116"/>
      <c r="N71" s="70"/>
      <c r="O71" s="70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</row>
    <row r="72" spans="2:57" ht="21" customHeight="1" x14ac:dyDescent="0.25">
      <c r="C72" s="138" t="s">
        <v>97</v>
      </c>
      <c r="D72" s="22"/>
      <c r="E72" s="88"/>
      <c r="I72" s="88"/>
      <c r="J72" s="88"/>
      <c r="K72" s="88"/>
      <c r="L72" s="88"/>
      <c r="M72" s="117"/>
      <c r="N72" s="117"/>
      <c r="O72" s="117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Z72" s="63"/>
    </row>
    <row r="73" spans="2:57" ht="15.75" x14ac:dyDescent="0.25">
      <c r="C73" s="149" t="s">
        <v>100</v>
      </c>
      <c r="D73" s="88"/>
      <c r="E73" s="88"/>
      <c r="F73" s="139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63"/>
      <c r="AX73" s="63"/>
      <c r="AY73" s="63"/>
    </row>
    <row r="74" spans="2:57" x14ac:dyDescent="0.2">
      <c r="D74" s="88"/>
      <c r="E74" s="88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</row>
    <row r="75" spans="2:57" x14ac:dyDescent="0.2">
      <c r="AV75" s="137"/>
      <c r="AZ75" s="63"/>
    </row>
    <row r="76" spans="2:57" x14ac:dyDescent="0.2">
      <c r="AV76" s="137"/>
    </row>
  </sheetData>
  <mergeCells count="3">
    <mergeCell ref="B69:C69"/>
    <mergeCell ref="C1:M1"/>
    <mergeCell ref="A2:M2"/>
  </mergeCells>
  <phoneticPr fontId="0" type="noConversion"/>
  <printOptions horizontalCentered="1" verticalCentered="1"/>
  <pageMargins left="0.5" right="0.5" top="0.75" bottom="0.75" header="0.5" footer="0.5"/>
  <pageSetup scale="63" orientation="portrait" r:id="rId1"/>
  <headerFooter alignWithMargins="0"/>
  <colBreaks count="2" manualBreakCount="2">
    <brk id="15" min="1" max="71" man="1"/>
    <brk id="29" min="1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t-6</vt:lpstr>
      <vt:lpstr>'t-6'!Print_Area</vt:lpstr>
      <vt:lpstr>Print_Area_MI</vt:lpstr>
      <vt:lpstr>'t-6'!Print_Titles</vt:lpstr>
      <vt:lpstr>Print_Titles_MI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2011-05-12T14:59:09Z</cp:lastPrinted>
  <dcterms:created xsi:type="dcterms:W3CDTF">1999-02-23T19:32:04Z</dcterms:created>
  <dcterms:modified xsi:type="dcterms:W3CDTF">2015-09-22T19:00:21Z</dcterms:modified>
</cp:coreProperties>
</file>