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0" windowWidth="19080" windowHeight="6090"/>
  </bookViews>
  <sheets>
    <sheet name="t-42" sheetId="1" r:id="rId1"/>
    <sheet name="Sheet1" sheetId="2" r:id="rId2"/>
  </sheets>
  <definedNames>
    <definedName name="_Key2" localSheetId="0" hidden="1">'t-42'!$B$12:$B$130</definedName>
    <definedName name="_Order1" localSheetId="0" hidden="1">255</definedName>
    <definedName name="_Order2" localSheetId="0" hidden="1">255</definedName>
    <definedName name="_Sort" localSheetId="0" hidden="1">'t-42'!$B$12:$B$130</definedName>
    <definedName name="_xlnm.Print_Area" localSheetId="0">'t-42'!$A$9:$K$267</definedName>
    <definedName name="Print_Area_MI">'t-42'!$B$261:$L$282</definedName>
    <definedName name="_xlnm.Print_Titles" localSheetId="0">'t-42'!$1:$8</definedName>
    <definedName name="Print_Titles_MI">'t-42'!$1:$8</definedName>
  </definedNames>
  <calcPr calcId="125725"/>
</workbook>
</file>

<file path=xl/calcChain.xml><?xml version="1.0" encoding="utf-8"?>
<calcChain xmlns="http://schemas.openxmlformats.org/spreadsheetml/2006/main">
  <c r="C46" i="1"/>
  <c r="E263"/>
  <c r="I261"/>
  <c r="I260"/>
  <c r="H260" s="1"/>
  <c r="I259"/>
  <c r="I258"/>
  <c r="F258" s="1"/>
  <c r="I257"/>
  <c r="H257" s="1"/>
  <c r="I256"/>
  <c r="I255"/>
  <c r="F255" s="1"/>
  <c r="I254"/>
  <c r="H254" s="1"/>
  <c r="I253"/>
  <c r="F253" s="1"/>
  <c r="I252"/>
  <c r="H252" s="1"/>
  <c r="I251"/>
  <c r="F251" s="1"/>
  <c r="I250"/>
  <c r="H250" s="1"/>
  <c r="I249"/>
  <c r="F249" s="1"/>
  <c r="I248"/>
  <c r="H248" s="1"/>
  <c r="I247"/>
  <c r="I246"/>
  <c r="F246" s="1"/>
  <c r="I245"/>
  <c r="H245" s="1"/>
  <c r="I244"/>
  <c r="F244" s="1"/>
  <c r="I243"/>
  <c r="H243" s="1"/>
  <c r="I242"/>
  <c r="F242" s="1"/>
  <c r="I241"/>
  <c r="H241" s="1"/>
  <c r="I240"/>
  <c r="F240" s="1"/>
  <c r="I239"/>
  <c r="H239" s="1"/>
  <c r="I238"/>
  <c r="F238" s="1"/>
  <c r="I237"/>
  <c r="H237" s="1"/>
  <c r="I236"/>
  <c r="I235"/>
  <c r="F235" s="1"/>
  <c r="I234"/>
  <c r="H234" s="1"/>
  <c r="I233"/>
  <c r="F233" s="1"/>
  <c r="I232"/>
  <c r="H232" s="1"/>
  <c r="I231"/>
  <c r="F231" s="1"/>
  <c r="I230"/>
  <c r="H230" s="1"/>
  <c r="I229"/>
  <c r="F229" s="1"/>
  <c r="I228"/>
  <c r="H228" s="1"/>
  <c r="I227"/>
  <c r="F227" s="1"/>
  <c r="I226"/>
  <c r="H226" s="1"/>
  <c r="I225"/>
  <c r="H225" s="1"/>
  <c r="I224"/>
  <c r="H224" s="1"/>
  <c r="G263"/>
  <c r="C263"/>
  <c r="I217"/>
  <c r="I216"/>
  <c r="I215"/>
  <c r="I214"/>
  <c r="H214" s="1"/>
  <c r="I213"/>
  <c r="I212"/>
  <c r="I211"/>
  <c r="I210"/>
  <c r="H210" s="1"/>
  <c r="I209"/>
  <c r="I208"/>
  <c r="I207"/>
  <c r="I206"/>
  <c r="H206" s="1"/>
  <c r="I205"/>
  <c r="H205" s="1"/>
  <c r="I204"/>
  <c r="H204" s="1"/>
  <c r="I203"/>
  <c r="H203" s="1"/>
  <c r="I202"/>
  <c r="H202" s="1"/>
  <c r="I201"/>
  <c r="H201" s="1"/>
  <c r="I200"/>
  <c r="H200" s="1"/>
  <c r="I199"/>
  <c r="I198"/>
  <c r="H198" s="1"/>
  <c r="I197"/>
  <c r="H197" s="1"/>
  <c r="I196"/>
  <c r="I195"/>
  <c r="H195" s="1"/>
  <c r="I194"/>
  <c r="I193"/>
  <c r="H193" s="1"/>
  <c r="I192"/>
  <c r="I191"/>
  <c r="H191" s="1"/>
  <c r="I190"/>
  <c r="H190" s="1"/>
  <c r="I189"/>
  <c r="H189" s="1"/>
  <c r="I188"/>
  <c r="I187"/>
  <c r="H187" s="1"/>
  <c r="I186"/>
  <c r="H186" s="1"/>
  <c r="I185"/>
  <c r="I184"/>
  <c r="H184" s="1"/>
  <c r="I183"/>
  <c r="H183" s="1"/>
  <c r="I182"/>
  <c r="I181"/>
  <c r="H181" s="1"/>
  <c r="I180"/>
  <c r="I179"/>
  <c r="H179" s="1"/>
  <c r="I178"/>
  <c r="H178" s="1"/>
  <c r="I177"/>
  <c r="H177" s="1"/>
  <c r="I176"/>
  <c r="H176" s="1"/>
  <c r="I175"/>
  <c r="H175" s="1"/>
  <c r="I174"/>
  <c r="H174" s="1"/>
  <c r="I173"/>
  <c r="H173" s="1"/>
  <c r="I172"/>
  <c r="H172" s="1"/>
  <c r="I171"/>
  <c r="I170"/>
  <c r="H170" s="1"/>
  <c r="I169"/>
  <c r="H169" s="1"/>
  <c r="I168"/>
  <c r="H168" s="1"/>
  <c r="I167"/>
  <c r="H167" s="1"/>
  <c r="I166"/>
  <c r="H166" s="1"/>
  <c r="I165"/>
  <c r="H165" s="1"/>
  <c r="I164"/>
  <c r="H164" s="1"/>
  <c r="I163"/>
  <c r="I162"/>
  <c r="H162" s="1"/>
  <c r="I161"/>
  <c r="H161" s="1"/>
  <c r="I160"/>
  <c r="H160" s="1"/>
  <c r="I159"/>
  <c r="H159" s="1"/>
  <c r="I158"/>
  <c r="I157"/>
  <c r="I156"/>
  <c r="I155"/>
  <c r="H155" s="1"/>
  <c r="I154"/>
  <c r="H154" s="1"/>
  <c r="I153"/>
  <c r="H153" s="1"/>
  <c r="I152"/>
  <c r="I151"/>
  <c r="I150"/>
  <c r="H150" s="1"/>
  <c r="I149"/>
  <c r="H149" s="1"/>
  <c r="I148"/>
  <c r="H148" s="1"/>
  <c r="I147"/>
  <c r="H147" s="1"/>
  <c r="I146"/>
  <c r="H146" s="1"/>
  <c r="I145"/>
  <c r="I144"/>
  <c r="I143"/>
  <c r="H143" s="1"/>
  <c r="I142"/>
  <c r="H142" s="1"/>
  <c r="I141"/>
  <c r="I140"/>
  <c r="H140" s="1"/>
  <c r="I139"/>
  <c r="I138"/>
  <c r="H138" s="1"/>
  <c r="I137"/>
  <c r="G219"/>
  <c r="C219"/>
  <c r="I52"/>
  <c r="D52" s="1"/>
  <c r="I130"/>
  <c r="I129"/>
  <c r="F129" s="1"/>
  <c r="I128"/>
  <c r="D128" s="1"/>
  <c r="I127"/>
  <c r="F127" s="1"/>
  <c r="I126"/>
  <c r="D126" s="1"/>
  <c r="I125"/>
  <c r="F125" s="1"/>
  <c r="I124"/>
  <c r="D124" s="1"/>
  <c r="I123"/>
  <c r="F123" s="1"/>
  <c r="I122"/>
  <c r="D122" s="1"/>
  <c r="I121"/>
  <c r="F121" s="1"/>
  <c r="I120"/>
  <c r="D120" s="1"/>
  <c r="I119"/>
  <c r="F119" s="1"/>
  <c r="I118"/>
  <c r="D118" s="1"/>
  <c r="I117"/>
  <c r="I116"/>
  <c r="F116" s="1"/>
  <c r="I115"/>
  <c r="D115" s="1"/>
  <c r="I114"/>
  <c r="I113"/>
  <c r="F113" s="1"/>
  <c r="I112"/>
  <c r="I111"/>
  <c r="D111" s="1"/>
  <c r="I110"/>
  <c r="F110" s="1"/>
  <c r="I109"/>
  <c r="I108"/>
  <c r="D108" s="1"/>
  <c r="I107"/>
  <c r="I106"/>
  <c r="F106" s="1"/>
  <c r="I105"/>
  <c r="D105" s="1"/>
  <c r="I104"/>
  <c r="F104" s="1"/>
  <c r="I103"/>
  <c r="D103" s="1"/>
  <c r="I102"/>
  <c r="F102" s="1"/>
  <c r="I101"/>
  <c r="D101" s="1"/>
  <c r="I100"/>
  <c r="F100" s="1"/>
  <c r="I99"/>
  <c r="I98"/>
  <c r="D98" s="1"/>
  <c r="I97"/>
  <c r="F97" s="1"/>
  <c r="I96"/>
  <c r="D96" s="1"/>
  <c r="I95"/>
  <c r="F95" s="1"/>
  <c r="I94"/>
  <c r="D94" s="1"/>
  <c r="I93"/>
  <c r="F93" s="1"/>
  <c r="I92"/>
  <c r="I91"/>
  <c r="I90"/>
  <c r="D90" s="1"/>
  <c r="I89"/>
  <c r="F89" s="1"/>
  <c r="I88"/>
  <c r="D88" s="1"/>
  <c r="I87"/>
  <c r="F87" s="1"/>
  <c r="I86"/>
  <c r="D86" s="1"/>
  <c r="I85"/>
  <c r="I84"/>
  <c r="F84" s="1"/>
  <c r="I83"/>
  <c r="D83" s="1"/>
  <c r="I82"/>
  <c r="F82" s="1"/>
  <c r="I81"/>
  <c r="D81" s="1"/>
  <c r="I80"/>
  <c r="F80" s="1"/>
  <c r="I79"/>
  <c r="I78"/>
  <c r="I77"/>
  <c r="D77" s="1"/>
  <c r="I76"/>
  <c r="F76" s="1"/>
  <c r="I75"/>
  <c r="D75" s="1"/>
  <c r="I74"/>
  <c r="I73"/>
  <c r="F73" s="1"/>
  <c r="I72"/>
  <c r="I71"/>
  <c r="I70"/>
  <c r="D70" s="1"/>
  <c r="I69"/>
  <c r="I68"/>
  <c r="F68" s="1"/>
  <c r="I67"/>
  <c r="I66"/>
  <c r="D66" s="1"/>
  <c r="I65"/>
  <c r="I64"/>
  <c r="F64" s="1"/>
  <c r="I63"/>
  <c r="D63" s="1"/>
  <c r="I62"/>
  <c r="D62" s="1"/>
  <c r="I61"/>
  <c r="F61" s="1"/>
  <c r="I60"/>
  <c r="F60" s="1"/>
  <c r="I59"/>
  <c r="I58"/>
  <c r="F58" s="1"/>
  <c r="I57"/>
  <c r="F57" s="1"/>
  <c r="I56"/>
  <c r="F56" s="1"/>
  <c r="I55"/>
  <c r="I54"/>
  <c r="F54" s="1"/>
  <c r="I53"/>
  <c r="F53" s="1"/>
  <c r="I51"/>
  <c r="G132"/>
  <c r="E132"/>
  <c r="C132"/>
  <c r="I13"/>
  <c r="H13" s="1"/>
  <c r="I44"/>
  <c r="F44" s="1"/>
  <c r="I43"/>
  <c r="H43" s="1"/>
  <c r="I42"/>
  <c r="H42" s="1"/>
  <c r="I41"/>
  <c r="F41" s="1"/>
  <c r="I40"/>
  <c r="H40" s="1"/>
  <c r="I39"/>
  <c r="F39" s="1"/>
  <c r="I38"/>
  <c r="H38" s="1"/>
  <c r="I37"/>
  <c r="F37" s="1"/>
  <c r="I36"/>
  <c r="H36" s="1"/>
  <c r="I35"/>
  <c r="F35" s="1"/>
  <c r="I34"/>
  <c r="I33"/>
  <c r="H33" s="1"/>
  <c r="I32"/>
  <c r="I31"/>
  <c r="F31" s="1"/>
  <c r="I30"/>
  <c r="H30" s="1"/>
  <c r="I29"/>
  <c r="F29" s="1"/>
  <c r="I28"/>
  <c r="H28" s="1"/>
  <c r="I27"/>
  <c r="F27" s="1"/>
  <c r="I26"/>
  <c r="H26" s="1"/>
  <c r="I25"/>
  <c r="F25" s="1"/>
  <c r="I24"/>
  <c r="I23"/>
  <c r="H23" s="1"/>
  <c r="I22"/>
  <c r="F22" s="1"/>
  <c r="I21"/>
  <c r="H21" s="1"/>
  <c r="I20"/>
  <c r="F20" s="1"/>
  <c r="I19"/>
  <c r="H19" s="1"/>
  <c r="I18"/>
  <c r="F18" s="1"/>
  <c r="I17"/>
  <c r="I16"/>
  <c r="I15"/>
  <c r="H15" s="1"/>
  <c r="I14"/>
  <c r="F14" s="1"/>
  <c r="I12"/>
  <c r="F12" s="1"/>
  <c r="G46"/>
  <c r="E46"/>
  <c r="E265" s="1"/>
  <c r="I132" l="1"/>
  <c r="F132" s="1"/>
  <c r="I219"/>
  <c r="H219" s="1"/>
  <c r="D138"/>
  <c r="D142"/>
  <c r="D146"/>
  <c r="D148"/>
  <c r="D150"/>
  <c r="D154"/>
  <c r="D159"/>
  <c r="D161"/>
  <c r="D162"/>
  <c r="D165"/>
  <c r="D167"/>
  <c r="D170"/>
  <c r="D173"/>
  <c r="D175"/>
  <c r="D177"/>
  <c r="D179"/>
  <c r="D183"/>
  <c r="D186"/>
  <c r="D189"/>
  <c r="D191"/>
  <c r="D195"/>
  <c r="D200"/>
  <c r="D202"/>
  <c r="D204"/>
  <c r="D206"/>
  <c r="D214"/>
  <c r="H139"/>
  <c r="H97"/>
  <c r="H113"/>
  <c r="H122"/>
  <c r="D225"/>
  <c r="D227"/>
  <c r="D229"/>
  <c r="D231"/>
  <c r="D233"/>
  <c r="D235"/>
  <c r="D238"/>
  <c r="D240"/>
  <c r="D242"/>
  <c r="D244"/>
  <c r="D246"/>
  <c r="D249"/>
  <c r="D251"/>
  <c r="D253"/>
  <c r="D255"/>
  <c r="D258"/>
  <c r="F226"/>
  <c r="F228"/>
  <c r="F230"/>
  <c r="F232"/>
  <c r="F234"/>
  <c r="F237"/>
  <c r="F239"/>
  <c r="F241"/>
  <c r="F243"/>
  <c r="F245"/>
  <c r="F248"/>
  <c r="F250"/>
  <c r="F252"/>
  <c r="F254"/>
  <c r="F257"/>
  <c r="F260"/>
  <c r="F225"/>
  <c r="H227"/>
  <c r="H229"/>
  <c r="H231"/>
  <c r="H233"/>
  <c r="H235"/>
  <c r="H238"/>
  <c r="H240"/>
  <c r="H242"/>
  <c r="H244"/>
  <c r="H246"/>
  <c r="H249"/>
  <c r="H251"/>
  <c r="H253"/>
  <c r="H255"/>
  <c r="H258"/>
  <c r="I263"/>
  <c r="F263" s="1"/>
  <c r="G265"/>
  <c r="D140"/>
  <c r="D143"/>
  <c r="D147"/>
  <c r="D149"/>
  <c r="D153"/>
  <c r="D155"/>
  <c r="D160"/>
  <c r="D164"/>
  <c r="D166"/>
  <c r="D168"/>
  <c r="D172"/>
  <c r="D174"/>
  <c r="D176"/>
  <c r="D178"/>
  <c r="D181"/>
  <c r="D184"/>
  <c r="D187"/>
  <c r="D190"/>
  <c r="D193"/>
  <c r="D197"/>
  <c r="D201"/>
  <c r="D203"/>
  <c r="D205"/>
  <c r="D210"/>
  <c r="H75"/>
  <c r="H101"/>
  <c r="H118"/>
  <c r="D224"/>
  <c r="D226"/>
  <c r="D228"/>
  <c r="D230"/>
  <c r="D232"/>
  <c r="D234"/>
  <c r="D237"/>
  <c r="D239"/>
  <c r="D241"/>
  <c r="D243"/>
  <c r="D245"/>
  <c r="D248"/>
  <c r="D250"/>
  <c r="D252"/>
  <c r="D254"/>
  <c r="D257"/>
  <c r="D260"/>
  <c r="F224"/>
  <c r="H51"/>
  <c r="H53"/>
  <c r="H56"/>
  <c r="H58"/>
  <c r="H61"/>
  <c r="H63"/>
  <c r="H66"/>
  <c r="H70"/>
  <c r="H77"/>
  <c r="H81"/>
  <c r="H83"/>
  <c r="H86"/>
  <c r="H88"/>
  <c r="H90"/>
  <c r="H94"/>
  <c r="H96"/>
  <c r="H98"/>
  <c r="H103"/>
  <c r="H105"/>
  <c r="H108"/>
  <c r="H116"/>
  <c r="H119"/>
  <c r="H121"/>
  <c r="H123"/>
  <c r="H125"/>
  <c r="H127"/>
  <c r="H129"/>
  <c r="H52"/>
  <c r="H54"/>
  <c r="H57"/>
  <c r="H60"/>
  <c r="H62"/>
  <c r="H64"/>
  <c r="H68"/>
  <c r="H73"/>
  <c r="H76"/>
  <c r="H80"/>
  <c r="H82"/>
  <c r="H84"/>
  <c r="H87"/>
  <c r="H89"/>
  <c r="H93"/>
  <c r="H95"/>
  <c r="H100"/>
  <c r="H102"/>
  <c r="H104"/>
  <c r="H106"/>
  <c r="H110"/>
  <c r="H115"/>
  <c r="H120"/>
  <c r="H124"/>
  <c r="H126"/>
  <c r="H128"/>
  <c r="D132"/>
  <c r="C265"/>
  <c r="D219"/>
  <c r="D198"/>
  <c r="D169"/>
  <c r="H111"/>
  <c r="D139"/>
  <c r="D51"/>
  <c r="D53"/>
  <c r="D56"/>
  <c r="D58"/>
  <c r="D61"/>
  <c r="D64"/>
  <c r="D68"/>
  <c r="D73"/>
  <c r="D76"/>
  <c r="D80"/>
  <c r="D82"/>
  <c r="D84"/>
  <c r="D87"/>
  <c r="D89"/>
  <c r="D93"/>
  <c r="D95"/>
  <c r="D97"/>
  <c r="D100"/>
  <c r="D102"/>
  <c r="D104"/>
  <c r="D106"/>
  <c r="D110"/>
  <c r="D113"/>
  <c r="D116"/>
  <c r="D119"/>
  <c r="D121"/>
  <c r="D123"/>
  <c r="D125"/>
  <c r="D127"/>
  <c r="D129"/>
  <c r="F63"/>
  <c r="F66"/>
  <c r="F70"/>
  <c r="F75"/>
  <c r="F77"/>
  <c r="F81"/>
  <c r="F83"/>
  <c r="F86"/>
  <c r="F88"/>
  <c r="F90"/>
  <c r="F94"/>
  <c r="F96"/>
  <c r="F98"/>
  <c r="F101"/>
  <c r="F103"/>
  <c r="F105"/>
  <c r="F108"/>
  <c r="F111"/>
  <c r="F115"/>
  <c r="F118"/>
  <c r="F120"/>
  <c r="F122"/>
  <c r="F124"/>
  <c r="F126"/>
  <c r="F128"/>
  <c r="F52"/>
  <c r="D54"/>
  <c r="D57"/>
  <c r="D60"/>
  <c r="F51"/>
  <c r="F62"/>
  <c r="D12"/>
  <c r="H12"/>
  <c r="D13"/>
  <c r="F13"/>
  <c r="D15"/>
  <c r="D19"/>
  <c r="D21"/>
  <c r="D23"/>
  <c r="D26"/>
  <c r="D28"/>
  <c r="D30"/>
  <c r="D33"/>
  <c r="D36"/>
  <c r="D38"/>
  <c r="D40"/>
  <c r="D42"/>
  <c r="F15"/>
  <c r="F19"/>
  <c r="F21"/>
  <c r="F23"/>
  <c r="F26"/>
  <c r="F28"/>
  <c r="F30"/>
  <c r="F33"/>
  <c r="F36"/>
  <c r="F38"/>
  <c r="F40"/>
  <c r="F42"/>
  <c r="H14"/>
  <c r="H18"/>
  <c r="H20"/>
  <c r="H22"/>
  <c r="H25"/>
  <c r="H27"/>
  <c r="H29"/>
  <c r="H31"/>
  <c r="H35"/>
  <c r="H37"/>
  <c r="H39"/>
  <c r="H41"/>
  <c r="H44"/>
  <c r="D14"/>
  <c r="D18"/>
  <c r="D20"/>
  <c r="D22"/>
  <c r="D25"/>
  <c r="D27"/>
  <c r="D29"/>
  <c r="D31"/>
  <c r="D35"/>
  <c r="D37"/>
  <c r="D39"/>
  <c r="D41"/>
  <c r="D44"/>
  <c r="I46"/>
  <c r="D46" s="1"/>
  <c r="D43"/>
  <c r="F43"/>
  <c r="H132" l="1"/>
  <c r="H263"/>
  <c r="D263"/>
  <c r="I265"/>
  <c r="J46" s="1"/>
  <c r="F46"/>
  <c r="H46"/>
  <c r="J263" l="1"/>
  <c r="J260"/>
  <c r="J258"/>
  <c r="J256"/>
  <c r="J254"/>
  <c r="J252"/>
  <c r="J250"/>
  <c r="J248"/>
  <c r="J246"/>
  <c r="J244"/>
  <c r="J242"/>
  <c r="J240"/>
  <c r="J238"/>
  <c r="J236"/>
  <c r="J234"/>
  <c r="J232"/>
  <c r="J230"/>
  <c r="J228"/>
  <c r="J226"/>
  <c r="J224"/>
  <c r="J216"/>
  <c r="J214"/>
  <c r="J212"/>
  <c r="J210"/>
  <c r="J208"/>
  <c r="J206"/>
  <c r="J204"/>
  <c r="J202"/>
  <c r="J200"/>
  <c r="J198"/>
  <c r="J196"/>
  <c r="J194"/>
  <c r="J192"/>
  <c r="J190"/>
  <c r="J188"/>
  <c r="J186"/>
  <c r="J184"/>
  <c r="J182"/>
  <c r="J180"/>
  <c r="J178"/>
  <c r="J176"/>
  <c r="J174"/>
  <c r="J172"/>
  <c r="J170"/>
  <c r="J168"/>
  <c r="J166"/>
  <c r="J164"/>
  <c r="J162"/>
  <c r="J161"/>
  <c r="J159"/>
  <c r="J157"/>
  <c r="J155"/>
  <c r="J153"/>
  <c r="J151"/>
  <c r="J149"/>
  <c r="J147"/>
  <c r="J145"/>
  <c r="J143"/>
  <c r="J141"/>
  <c r="J139"/>
  <c r="J137"/>
  <c r="J130"/>
  <c r="J128"/>
  <c r="J126"/>
  <c r="J124"/>
  <c r="J122"/>
  <c r="J120"/>
  <c r="J118"/>
  <c r="J116"/>
  <c r="J114"/>
  <c r="J112"/>
  <c r="J110"/>
  <c r="J108"/>
  <c r="J106"/>
  <c r="J104"/>
  <c r="J102"/>
  <c r="J100"/>
  <c r="J98"/>
  <c r="J96"/>
  <c r="J94"/>
  <c r="J92"/>
  <c r="J90"/>
  <c r="J88"/>
  <c r="J86"/>
  <c r="J84"/>
  <c r="J82"/>
  <c r="J80"/>
  <c r="J78"/>
  <c r="J76"/>
  <c r="J74"/>
  <c r="J72"/>
  <c r="J70"/>
  <c r="J68"/>
  <c r="J66"/>
  <c r="J64"/>
  <c r="J62"/>
  <c r="J60"/>
  <c r="J58"/>
  <c r="J56"/>
  <c r="J54"/>
  <c r="J52"/>
  <c r="J43"/>
  <c r="J41"/>
  <c r="J39"/>
  <c r="J37"/>
  <c r="J35"/>
  <c r="J33"/>
  <c r="J31"/>
  <c r="J29"/>
  <c r="J27"/>
  <c r="J25"/>
  <c r="J23"/>
  <c r="J21"/>
  <c r="J19"/>
  <c r="J17"/>
  <c r="J261"/>
  <c r="J259"/>
  <c r="J257"/>
  <c r="J255"/>
  <c r="J253"/>
  <c r="J251"/>
  <c r="J249"/>
  <c r="J247"/>
  <c r="J245"/>
  <c r="J243"/>
  <c r="J241"/>
  <c r="J239"/>
  <c r="J237"/>
  <c r="J235"/>
  <c r="J233"/>
  <c r="J231"/>
  <c r="J229"/>
  <c r="J227"/>
  <c r="J225"/>
  <c r="J219"/>
  <c r="J217"/>
  <c r="J215"/>
  <c r="J213"/>
  <c r="J211"/>
  <c r="J209"/>
  <c r="J207"/>
  <c r="J205"/>
  <c r="J203"/>
  <c r="J201"/>
  <c r="J199"/>
  <c r="J197"/>
  <c r="J195"/>
  <c r="J193"/>
  <c r="J191"/>
  <c r="J189"/>
  <c r="J187"/>
  <c r="J185"/>
  <c r="J183"/>
  <c r="J181"/>
  <c r="J179"/>
  <c r="J177"/>
  <c r="J175"/>
  <c r="J173"/>
  <c r="J171"/>
  <c r="J169"/>
  <c r="J167"/>
  <c r="J165"/>
  <c r="J163"/>
  <c r="J160"/>
  <c r="J158"/>
  <c r="J156"/>
  <c r="J154"/>
  <c r="J152"/>
  <c r="J150"/>
  <c r="J148"/>
  <c r="J146"/>
  <c r="J144"/>
  <c r="J142"/>
  <c r="J140"/>
  <c r="J138"/>
  <c r="J132"/>
  <c r="J129"/>
  <c r="J127"/>
  <c r="J125"/>
  <c r="J123"/>
  <c r="J121"/>
  <c r="J119"/>
  <c r="J117"/>
  <c r="J115"/>
  <c r="J113"/>
  <c r="J111"/>
  <c r="J109"/>
  <c r="J107"/>
  <c r="J105"/>
  <c r="J103"/>
  <c r="J101"/>
  <c r="J99"/>
  <c r="J97"/>
  <c r="J95"/>
  <c r="J93"/>
  <c r="J91"/>
  <c r="J89"/>
  <c r="J87"/>
  <c r="J85"/>
  <c r="J83"/>
  <c r="J81"/>
  <c r="J79"/>
  <c r="J77"/>
  <c r="J75"/>
  <c r="J73"/>
  <c r="J71"/>
  <c r="J69"/>
  <c r="J67"/>
  <c r="J65"/>
  <c r="J63"/>
  <c r="J61"/>
  <c r="J59"/>
  <c r="J57"/>
  <c r="J55"/>
  <c r="J53"/>
  <c r="J51"/>
  <c r="J44"/>
  <c r="J42"/>
  <c r="J40"/>
  <c r="J38"/>
  <c r="J36"/>
  <c r="J34"/>
  <c r="J32"/>
  <c r="J30"/>
  <c r="J28"/>
  <c r="J26"/>
  <c r="J24"/>
  <c r="J22"/>
  <c r="J20"/>
  <c r="J18"/>
  <c r="J16"/>
  <c r="J14"/>
  <c r="J15"/>
  <c r="J12"/>
  <c r="J13"/>
  <c r="J265" l="1"/>
</calcChain>
</file>

<file path=xl/sharedStrings.xml><?xml version="1.0" encoding="utf-8"?>
<sst xmlns="http://schemas.openxmlformats.org/spreadsheetml/2006/main" count="260" uniqueCount="252">
  <si>
    <t xml:space="preserve"> </t>
  </si>
  <si>
    <t>TOTAL</t>
  </si>
  <si>
    <t>% of</t>
  </si>
  <si>
    <t>AREA</t>
  </si>
  <si>
    <t>%</t>
  </si>
  <si>
    <t>Total</t>
  </si>
  <si>
    <t>JOB ACCESS</t>
  </si>
  <si>
    <t>CAPITAL</t>
  </si>
  <si>
    <t>OPERATING</t>
  </si>
  <si>
    <t>Cap</t>
  </si>
  <si>
    <t>Op</t>
  </si>
  <si>
    <t>Baltimore, MD</t>
  </si>
  <si>
    <t>Seattle, WA</t>
  </si>
  <si>
    <t>Philadelphia, PA-NJ-DE-MD</t>
  </si>
  <si>
    <t>Portland, OR-WA</t>
  </si>
  <si>
    <t>Rochester, NY</t>
  </si>
  <si>
    <t>Indianapolis, IN</t>
  </si>
  <si>
    <t>Knoxville, TN</t>
  </si>
  <si>
    <t>San Antonio, TX</t>
  </si>
  <si>
    <t>OVER 1,000,000</t>
  </si>
  <si>
    <t>Chicago, IL-IN</t>
  </si>
  <si>
    <t>New York--Newark, NY-NJ-CT</t>
  </si>
  <si>
    <t>Washington, DC-VA-MD</t>
  </si>
  <si>
    <t>SUBTOTAL</t>
  </si>
  <si>
    <t>200,000 - 1,000,000</t>
  </si>
  <si>
    <t>Under 50,000</t>
  </si>
  <si>
    <t>Wichita, KS</t>
  </si>
  <si>
    <t>50,000 - 200,000</t>
  </si>
  <si>
    <t>TABLE 42</t>
  </si>
  <si>
    <t>Cincinnati, OH-KY-IN</t>
  </si>
  <si>
    <t>Columbus, OH</t>
  </si>
  <si>
    <t>Los Angeles--Long Beach--Santa Ana, CA</t>
  </si>
  <si>
    <t>Minneapolis--St. Paul, MN</t>
  </si>
  <si>
    <t>Pittsburgh, PA</t>
  </si>
  <si>
    <t>San Diego, CA</t>
  </si>
  <si>
    <t>San Francisco--Oakland, CA</t>
  </si>
  <si>
    <t>Virginia Beach, VA</t>
  </si>
  <si>
    <t>PLANNING</t>
  </si>
  <si>
    <t>PL</t>
  </si>
  <si>
    <t>Boise City, ID</t>
  </si>
  <si>
    <t>Colorado Springs, CO</t>
  </si>
  <si>
    <t>Corpus Christi, TX</t>
  </si>
  <si>
    <t>Dayton, OH</t>
  </si>
  <si>
    <t>Des Moines, IA</t>
  </si>
  <si>
    <t>Fresno, CA</t>
  </si>
  <si>
    <t>Nashville-Davidson, TN</t>
  </si>
  <si>
    <t>Omaha, NE-IA</t>
  </si>
  <si>
    <t>Raleigh, NC</t>
  </si>
  <si>
    <t>Rockford, IL</t>
  </si>
  <si>
    <t>Shreveport, LA</t>
  </si>
  <si>
    <t>Springfield, MO</t>
  </si>
  <si>
    <t>Burlington, VT</t>
  </si>
  <si>
    <t>Portland, ME</t>
  </si>
  <si>
    <t>Portsmouth, NH-ME</t>
  </si>
  <si>
    <t>Yuma, AZ-CA</t>
  </si>
  <si>
    <t>ALABAMA GOV APP</t>
  </si>
  <si>
    <t>ALASKA GOV APP</t>
  </si>
  <si>
    <t>ARIZONA GOV APP</t>
  </si>
  <si>
    <t>CALIFORNIA GOV APP</t>
  </si>
  <si>
    <t>IOWA GOV APP</t>
  </si>
  <si>
    <t>KENTUCKY GOV APP</t>
  </si>
  <si>
    <t>LOUISIANA GOV APP</t>
  </si>
  <si>
    <t>MAINE GOV APP</t>
  </si>
  <si>
    <t>MASSACHUSETTS GOV APP</t>
  </si>
  <si>
    <t>MISSOURI GOV APP</t>
  </si>
  <si>
    <t>NEVADA GOV APP</t>
  </si>
  <si>
    <t>NEW MEXICO GOV APP</t>
  </si>
  <si>
    <t>NEW YORK GOV APP</t>
  </si>
  <si>
    <t>OHIO GOV APP</t>
  </si>
  <si>
    <t>OREGON GOV APP</t>
  </si>
  <si>
    <t>TEXAS GOV APP</t>
  </si>
  <si>
    <t>VIRGINIA GOV APP</t>
  </si>
  <si>
    <t>WASHINGTON GOV APP</t>
  </si>
  <si>
    <t>WISCONSIN GOV APP</t>
  </si>
  <si>
    <t>Atlanta, GA</t>
  </si>
  <si>
    <t>Boston, MA--NH--RI</t>
  </si>
  <si>
    <t>Cleveland, OH</t>
  </si>
  <si>
    <t>Dallas--Fort Worth--Arlington, TX</t>
  </si>
  <si>
    <t>Houston, TX</t>
  </si>
  <si>
    <t>Las Vegas, NV</t>
  </si>
  <si>
    <t>Milwaukee, WI</t>
  </si>
  <si>
    <t>New Orleans, LA</t>
  </si>
  <si>
    <t>Orlando, FL</t>
  </si>
  <si>
    <t>Providence, RI-MA</t>
  </si>
  <si>
    <t>Riverside--San Bernardino, CA</t>
  </si>
  <si>
    <t>Sacramento, CA</t>
  </si>
  <si>
    <t>Tampa--St. Petersburg, FL</t>
  </si>
  <si>
    <t>Akron, OH</t>
  </si>
  <si>
    <t>Allentown--Bethlehem, PA-NJ</t>
  </si>
  <si>
    <t>Anchorage, AK</t>
  </si>
  <si>
    <t>Ann Arbor, MI</t>
  </si>
  <si>
    <t>Asheville, NC</t>
  </si>
  <si>
    <t>Barnstable Town, MA</t>
  </si>
  <si>
    <t>Baton Rouge, LA</t>
  </si>
  <si>
    <t>Birmingham, AL</t>
  </si>
  <si>
    <t>Buffalo, NY</t>
  </si>
  <si>
    <t>Canton, OH</t>
  </si>
  <si>
    <t>Charleston--North Charleston, SC</t>
  </si>
  <si>
    <t>Charlotte, NC-SC</t>
  </si>
  <si>
    <t>Chattanooga, TN-GA</t>
  </si>
  <si>
    <t>Denton--Lewisville, TX</t>
  </si>
  <si>
    <t>Durham, NC</t>
  </si>
  <si>
    <t>Eugene, OR</t>
  </si>
  <si>
    <t>Evansville, IN-KY</t>
  </si>
  <si>
    <t>Flint, MI</t>
  </si>
  <si>
    <t>Fort Wayne, IN</t>
  </si>
  <si>
    <t>Greensboro, NC</t>
  </si>
  <si>
    <t>Indio--Cathedral City--Palm Springs, CA</t>
  </si>
  <si>
    <t>Jacksonville, FL</t>
  </si>
  <si>
    <t>Little Rock, AR</t>
  </si>
  <si>
    <t>Lubbock, TX</t>
  </si>
  <si>
    <t>Madison, WI</t>
  </si>
  <si>
    <t>McAllen, TX</t>
  </si>
  <si>
    <t>Memphis, TN-MS-AR</t>
  </si>
  <si>
    <t>Modesto, CA</t>
  </si>
  <si>
    <t>Oklahoma City, OK</t>
  </si>
  <si>
    <t>Oxnard, CA</t>
  </si>
  <si>
    <t>Reno, NV</t>
  </si>
  <si>
    <t>Richmond, VA</t>
  </si>
  <si>
    <t>Round Lake Beach--McHenry--Grayslake, IL</t>
  </si>
  <si>
    <t>Salt Lake City, UT</t>
  </si>
  <si>
    <t>Sarasota--Bradenton, FL</t>
  </si>
  <si>
    <t>Scranton, PA</t>
  </si>
  <si>
    <t>Springfield, MA-CT</t>
  </si>
  <si>
    <t>Stockton, CA</t>
  </si>
  <si>
    <t>Tallahassee, FL</t>
  </si>
  <si>
    <t>Temecula--Murrieta, CA</t>
  </si>
  <si>
    <t>Toledo, OH-MI</t>
  </si>
  <si>
    <t>Tucson, AZ</t>
  </si>
  <si>
    <t>Tulsa, OK</t>
  </si>
  <si>
    <t>Winston-Salem, NC</t>
  </si>
  <si>
    <t>Worcester, MA-CT</t>
  </si>
  <si>
    <t>Youngstown, OH--PA</t>
  </si>
  <si>
    <t>Avondale, AZ</t>
  </si>
  <si>
    <t>Bangor, ME</t>
  </si>
  <si>
    <t>Bend, OR</t>
  </si>
  <si>
    <t>Bowling Green, KY</t>
  </si>
  <si>
    <t>Brownsville, TX</t>
  </si>
  <si>
    <t>Corvallis, OR</t>
  </si>
  <si>
    <t>Duluth, MN-WI</t>
  </si>
  <si>
    <t>Eau Claire, WI</t>
  </si>
  <si>
    <t>Fargo, ND-MN</t>
  </si>
  <si>
    <t>Fayetteville--Springdale, AR</t>
  </si>
  <si>
    <t>Florence, AL</t>
  </si>
  <si>
    <t>Florence, SC</t>
  </si>
  <si>
    <t>Janesville, WI</t>
  </si>
  <si>
    <t>Kennewick--Richland, WA</t>
  </si>
  <si>
    <t>La Crosse, WI-MN</t>
  </si>
  <si>
    <t>Lake Charles, LA</t>
  </si>
  <si>
    <t>Logan, UT</t>
  </si>
  <si>
    <t>Montgomery, AL</t>
  </si>
  <si>
    <t>Mount Vernon, WA</t>
  </si>
  <si>
    <t>Myrtle Beach, SC</t>
  </si>
  <si>
    <t>Norman, OK</t>
  </si>
  <si>
    <t>North Port--Punta Gorda, FL</t>
  </si>
  <si>
    <t>Pittsfield, MA</t>
  </si>
  <si>
    <t>Prescott, AZ</t>
  </si>
  <si>
    <t>Sandusky, OH</t>
  </si>
  <si>
    <t>Springfield, OH</t>
  </si>
  <si>
    <t>Vero Beach--Sebastian, FL</t>
  </si>
  <si>
    <t>ARKANSAS GOV APP</t>
  </si>
  <si>
    <t>FLORIDA GOV APP</t>
  </si>
  <si>
    <t>GEORGIA GOV APP</t>
  </si>
  <si>
    <t>HAWAII GOV APP</t>
  </si>
  <si>
    <t>KANSAS GOV APP</t>
  </si>
  <si>
    <t>MINNESOTA GOV APP</t>
  </si>
  <si>
    <t>MISSISSIPPI GOV APP</t>
  </si>
  <si>
    <t>MONTANA GOV APP</t>
  </si>
  <si>
    <t>NORTH CAROLINA GOV APP</t>
  </si>
  <si>
    <t>NORTH DAKOTA GOV APP</t>
  </si>
  <si>
    <t>OKLAHOMA GOV APP</t>
  </si>
  <si>
    <t>PENNSYLVANIA GOV APP</t>
  </si>
  <si>
    <t>SOUTH CAROLINA GOV APP</t>
  </si>
  <si>
    <t>UTAH GOV APP</t>
  </si>
  <si>
    <t>WEST VIRGINIA GOV APP</t>
  </si>
  <si>
    <t>WYOMING GOV APP</t>
  </si>
  <si>
    <t>Denver--Aurora, CO</t>
  </si>
  <si>
    <t>San Jose, CA</t>
  </si>
  <si>
    <t>Austin, TX</t>
  </si>
  <si>
    <t>Gulfport--Biloxi, MS</t>
  </si>
  <si>
    <t>Honolulu, HI</t>
  </si>
  <si>
    <t>Lincoln, NE</t>
  </si>
  <si>
    <t>Mission Viejo, CA</t>
  </si>
  <si>
    <t>Port St. Lucie, FL</t>
  </si>
  <si>
    <t>Thousand Oaks, CA</t>
  </si>
  <si>
    <t>Victorville--Hesperia--Apple Valley, CA</t>
  </si>
  <si>
    <t>Lancaster--Palmdale, CA</t>
  </si>
  <si>
    <t>Antioch, CA</t>
  </si>
  <si>
    <t>Bakersfield, CA</t>
  </si>
  <si>
    <t>Concord, CA</t>
  </si>
  <si>
    <t>Fort Collins, CO</t>
  </si>
  <si>
    <t>Lexington-Fayette, KY</t>
  </si>
  <si>
    <t>Ogden--Layton, UT</t>
  </si>
  <si>
    <t>Palm Bay--Melbourne, FL</t>
  </si>
  <si>
    <t>Provo--Orem, UT</t>
  </si>
  <si>
    <t>Santa Rosa, CA</t>
  </si>
  <si>
    <t>Spokane, WA-ID</t>
  </si>
  <si>
    <t>Erie, PA</t>
  </si>
  <si>
    <t>Fort Smith, AR-OK</t>
  </si>
  <si>
    <t>Medford, OR</t>
  </si>
  <si>
    <t>Monessen, PA</t>
  </si>
  <si>
    <t>Rochester, MN</t>
  </si>
  <si>
    <t>Salisbury, MD-DE</t>
  </si>
  <si>
    <t>Seaside--Monterey--Marina, CA</t>
  </si>
  <si>
    <t>State College, PA</t>
  </si>
  <si>
    <t>Tyler, TX</t>
  </si>
  <si>
    <t>Weirton, WV--Steubenville, OH-PA</t>
  </si>
  <si>
    <t>Wenatchee, WA</t>
  </si>
  <si>
    <t>Dover, DE</t>
  </si>
  <si>
    <t>Dubuque, IA-IL</t>
  </si>
  <si>
    <t>Flagstaff, AZ</t>
  </si>
  <si>
    <t>Gilroy--Morgan Hill, CA</t>
  </si>
  <si>
    <t>Grand Forks, ND-MN</t>
  </si>
  <si>
    <t>Hagerstown, MD-WV-PA</t>
  </si>
  <si>
    <t>Jonesboro, AR</t>
  </si>
  <si>
    <t>Roanoke, VA</t>
  </si>
  <si>
    <t>Santa Cruz, CA</t>
  </si>
  <si>
    <t>Santa Maria, CA</t>
  </si>
  <si>
    <t>Sioux City, IA-NE-SD</t>
  </si>
  <si>
    <t>Williamsport, PA</t>
  </si>
  <si>
    <t>DELAWARE GOV APP</t>
  </si>
  <si>
    <t>MARYLAND GOV APP</t>
  </si>
  <si>
    <t>San Juan, PR</t>
  </si>
  <si>
    <t>Aberdeen--Havre de Grace--Bel Air, MD</t>
  </si>
  <si>
    <t>Anderson, SC</t>
  </si>
  <si>
    <t>Anniston, AL</t>
  </si>
  <si>
    <t>Atascadero--El Paso De Robles, CA</t>
  </si>
  <si>
    <t>Casper, WY</t>
  </si>
  <si>
    <t>Concord, NC</t>
  </si>
  <si>
    <t>Dothan, AL</t>
  </si>
  <si>
    <t>Green Bay, WI</t>
  </si>
  <si>
    <t>Hickory, NC</t>
  </si>
  <si>
    <t>Lawrence, KS</t>
  </si>
  <si>
    <t>Lawton, OK</t>
  </si>
  <si>
    <t>Leominster--Fitchburg, MA</t>
  </si>
  <si>
    <t>Livermore, CA</t>
  </si>
  <si>
    <t>Macon, GA</t>
  </si>
  <si>
    <t>Midland, TX</t>
  </si>
  <si>
    <t>Olympia--Lacey, WA</t>
  </si>
  <si>
    <t>Pine Bluff, AR</t>
  </si>
  <si>
    <t>Rapid City, SD</t>
  </si>
  <si>
    <t>Redding, CA</t>
  </si>
  <si>
    <t>Rock Hill, SC</t>
  </si>
  <si>
    <t>Rocky Mount, NC</t>
  </si>
  <si>
    <t>St. Charles, MD</t>
  </si>
  <si>
    <t>St. George, UT</t>
  </si>
  <si>
    <t>Sumter, SC</t>
  </si>
  <si>
    <t>Tuscaloosa, AL</t>
  </si>
  <si>
    <t>Wausau, WI</t>
  </si>
  <si>
    <t>Yakima, WA</t>
  </si>
  <si>
    <t>SOUTH DAKOTA GOV APP</t>
  </si>
  <si>
    <t>FY 2011 JOB ACCESS / REVERSE COMMUTE OBLIGATIONS BY POPULATION GROUP AND UZA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</si>
</sst>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#,##0.0_);\(#,##0.0\)"/>
    <numFmt numFmtId="165" formatCode="&quot;$&quot;#,##0"/>
    <numFmt numFmtId="166" formatCode="0.0"/>
  </numFmts>
  <fonts count="12">
    <font>
      <sz val="12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/>
      <right style="medium">
        <color indexed="8"/>
      </right>
      <top/>
      <bottom style="dash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  <border>
      <left/>
      <right/>
      <top/>
      <bottom style="dotted">
        <color theme="1"/>
      </bottom>
      <diagonal/>
    </border>
    <border>
      <left/>
      <right style="medium">
        <color indexed="8"/>
      </right>
      <top/>
      <bottom style="dotted">
        <color theme="1"/>
      </bottom>
      <diagonal/>
    </border>
    <border>
      <left style="medium">
        <color indexed="8"/>
      </left>
      <right style="medium">
        <color indexed="8"/>
      </right>
      <top/>
      <bottom style="dotted">
        <color theme="1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theme="0" tint="-0.24994659260841701"/>
      </bottom>
      <diagonal/>
    </border>
    <border>
      <left/>
      <right/>
      <top style="hair">
        <color indexed="8"/>
      </top>
      <bottom style="hair">
        <color theme="0" tint="-0.24994659260841701"/>
      </bottom>
      <diagonal/>
    </border>
    <border>
      <left/>
      <right style="medium">
        <color indexed="8"/>
      </right>
      <top style="hair">
        <color indexed="8"/>
      </top>
      <bottom style="hair">
        <color theme="0" tint="-0.24994659260841701"/>
      </bottom>
      <diagonal/>
    </border>
    <border>
      <left style="medium">
        <color indexed="8"/>
      </left>
      <right style="medium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8"/>
      </left>
      <right style="medium">
        <color indexed="8"/>
      </right>
      <top style="hair">
        <color theme="0" tint="-0.24994659260841701"/>
      </top>
      <bottom style="hair">
        <color indexed="8"/>
      </bottom>
      <diagonal/>
    </border>
    <border>
      <left/>
      <right/>
      <top style="hair">
        <color theme="0" tint="-0.24994659260841701"/>
      </top>
      <bottom style="hair">
        <color indexed="8"/>
      </bottom>
      <diagonal/>
    </border>
    <border>
      <left/>
      <right style="medium">
        <color indexed="8"/>
      </right>
      <top style="hair">
        <color theme="0" tint="-0.24994659260841701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/>
    <xf numFmtId="5" fontId="0" fillId="0" borderId="0" xfId="0" applyNumberFormat="1" applyProtection="1"/>
    <xf numFmtId="37" fontId="0" fillId="0" borderId="0" xfId="0" applyNumberFormat="1" applyProtection="1"/>
    <xf numFmtId="0" fontId="2" fillId="0" borderId="3" xfId="0" applyFont="1" applyBorder="1"/>
    <xf numFmtId="0" fontId="4" fillId="0" borderId="0" xfId="0" applyFont="1"/>
    <xf numFmtId="37" fontId="5" fillId="0" borderId="0" xfId="0" applyNumberFormat="1" applyFont="1" applyProtection="1"/>
    <xf numFmtId="0" fontId="5" fillId="0" borderId="0" xfId="0" applyFont="1"/>
    <xf numFmtId="37" fontId="0" fillId="0" borderId="0" xfId="0" applyNumberFormat="1" applyBorder="1" applyProtection="1"/>
    <xf numFmtId="0" fontId="0" fillId="0" borderId="0" xfId="0" applyFill="1" applyAlignment="1">
      <alignment horizontal="center"/>
    </xf>
    <xf numFmtId="0" fontId="0" fillId="0" borderId="5" xfId="0" applyFill="1" applyBorder="1"/>
    <xf numFmtId="0" fontId="7" fillId="0" borderId="0" xfId="0" applyFont="1" applyFill="1" applyAlignment="1">
      <alignment horizontal="center"/>
    </xf>
    <xf numFmtId="164" fontId="9" fillId="0" borderId="0" xfId="0" applyNumberFormat="1" applyFont="1" applyProtection="1"/>
    <xf numFmtId="0" fontId="6" fillId="0" borderId="0" xfId="0" applyFont="1"/>
    <xf numFmtId="3" fontId="0" fillId="0" borderId="0" xfId="0" applyNumberFormat="1" applyProtection="1"/>
    <xf numFmtId="3" fontId="0" fillId="0" borderId="0" xfId="0" applyNumberFormat="1"/>
    <xf numFmtId="3" fontId="0" fillId="0" borderId="2" xfId="0" applyNumberFormat="1" applyBorder="1"/>
    <xf numFmtId="3" fontId="0" fillId="0" borderId="0" xfId="0" applyNumberFormat="1" applyAlignment="1">
      <alignment horizontal="center"/>
    </xf>
    <xf numFmtId="3" fontId="0" fillId="0" borderId="5" xfId="0" applyNumberFormat="1" applyBorder="1"/>
    <xf numFmtId="165" fontId="0" fillId="0" borderId="0" xfId="0" applyNumberFormat="1" applyProtection="1"/>
    <xf numFmtId="0" fontId="8" fillId="0" borderId="3" xfId="0" applyFont="1" applyBorder="1"/>
    <xf numFmtId="37" fontId="8" fillId="0" borderId="0" xfId="0" applyNumberFormat="1" applyFont="1" applyBorder="1" applyProtection="1"/>
    <xf numFmtId="37" fontId="8" fillId="0" borderId="0" xfId="0" applyNumberFormat="1" applyFont="1" applyProtection="1"/>
    <xf numFmtId="3" fontId="8" fillId="0" borderId="0" xfId="0" applyNumberFormat="1" applyFont="1" applyProtection="1"/>
    <xf numFmtId="0" fontId="8" fillId="0" borderId="0" xfId="0" applyFont="1"/>
    <xf numFmtId="0" fontId="0" fillId="0" borderId="0" xfId="0" applyBorder="1"/>
    <xf numFmtId="0" fontId="0" fillId="0" borderId="3" xfId="0" applyFont="1" applyFill="1" applyBorder="1"/>
    <xf numFmtId="0" fontId="0" fillId="0" borderId="6" xfId="0" applyFill="1" applyBorder="1"/>
    <xf numFmtId="5" fontId="0" fillId="0" borderId="7" xfId="0" applyNumberFormat="1" applyFill="1" applyBorder="1" applyProtection="1"/>
    <xf numFmtId="164" fontId="7" fillId="0" borderId="7" xfId="0" applyNumberFormat="1" applyFont="1" applyFill="1" applyBorder="1" applyProtection="1"/>
    <xf numFmtId="165" fontId="0" fillId="0" borderId="7" xfId="0" applyNumberFormat="1" applyFill="1" applyBorder="1" applyProtection="1"/>
    <xf numFmtId="0" fontId="6" fillId="0" borderId="8" xfId="0" applyFont="1" applyFill="1" applyBorder="1"/>
    <xf numFmtId="5" fontId="6" fillId="0" borderId="9" xfId="0" applyNumberFormat="1" applyFont="1" applyFill="1" applyBorder="1" applyProtection="1"/>
    <xf numFmtId="166" fontId="0" fillId="0" borderId="0" xfId="0" applyNumberFormat="1"/>
    <xf numFmtId="166" fontId="0" fillId="0" borderId="10" xfId="0" applyNumberFormat="1" applyBorder="1"/>
    <xf numFmtId="166" fontId="0" fillId="0" borderId="11" xfId="0" applyNumberForma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0" fillId="0" borderId="12" xfId="0" applyNumberFormat="1" applyBorder="1"/>
    <xf numFmtId="166" fontId="0" fillId="0" borderId="11" xfId="0" applyNumberFormat="1" applyBorder="1"/>
    <xf numFmtId="166" fontId="4" fillId="0" borderId="11" xfId="0" applyNumberFormat="1" applyFont="1" applyBorder="1" applyProtection="1"/>
    <xf numFmtId="166" fontId="6" fillId="0" borderId="11" xfId="0" applyNumberFormat="1" applyFont="1" applyBorder="1" applyProtection="1"/>
    <xf numFmtId="166" fontId="4" fillId="0" borderId="11" xfId="0" applyNumberFormat="1" applyFont="1" applyBorder="1"/>
    <xf numFmtId="166" fontId="4" fillId="0" borderId="13" xfId="0" applyNumberFormat="1" applyFont="1" applyFill="1" applyBorder="1" applyProtection="1"/>
    <xf numFmtId="166" fontId="4" fillId="0" borderId="0" xfId="0" applyNumberFormat="1" applyFont="1" applyProtection="1"/>
    <xf numFmtId="166" fontId="0" fillId="0" borderId="0" xfId="0" applyNumberFormat="1" applyProtection="1"/>
    <xf numFmtId="5" fontId="8" fillId="0" borderId="0" xfId="0" applyNumberFormat="1" applyFont="1" applyProtection="1"/>
    <xf numFmtId="166" fontId="6" fillId="0" borderId="14" xfId="0" applyNumberFormat="1" applyFont="1" applyFill="1" applyBorder="1" applyProtection="1"/>
    <xf numFmtId="0" fontId="0" fillId="0" borderId="11" xfId="0" applyBorder="1"/>
    <xf numFmtId="37" fontId="0" fillId="0" borderId="15" xfId="0" applyNumberFormat="1" applyBorder="1" applyProtection="1"/>
    <xf numFmtId="164" fontId="9" fillId="0" borderId="0" xfId="0" applyNumberFormat="1" applyFont="1" applyBorder="1" applyProtection="1"/>
    <xf numFmtId="3" fontId="0" fillId="0" borderId="0" xfId="0" applyNumberFormat="1" applyBorder="1" applyProtection="1"/>
    <xf numFmtId="0" fontId="8" fillId="0" borderId="0" xfId="0" applyFont="1" applyFill="1" applyAlignment="1">
      <alignment horizontal="center"/>
    </xf>
    <xf numFmtId="0" fontId="2" fillId="0" borderId="16" xfId="0" applyFont="1" applyBorder="1"/>
    <xf numFmtId="37" fontId="0" fillId="0" borderId="17" xfId="0" applyNumberFormat="1" applyBorder="1" applyProtection="1"/>
    <xf numFmtId="3" fontId="0" fillId="0" borderId="17" xfId="0" applyNumberFormat="1" applyBorder="1" applyProtection="1"/>
    <xf numFmtId="3" fontId="8" fillId="0" borderId="0" xfId="0" applyNumberFormat="1" applyFont="1" applyBorder="1" applyProtection="1"/>
    <xf numFmtId="3" fontId="8" fillId="0" borderId="17" xfId="0" applyNumberFormat="1" applyFont="1" applyBorder="1" applyProtection="1"/>
    <xf numFmtId="166" fontId="4" fillId="0" borderId="18" xfId="0" applyNumberFormat="1" applyFont="1" applyBorder="1"/>
    <xf numFmtId="164" fontId="9" fillId="0" borderId="19" xfId="0" applyNumberFormat="1" applyFont="1" applyBorder="1" applyProtection="1"/>
    <xf numFmtId="37" fontId="0" fillId="0" borderId="19" xfId="0" applyNumberFormat="1" applyBorder="1" applyProtection="1"/>
    <xf numFmtId="3" fontId="0" fillId="0" borderId="19" xfId="0" applyNumberFormat="1" applyBorder="1" applyProtection="1"/>
    <xf numFmtId="166" fontId="4" fillId="0" borderId="20" xfId="0" applyNumberFormat="1" applyFont="1" applyBorder="1" applyProtection="1"/>
    <xf numFmtId="3" fontId="8" fillId="0" borderId="22" xfId="0" applyNumberFormat="1" applyFont="1" applyBorder="1" applyProtection="1"/>
    <xf numFmtId="37" fontId="0" fillId="0" borderId="22" xfId="0" applyNumberFormat="1" applyBorder="1" applyProtection="1"/>
    <xf numFmtId="3" fontId="0" fillId="0" borderId="22" xfId="0" applyNumberFormat="1" applyBorder="1" applyProtection="1"/>
    <xf numFmtId="166" fontId="4" fillId="0" borderId="23" xfId="0" applyNumberFormat="1" applyFont="1" applyBorder="1" applyProtection="1"/>
    <xf numFmtId="0" fontId="8" fillId="0" borderId="24" xfId="0" applyFont="1" applyBorder="1"/>
    <xf numFmtId="0" fontId="2" fillId="0" borderId="25" xfId="0" applyFont="1" applyBorder="1"/>
    <xf numFmtId="37" fontId="0" fillId="0" borderId="26" xfId="0" applyNumberFormat="1" applyBorder="1" applyProtection="1"/>
    <xf numFmtId="3" fontId="8" fillId="0" borderId="26" xfId="0" applyNumberFormat="1" applyFont="1" applyBorder="1" applyProtection="1"/>
    <xf numFmtId="3" fontId="0" fillId="0" borderId="26" xfId="0" applyNumberFormat="1" applyBorder="1" applyProtection="1"/>
    <xf numFmtId="166" fontId="4" fillId="0" borderId="27" xfId="0" applyNumberFormat="1" applyFont="1" applyBorder="1" applyProtection="1"/>
    <xf numFmtId="0" fontId="2" fillId="0" borderId="28" xfId="0" applyFont="1" applyBorder="1"/>
    <xf numFmtId="37" fontId="0" fillId="0" borderId="29" xfId="0" applyNumberFormat="1" applyBorder="1" applyProtection="1"/>
    <xf numFmtId="3" fontId="8" fillId="0" borderId="29" xfId="0" applyNumberFormat="1" applyFont="1" applyBorder="1" applyProtection="1"/>
    <xf numFmtId="3" fontId="0" fillId="0" borderId="29" xfId="0" applyNumberFormat="1" applyBorder="1" applyProtection="1"/>
    <xf numFmtId="166" fontId="4" fillId="0" borderId="30" xfId="0" applyNumberFormat="1" applyFont="1" applyBorder="1" applyProtection="1"/>
    <xf numFmtId="0" fontId="2" fillId="0" borderId="31" xfId="0" applyFont="1" applyBorder="1"/>
    <xf numFmtId="37" fontId="0" fillId="0" borderId="32" xfId="0" applyNumberFormat="1" applyBorder="1" applyProtection="1"/>
    <xf numFmtId="3" fontId="8" fillId="0" borderId="32" xfId="0" applyNumberFormat="1" applyFont="1" applyBorder="1" applyProtection="1"/>
    <xf numFmtId="3" fontId="0" fillId="0" borderId="32" xfId="0" applyNumberFormat="1" applyBorder="1" applyProtection="1"/>
    <xf numFmtId="166" fontId="4" fillId="0" borderId="33" xfId="0" applyNumberFormat="1" applyFont="1" applyBorder="1" applyProtection="1"/>
    <xf numFmtId="0" fontId="2" fillId="0" borderId="34" xfId="0" applyFont="1" applyBorder="1"/>
    <xf numFmtId="37" fontId="0" fillId="0" borderId="35" xfId="0" applyNumberFormat="1" applyBorder="1" applyProtection="1"/>
    <xf numFmtId="3" fontId="8" fillId="0" borderId="35" xfId="0" applyNumberFormat="1" applyFont="1" applyBorder="1" applyProtection="1"/>
    <xf numFmtId="3" fontId="0" fillId="0" borderId="35" xfId="0" applyNumberFormat="1" applyBorder="1" applyProtection="1"/>
    <xf numFmtId="166" fontId="4" fillId="0" borderId="36" xfId="0" applyNumberFormat="1" applyFont="1" applyBorder="1" applyProtection="1"/>
    <xf numFmtId="0" fontId="2" fillId="0" borderId="37" xfId="0" applyFont="1" applyBorder="1"/>
    <xf numFmtId="37" fontId="0" fillId="0" borderId="38" xfId="0" applyNumberFormat="1" applyBorder="1" applyProtection="1"/>
    <xf numFmtId="164" fontId="9" fillId="0" borderId="38" xfId="0" applyNumberFormat="1" applyFont="1" applyBorder="1" applyProtection="1"/>
    <xf numFmtId="37" fontId="8" fillId="0" borderId="38" xfId="0" applyNumberFormat="1" applyFont="1" applyBorder="1" applyProtection="1"/>
    <xf numFmtId="3" fontId="0" fillId="0" borderId="38" xfId="0" applyNumberFormat="1" applyBorder="1" applyProtection="1"/>
    <xf numFmtId="166" fontId="4" fillId="0" borderId="39" xfId="0" applyNumberFormat="1" applyFont="1" applyBorder="1" applyProtection="1"/>
    <xf numFmtId="37" fontId="8" fillId="0" borderId="35" xfId="0" applyNumberFormat="1" applyFont="1" applyBorder="1" applyProtection="1"/>
    <xf numFmtId="0" fontId="3" fillId="0" borderId="37" xfId="0" applyFont="1" applyBorder="1"/>
    <xf numFmtId="0" fontId="3" fillId="0" borderId="21" xfId="0" applyFont="1" applyBorder="1"/>
    <xf numFmtId="0" fontId="2" fillId="0" borderId="21" xfId="0" applyFont="1" applyBorder="1"/>
    <xf numFmtId="3" fontId="8" fillId="0" borderId="19" xfId="0" applyNumberFormat="1" applyFont="1" applyBorder="1" applyProtection="1"/>
    <xf numFmtId="166" fontId="4" fillId="0" borderId="20" xfId="0" applyNumberFormat="1" applyFont="1" applyBorder="1"/>
    <xf numFmtId="0" fontId="8" fillId="0" borderId="21" xfId="0" applyFont="1" applyBorder="1"/>
    <xf numFmtId="0" fontId="8" fillId="0" borderId="40" xfId="0" applyFont="1" applyBorder="1"/>
    <xf numFmtId="37" fontId="0" fillId="0" borderId="41" xfId="0" applyNumberFormat="1" applyBorder="1" applyProtection="1"/>
    <xf numFmtId="3" fontId="8" fillId="0" borderId="41" xfId="0" applyNumberFormat="1" applyFont="1" applyBorder="1" applyProtection="1"/>
    <xf numFmtId="3" fontId="0" fillId="0" borderId="41" xfId="0" applyNumberFormat="1" applyBorder="1" applyProtection="1"/>
    <xf numFmtId="166" fontId="4" fillId="0" borderId="42" xfId="0" applyNumberFormat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0" applyNumberFormat="1" applyFont="1" applyProtection="1"/>
    <xf numFmtId="164" fontId="3" fillId="0" borderId="0" xfId="0" applyNumberFormat="1" applyFont="1" applyBorder="1" applyProtection="1"/>
    <xf numFmtId="164" fontId="10" fillId="0" borderId="0" xfId="0" applyNumberFormat="1" applyFont="1" applyProtection="1"/>
    <xf numFmtId="164" fontId="10" fillId="0" borderId="0" xfId="0" applyNumberFormat="1" applyFont="1" applyBorder="1" applyProtection="1"/>
    <xf numFmtId="164" fontId="10" fillId="0" borderId="35" xfId="0" applyNumberFormat="1" applyFont="1" applyBorder="1" applyProtection="1"/>
    <xf numFmtId="164" fontId="10" fillId="0" borderId="26" xfId="0" applyNumberFormat="1" applyFont="1" applyBorder="1" applyProtection="1"/>
    <xf numFmtId="164" fontId="10" fillId="0" borderId="29" xfId="0" applyNumberFormat="1" applyFont="1" applyBorder="1" applyProtection="1"/>
    <xf numFmtId="164" fontId="10" fillId="0" borderId="32" xfId="0" applyNumberFormat="1" applyFont="1" applyBorder="1" applyProtection="1"/>
    <xf numFmtId="164" fontId="10" fillId="0" borderId="38" xfId="0" applyNumberFormat="1" applyFont="1" applyBorder="1" applyProtection="1"/>
    <xf numFmtId="37" fontId="11" fillId="0" borderId="0" xfId="0" applyNumberFormat="1" applyFont="1" applyProtection="1"/>
    <xf numFmtId="164" fontId="10" fillId="0" borderId="19" xfId="0" applyNumberFormat="1" applyFont="1" applyBorder="1" applyProtection="1"/>
    <xf numFmtId="164" fontId="10" fillId="0" borderId="22" xfId="0" applyNumberFormat="1" applyFont="1" applyBorder="1" applyProtection="1"/>
    <xf numFmtId="164" fontId="10" fillId="0" borderId="41" xfId="0" applyNumberFormat="1" applyFont="1" applyBorder="1" applyProtection="1"/>
    <xf numFmtId="164" fontId="10" fillId="0" borderId="17" xfId="0" applyNumberFormat="1" applyFont="1" applyBorder="1" applyProtection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L284"/>
  <sheetViews>
    <sheetView tabSelected="1" defaultGridColor="0" colorId="22" zoomScale="77" zoomScaleNormal="77" workbookViewId="0">
      <pane xSplit="2" ySplit="9" topLeftCell="C155" activePane="bottomRight" state="frozenSplit"/>
      <selection pane="topRight" activeCell="C1" sqref="C1"/>
      <selection pane="bottomLeft" activeCell="A9" sqref="A9"/>
      <selection pane="bottomRight" activeCell="G169" sqref="G169"/>
    </sheetView>
  </sheetViews>
  <sheetFormatPr defaultColWidth="11.44140625" defaultRowHeight="15"/>
  <cols>
    <col min="1" max="1" width="3.77734375" customWidth="1"/>
    <col min="2" max="2" width="34.77734375" customWidth="1"/>
    <col min="3" max="3" width="13" customWidth="1"/>
    <col min="4" max="4" width="8.21875" customWidth="1"/>
    <col min="5" max="5" width="13" customWidth="1"/>
    <col min="6" max="6" width="8.33203125" customWidth="1"/>
    <col min="7" max="7" width="13" customWidth="1"/>
    <col min="8" max="8" width="8.21875" customWidth="1"/>
    <col min="9" max="9" width="13" style="20" customWidth="1"/>
    <col min="10" max="10" width="14.77734375" style="38" customWidth="1"/>
    <col min="11" max="11" width="3.77734375" customWidth="1"/>
  </cols>
  <sheetData>
    <row r="1" spans="2:12">
      <c r="B1" s="127" t="s">
        <v>28</v>
      </c>
      <c r="C1" s="127"/>
      <c r="D1" s="127"/>
      <c r="E1" s="127"/>
      <c r="F1" s="127"/>
      <c r="G1" s="127"/>
      <c r="H1" s="127"/>
      <c r="I1" s="127"/>
      <c r="J1" s="127"/>
    </row>
    <row r="2" spans="2:12" ht="18" customHeight="1">
      <c r="B2" s="125" t="s">
        <v>251</v>
      </c>
      <c r="C2" s="126"/>
      <c r="D2" s="126"/>
      <c r="E2" s="126"/>
      <c r="F2" s="126"/>
      <c r="G2" s="126"/>
      <c r="H2" s="126"/>
      <c r="I2" s="126"/>
      <c r="J2" s="126"/>
    </row>
    <row r="3" spans="2:12" ht="9.9499999999999993" customHeight="1" thickBot="1">
      <c r="C3" s="1"/>
      <c r="D3" s="1"/>
      <c r="E3" s="1"/>
      <c r="F3" s="1"/>
      <c r="G3" s="1"/>
      <c r="H3" s="1"/>
    </row>
    <row r="4" spans="2:12" ht="6" customHeight="1">
      <c r="B4" s="2"/>
      <c r="C4" s="3"/>
      <c r="D4" s="3"/>
      <c r="E4" s="3"/>
      <c r="F4" s="3"/>
      <c r="G4" s="3"/>
      <c r="H4" s="3"/>
      <c r="I4" s="21"/>
      <c r="J4" s="39"/>
    </row>
    <row r="5" spans="2:12" ht="15.75">
      <c r="B5" s="4"/>
      <c r="C5" s="126" t="s">
        <v>6</v>
      </c>
      <c r="D5" s="126"/>
      <c r="E5" s="126"/>
      <c r="F5" s="126"/>
      <c r="G5" s="126"/>
      <c r="H5" s="126"/>
      <c r="J5" s="40"/>
    </row>
    <row r="6" spans="2:12" ht="15.75">
      <c r="B6" s="4"/>
      <c r="C6" s="14"/>
      <c r="D6" s="110" t="s">
        <v>9</v>
      </c>
      <c r="E6" s="16"/>
      <c r="F6" s="110" t="s">
        <v>38</v>
      </c>
      <c r="G6" s="14"/>
      <c r="H6" s="110" t="s">
        <v>10</v>
      </c>
      <c r="J6" s="41" t="s">
        <v>2</v>
      </c>
    </row>
    <row r="7" spans="2:12" ht="15.75">
      <c r="B7" s="4" t="s">
        <v>3</v>
      </c>
      <c r="C7" s="14" t="s">
        <v>7</v>
      </c>
      <c r="D7" s="110" t="s">
        <v>4</v>
      </c>
      <c r="E7" s="56" t="s">
        <v>37</v>
      </c>
      <c r="F7" s="110" t="s">
        <v>4</v>
      </c>
      <c r="G7" s="14" t="s">
        <v>8</v>
      </c>
      <c r="H7" s="110" t="s">
        <v>4</v>
      </c>
      <c r="I7" s="22" t="s">
        <v>1</v>
      </c>
      <c r="J7" s="41" t="s">
        <v>5</v>
      </c>
      <c r="K7" t="s">
        <v>0</v>
      </c>
    </row>
    <row r="8" spans="2:12" ht="6" customHeight="1" thickBot="1">
      <c r="B8" s="5"/>
      <c r="C8" s="15"/>
      <c r="D8" s="15"/>
      <c r="E8" s="15"/>
      <c r="F8" s="15"/>
      <c r="G8" s="15"/>
      <c r="H8" s="15"/>
      <c r="I8" s="23"/>
      <c r="J8" s="42"/>
    </row>
    <row r="9" spans="2:12">
      <c r="B9" s="4"/>
      <c r="J9" s="43"/>
      <c r="K9" t="s">
        <v>0</v>
      </c>
    </row>
    <row r="10" spans="2:12" ht="15.75">
      <c r="B10" s="6" t="s">
        <v>19</v>
      </c>
      <c r="J10" s="43"/>
    </row>
    <row r="11" spans="2:12" ht="6" customHeight="1">
      <c r="B11" s="4"/>
      <c r="J11" s="43"/>
    </row>
    <row r="12" spans="2:12" ht="15.75">
      <c r="B12" s="9" t="s">
        <v>74</v>
      </c>
      <c r="C12" s="7">
        <v>29704</v>
      </c>
      <c r="D12" s="113">
        <f>(C12/I12)*100</f>
        <v>2.7491129057634747</v>
      </c>
      <c r="E12" s="28">
        <v>0</v>
      </c>
      <c r="F12" s="113">
        <f>(E12/I12)*100</f>
        <v>0</v>
      </c>
      <c r="G12" s="7">
        <v>1050790</v>
      </c>
      <c r="H12" s="113">
        <f>(G12/I12)*100</f>
        <v>97.250887094236532</v>
      </c>
      <c r="I12" s="24">
        <f>SUM(C12,E12,G12)</f>
        <v>1080494</v>
      </c>
      <c r="J12" s="44">
        <f>(I12/$I$265)*100</f>
        <v>0.72520299235786179</v>
      </c>
      <c r="K12" s="8"/>
      <c r="L12" s="8"/>
    </row>
    <row r="13" spans="2:12" ht="15.75">
      <c r="B13" s="9" t="s">
        <v>11</v>
      </c>
      <c r="C13" s="8">
        <v>1280239</v>
      </c>
      <c r="D13" s="113">
        <f>(C13/I13)*100</f>
        <v>55.973192097361178</v>
      </c>
      <c r="E13" s="28">
        <v>0</v>
      </c>
      <c r="F13" s="113">
        <f t="shared" ref="F13:F44" si="0">(E13/I13)*100</f>
        <v>0</v>
      </c>
      <c r="G13" s="8">
        <v>1006997</v>
      </c>
      <c r="H13" s="113">
        <f t="shared" ref="H13:H44" si="1">(G13/I13)*100</f>
        <v>44.026807902638822</v>
      </c>
      <c r="I13" s="19">
        <f>SUM(C13,E13,G13)</f>
        <v>2287236</v>
      </c>
      <c r="J13" s="44">
        <f>(I13/$I$265)*100</f>
        <v>1.5351407702667728</v>
      </c>
      <c r="K13" s="8"/>
      <c r="L13" s="8"/>
    </row>
    <row r="14" spans="2:12" ht="15.75">
      <c r="B14" s="9" t="s">
        <v>75</v>
      </c>
      <c r="C14" s="8">
        <v>860986</v>
      </c>
      <c r="D14" s="113">
        <f t="shared" ref="D14:D44" si="2">(C14/I14)*100</f>
        <v>30.594092934355238</v>
      </c>
      <c r="E14" s="28">
        <v>0</v>
      </c>
      <c r="F14" s="113">
        <f t="shared" si="0"/>
        <v>0</v>
      </c>
      <c r="G14" s="8">
        <v>1953237</v>
      </c>
      <c r="H14" s="113">
        <f t="shared" si="1"/>
        <v>69.405907065644769</v>
      </c>
      <c r="I14" s="19">
        <f t="shared" ref="I14:I44" si="3">SUM(C14,E14,G14)</f>
        <v>2814223</v>
      </c>
      <c r="J14" s="44">
        <f>(I14/$I$265)*100</f>
        <v>1.8888424561009303</v>
      </c>
      <c r="K14" s="8"/>
      <c r="L14" s="8"/>
    </row>
    <row r="15" spans="2:12" ht="15.75">
      <c r="B15" s="9" t="s">
        <v>20</v>
      </c>
      <c r="C15" s="13">
        <v>1335231</v>
      </c>
      <c r="D15" s="114">
        <f t="shared" si="2"/>
        <v>36.96997754220147</v>
      </c>
      <c r="E15" s="60">
        <v>0</v>
      </c>
      <c r="F15" s="114">
        <f t="shared" si="0"/>
        <v>0</v>
      </c>
      <c r="G15" s="13">
        <v>2276432</v>
      </c>
      <c r="H15" s="114">
        <f t="shared" si="1"/>
        <v>63.03002245779853</v>
      </c>
      <c r="I15" s="55">
        <f t="shared" si="3"/>
        <v>3611663</v>
      </c>
      <c r="J15" s="44">
        <f>(I15/$I$265)*100</f>
        <v>2.4240660429286716</v>
      </c>
      <c r="K15" s="8"/>
      <c r="L15" s="8"/>
    </row>
    <row r="16" spans="2:12" ht="15.75">
      <c r="B16" s="87" t="s">
        <v>29</v>
      </c>
      <c r="C16" s="88">
        <v>0</v>
      </c>
      <c r="D16" s="115">
        <v>0</v>
      </c>
      <c r="E16" s="89">
        <v>61710</v>
      </c>
      <c r="F16" s="115">
        <v>0</v>
      </c>
      <c r="G16" s="88">
        <v>232144</v>
      </c>
      <c r="H16" s="115">
        <v>0</v>
      </c>
      <c r="I16" s="90">
        <f t="shared" si="3"/>
        <v>293854</v>
      </c>
      <c r="J16" s="91">
        <f>(I16/$I$265)*100</f>
        <v>0.19722811983808064</v>
      </c>
      <c r="K16" s="8"/>
      <c r="L16" s="8"/>
    </row>
    <row r="17" spans="2:12" ht="15.75">
      <c r="B17" s="9" t="s">
        <v>76</v>
      </c>
      <c r="C17" s="13">
        <v>0</v>
      </c>
      <c r="D17" s="114">
        <v>0</v>
      </c>
      <c r="E17" s="60">
        <v>3830</v>
      </c>
      <c r="F17" s="114">
        <v>0</v>
      </c>
      <c r="G17" s="13">
        <v>2034466</v>
      </c>
      <c r="H17" s="114">
        <v>0</v>
      </c>
      <c r="I17" s="19">
        <f t="shared" si="3"/>
        <v>2038296</v>
      </c>
      <c r="J17" s="44">
        <f>(I17/$I$265)*100</f>
        <v>1.3680579054682951</v>
      </c>
      <c r="K17" s="8"/>
      <c r="L17" s="8"/>
    </row>
    <row r="18" spans="2:12" ht="15.75">
      <c r="B18" s="9" t="s">
        <v>30</v>
      </c>
      <c r="C18" s="13">
        <v>0</v>
      </c>
      <c r="D18" s="114">
        <f t="shared" si="2"/>
        <v>0</v>
      </c>
      <c r="E18" s="60">
        <v>0</v>
      </c>
      <c r="F18" s="114">
        <f t="shared" si="0"/>
        <v>0</v>
      </c>
      <c r="G18" s="13">
        <v>653898</v>
      </c>
      <c r="H18" s="114">
        <f t="shared" si="1"/>
        <v>100</v>
      </c>
      <c r="I18" s="19">
        <f t="shared" si="3"/>
        <v>653898</v>
      </c>
      <c r="J18" s="44">
        <f>(I18/$I$265)*100</f>
        <v>0.43888146190244565</v>
      </c>
      <c r="K18" s="8"/>
      <c r="L18" s="8"/>
    </row>
    <row r="19" spans="2:12" ht="15.75">
      <c r="B19" s="9" t="s">
        <v>77</v>
      </c>
      <c r="C19" s="13">
        <v>0</v>
      </c>
      <c r="D19" s="114">
        <f t="shared" si="2"/>
        <v>0</v>
      </c>
      <c r="E19" s="60">
        <v>0</v>
      </c>
      <c r="F19" s="114">
        <f t="shared" si="0"/>
        <v>0</v>
      </c>
      <c r="G19" s="13">
        <v>1297390</v>
      </c>
      <c r="H19" s="114">
        <f t="shared" si="1"/>
        <v>100</v>
      </c>
      <c r="I19" s="19">
        <f t="shared" si="3"/>
        <v>1297390</v>
      </c>
      <c r="J19" s="44">
        <f>(I19/$I$265)*100</f>
        <v>0.87077865333372162</v>
      </c>
      <c r="K19" s="8"/>
      <c r="L19" s="8"/>
    </row>
    <row r="20" spans="2:12" ht="15.75">
      <c r="B20" s="9" t="s">
        <v>176</v>
      </c>
      <c r="C20" s="13">
        <v>0</v>
      </c>
      <c r="D20" s="114">
        <f t="shared" si="2"/>
        <v>0</v>
      </c>
      <c r="E20" s="60">
        <v>0</v>
      </c>
      <c r="F20" s="114">
        <f t="shared" si="0"/>
        <v>0</v>
      </c>
      <c r="G20" s="13">
        <v>893771</v>
      </c>
      <c r="H20" s="114">
        <f t="shared" si="1"/>
        <v>100</v>
      </c>
      <c r="I20" s="19">
        <f t="shared" si="3"/>
        <v>893771</v>
      </c>
      <c r="J20" s="44">
        <f>(I20/$I$265)*100</f>
        <v>0.59987876256849038</v>
      </c>
      <c r="K20" s="8"/>
      <c r="L20" s="8"/>
    </row>
    <row r="21" spans="2:12" ht="15.75">
      <c r="B21" s="9" t="s">
        <v>78</v>
      </c>
      <c r="C21" s="13">
        <v>4637624</v>
      </c>
      <c r="D21" s="114">
        <f t="shared" si="2"/>
        <v>91.485677819237026</v>
      </c>
      <c r="E21" s="60">
        <v>0</v>
      </c>
      <c r="F21" s="114">
        <f t="shared" si="0"/>
        <v>0</v>
      </c>
      <c r="G21" s="13">
        <v>431611</v>
      </c>
      <c r="H21" s="114">
        <f t="shared" si="1"/>
        <v>8.5143221807629743</v>
      </c>
      <c r="I21" s="19">
        <f t="shared" si="3"/>
        <v>5069235</v>
      </c>
      <c r="J21" s="44">
        <f>(I21/$I$265)*100</f>
        <v>3.4023552106399526</v>
      </c>
      <c r="K21" s="8"/>
      <c r="L21" s="8"/>
    </row>
    <row r="22" spans="2:12" ht="15.75">
      <c r="B22" s="72" t="s">
        <v>16</v>
      </c>
      <c r="C22" s="73">
        <v>682847</v>
      </c>
      <c r="D22" s="116">
        <f t="shared" si="2"/>
        <v>54.950075160863562</v>
      </c>
      <c r="E22" s="74">
        <v>0</v>
      </c>
      <c r="F22" s="116">
        <f t="shared" si="0"/>
        <v>0</v>
      </c>
      <c r="G22" s="73">
        <v>559821</v>
      </c>
      <c r="H22" s="116">
        <f t="shared" si="1"/>
        <v>45.049924839136438</v>
      </c>
      <c r="I22" s="75">
        <f t="shared" si="3"/>
        <v>1242668</v>
      </c>
      <c r="J22" s="76">
        <f>(I22/$I$265)*100</f>
        <v>0.83405049181888968</v>
      </c>
      <c r="K22" s="8"/>
      <c r="L22" s="8"/>
    </row>
    <row r="23" spans="2:12" ht="15.75">
      <c r="B23" s="77" t="s">
        <v>79</v>
      </c>
      <c r="C23" s="78">
        <v>0</v>
      </c>
      <c r="D23" s="117">
        <f t="shared" si="2"/>
        <v>0</v>
      </c>
      <c r="E23" s="79">
        <v>0</v>
      </c>
      <c r="F23" s="117">
        <f t="shared" si="0"/>
        <v>0</v>
      </c>
      <c r="G23" s="78">
        <v>1565014</v>
      </c>
      <c r="H23" s="117">
        <f t="shared" si="1"/>
        <v>100</v>
      </c>
      <c r="I23" s="80">
        <f t="shared" si="3"/>
        <v>1565014</v>
      </c>
      <c r="J23" s="81">
        <f>(I23/$I$265)*100</f>
        <v>1.0504017938849699</v>
      </c>
      <c r="K23" s="8"/>
      <c r="L23" s="8"/>
    </row>
    <row r="24" spans="2:12" ht="15.75">
      <c r="B24" s="77" t="s">
        <v>31</v>
      </c>
      <c r="C24" s="78">
        <v>2299015</v>
      </c>
      <c r="D24" s="117">
        <v>0</v>
      </c>
      <c r="E24" s="79">
        <v>1582417</v>
      </c>
      <c r="F24" s="117">
        <v>0</v>
      </c>
      <c r="G24" s="78">
        <v>2299588</v>
      </c>
      <c r="H24" s="117">
        <v>0</v>
      </c>
      <c r="I24" s="80">
        <f t="shared" si="3"/>
        <v>6181020</v>
      </c>
      <c r="J24" s="81">
        <f>(I24/$I$265)*100</f>
        <v>4.1485600103506268</v>
      </c>
      <c r="K24" s="8"/>
      <c r="L24" s="8"/>
    </row>
    <row r="25" spans="2:12" ht="15.75">
      <c r="B25" s="77" t="s">
        <v>80</v>
      </c>
      <c r="C25" s="78">
        <v>877165</v>
      </c>
      <c r="D25" s="117">
        <f t="shared" si="2"/>
        <v>42.733608264499047</v>
      </c>
      <c r="E25" s="79">
        <v>0</v>
      </c>
      <c r="F25" s="117">
        <f t="shared" si="0"/>
        <v>0</v>
      </c>
      <c r="G25" s="78">
        <v>1175470</v>
      </c>
      <c r="H25" s="117">
        <f t="shared" si="1"/>
        <v>57.266391735500953</v>
      </c>
      <c r="I25" s="80">
        <f t="shared" si="3"/>
        <v>2052635</v>
      </c>
      <c r="J25" s="81">
        <f>(I25/$I$265)*100</f>
        <v>1.3776819160666136</v>
      </c>
      <c r="K25" s="8"/>
      <c r="L25" s="8"/>
    </row>
    <row r="26" spans="2:12" ht="15.75">
      <c r="B26" s="82" t="s">
        <v>32</v>
      </c>
      <c r="C26" s="83">
        <v>0</v>
      </c>
      <c r="D26" s="118">
        <f t="shared" si="2"/>
        <v>0</v>
      </c>
      <c r="E26" s="84">
        <v>0</v>
      </c>
      <c r="F26" s="118">
        <f t="shared" si="0"/>
        <v>0</v>
      </c>
      <c r="G26" s="83">
        <v>1716226</v>
      </c>
      <c r="H26" s="118">
        <f t="shared" si="1"/>
        <v>100</v>
      </c>
      <c r="I26" s="85">
        <f t="shared" si="3"/>
        <v>1716226</v>
      </c>
      <c r="J26" s="86">
        <f>(I26/$I$265)*100</f>
        <v>1.1518918483234184</v>
      </c>
      <c r="K26" s="8"/>
      <c r="L26" s="8"/>
    </row>
    <row r="27" spans="2:12" ht="15.75">
      <c r="B27" s="9" t="s">
        <v>81</v>
      </c>
      <c r="C27" s="13">
        <v>0</v>
      </c>
      <c r="D27" s="114">
        <f t="shared" si="2"/>
        <v>0</v>
      </c>
      <c r="E27" s="60">
        <v>0</v>
      </c>
      <c r="F27" s="114">
        <f t="shared" si="0"/>
        <v>0</v>
      </c>
      <c r="G27" s="13">
        <v>1099988</v>
      </c>
      <c r="H27" s="114">
        <f t="shared" si="1"/>
        <v>100</v>
      </c>
      <c r="I27" s="19">
        <f t="shared" si="3"/>
        <v>1099988</v>
      </c>
      <c r="J27" s="44">
        <f>(I27/$I$265)*100</f>
        <v>0.73828692168372945</v>
      </c>
      <c r="K27" s="8"/>
      <c r="L27" s="8"/>
    </row>
    <row r="28" spans="2:12" ht="15.75">
      <c r="B28" s="9" t="s">
        <v>21</v>
      </c>
      <c r="C28" s="13">
        <v>5948062</v>
      </c>
      <c r="D28" s="114">
        <f t="shared" si="2"/>
        <v>100</v>
      </c>
      <c r="E28" s="60">
        <v>0</v>
      </c>
      <c r="F28" s="114">
        <f t="shared" si="0"/>
        <v>0</v>
      </c>
      <c r="G28" s="13">
        <v>0</v>
      </c>
      <c r="H28" s="114">
        <f t="shared" si="1"/>
        <v>0</v>
      </c>
      <c r="I28" s="19">
        <f t="shared" si="3"/>
        <v>5948062</v>
      </c>
      <c r="J28" s="44">
        <f>(I28/$I$265)*100</f>
        <v>3.9922039003734291</v>
      </c>
      <c r="K28" s="8"/>
      <c r="L28" s="8"/>
    </row>
    <row r="29" spans="2:12" ht="15.75">
      <c r="B29" s="9" t="s">
        <v>82</v>
      </c>
      <c r="C29" s="13">
        <v>144038</v>
      </c>
      <c r="D29" s="114">
        <f t="shared" si="2"/>
        <v>10.00002082788048</v>
      </c>
      <c r="E29" s="60">
        <v>0</v>
      </c>
      <c r="F29" s="114">
        <f t="shared" si="0"/>
        <v>0</v>
      </c>
      <c r="G29" s="13">
        <v>1296339</v>
      </c>
      <c r="H29" s="114">
        <f t="shared" si="1"/>
        <v>89.999979172119524</v>
      </c>
      <c r="I29" s="55">
        <f t="shared" si="3"/>
        <v>1440377</v>
      </c>
      <c r="J29" s="44">
        <f>(I29/$I$265)*100</f>
        <v>0.96674827488485804</v>
      </c>
      <c r="K29" s="8"/>
      <c r="L29" s="8"/>
    </row>
    <row r="30" spans="2:12" ht="15.75">
      <c r="B30" s="9" t="s">
        <v>13</v>
      </c>
      <c r="C30" s="13">
        <v>87145</v>
      </c>
      <c r="D30" s="114">
        <f t="shared" si="2"/>
        <v>3.4770739352520912</v>
      </c>
      <c r="E30" s="60">
        <v>0</v>
      </c>
      <c r="F30" s="114">
        <f t="shared" si="0"/>
        <v>0</v>
      </c>
      <c r="G30" s="13">
        <v>2419129</v>
      </c>
      <c r="H30" s="114">
        <f t="shared" si="1"/>
        <v>96.522926064747907</v>
      </c>
      <c r="I30" s="55">
        <f t="shared" si="3"/>
        <v>2506274</v>
      </c>
      <c r="J30" s="44">
        <f>(I30/$I$265)*100</f>
        <v>1.6821540929137113</v>
      </c>
      <c r="K30" s="8"/>
      <c r="L30" s="8"/>
    </row>
    <row r="31" spans="2:12" ht="15.75">
      <c r="B31" s="9" t="s">
        <v>33</v>
      </c>
      <c r="C31" s="13">
        <v>155316</v>
      </c>
      <c r="D31" s="114">
        <f t="shared" si="2"/>
        <v>11.630567944574409</v>
      </c>
      <c r="E31" s="60">
        <v>0</v>
      </c>
      <c r="F31" s="114">
        <f t="shared" si="0"/>
        <v>0</v>
      </c>
      <c r="G31" s="13">
        <v>1180096</v>
      </c>
      <c r="H31" s="114">
        <f t="shared" si="1"/>
        <v>88.369432055425591</v>
      </c>
      <c r="I31" s="19">
        <f t="shared" si="3"/>
        <v>1335412</v>
      </c>
      <c r="J31" s="44">
        <f>(I31/$I$265)*100</f>
        <v>0.89629815476124519</v>
      </c>
      <c r="K31" s="8"/>
      <c r="L31" s="8"/>
    </row>
    <row r="32" spans="2:12" ht="15.75">
      <c r="B32" s="72" t="s">
        <v>14</v>
      </c>
      <c r="C32" s="73">
        <v>9435</v>
      </c>
      <c r="D32" s="116">
        <v>0</v>
      </c>
      <c r="E32" s="74">
        <v>0</v>
      </c>
      <c r="F32" s="116">
        <v>0</v>
      </c>
      <c r="G32" s="73">
        <v>1507833</v>
      </c>
      <c r="H32" s="116">
        <v>0</v>
      </c>
      <c r="I32" s="75">
        <f t="shared" si="3"/>
        <v>1517268</v>
      </c>
      <c r="J32" s="76">
        <f>(I32/$I$265)*100</f>
        <v>1.0183557648712795</v>
      </c>
      <c r="K32" s="8"/>
      <c r="L32" s="8"/>
    </row>
    <row r="33" spans="2:12" ht="15.75">
      <c r="B33" s="77" t="s">
        <v>83</v>
      </c>
      <c r="C33" s="78">
        <v>0</v>
      </c>
      <c r="D33" s="117">
        <f t="shared" si="2"/>
        <v>0</v>
      </c>
      <c r="E33" s="79">
        <v>0</v>
      </c>
      <c r="F33" s="117">
        <f t="shared" si="0"/>
        <v>0</v>
      </c>
      <c r="G33" s="78">
        <v>66229</v>
      </c>
      <c r="H33" s="117">
        <f t="shared" si="1"/>
        <v>100</v>
      </c>
      <c r="I33" s="80">
        <f t="shared" si="3"/>
        <v>66229</v>
      </c>
      <c r="J33" s="81">
        <f>(I33/$I$265)*100</f>
        <v>4.4451398139063084E-2</v>
      </c>
      <c r="K33" s="8"/>
      <c r="L33" s="8"/>
    </row>
    <row r="34" spans="2:12" ht="15.75">
      <c r="B34" s="77" t="s">
        <v>84</v>
      </c>
      <c r="C34" s="78">
        <v>890008</v>
      </c>
      <c r="D34" s="117">
        <v>0</v>
      </c>
      <c r="E34" s="79">
        <v>96366</v>
      </c>
      <c r="F34" s="117">
        <v>0</v>
      </c>
      <c r="G34" s="78">
        <v>406024</v>
      </c>
      <c r="H34" s="117">
        <v>0</v>
      </c>
      <c r="I34" s="80">
        <f t="shared" si="3"/>
        <v>1392398</v>
      </c>
      <c r="J34" s="81">
        <f>(I34/$I$265)*100</f>
        <v>0.93454586157174591</v>
      </c>
      <c r="K34" s="8"/>
      <c r="L34" s="8"/>
    </row>
    <row r="35" spans="2:12" ht="15.75">
      <c r="B35" s="77" t="s">
        <v>85</v>
      </c>
      <c r="C35" s="78">
        <v>29581</v>
      </c>
      <c r="D35" s="117">
        <f t="shared" si="2"/>
        <v>2.999982759302624</v>
      </c>
      <c r="E35" s="79">
        <v>0</v>
      </c>
      <c r="F35" s="117">
        <f t="shared" si="0"/>
        <v>0</v>
      </c>
      <c r="G35" s="78">
        <v>956458</v>
      </c>
      <c r="H35" s="117">
        <f t="shared" si="1"/>
        <v>97.000017240697375</v>
      </c>
      <c r="I35" s="80">
        <f t="shared" si="3"/>
        <v>986039</v>
      </c>
      <c r="J35" s="81">
        <f>(I35/$I$265)*100</f>
        <v>0.66180694513949512</v>
      </c>
      <c r="K35" s="8"/>
      <c r="L35" s="8"/>
    </row>
    <row r="36" spans="2:12" ht="15.75">
      <c r="B36" s="82" t="s">
        <v>18</v>
      </c>
      <c r="C36" s="83">
        <v>0</v>
      </c>
      <c r="D36" s="118">
        <f t="shared" si="2"/>
        <v>0</v>
      </c>
      <c r="E36" s="84">
        <v>0</v>
      </c>
      <c r="F36" s="118">
        <f t="shared" si="0"/>
        <v>0</v>
      </c>
      <c r="G36" s="83">
        <v>2204636</v>
      </c>
      <c r="H36" s="118">
        <f t="shared" si="1"/>
        <v>100</v>
      </c>
      <c r="I36" s="85">
        <f t="shared" si="3"/>
        <v>2204636</v>
      </c>
      <c r="J36" s="86">
        <f>(I36/$I$265)*100</f>
        <v>1.4797015293558935</v>
      </c>
      <c r="K36" s="8"/>
      <c r="L36" s="8"/>
    </row>
    <row r="37" spans="2:12" ht="15.75">
      <c r="B37" s="9" t="s">
        <v>34</v>
      </c>
      <c r="C37" s="13">
        <v>524139</v>
      </c>
      <c r="D37" s="114">
        <f t="shared" si="2"/>
        <v>35.913558980599483</v>
      </c>
      <c r="E37" s="60">
        <v>0</v>
      </c>
      <c r="F37" s="114">
        <f t="shared" si="0"/>
        <v>0</v>
      </c>
      <c r="G37" s="13">
        <v>935307</v>
      </c>
      <c r="H37" s="114">
        <f t="shared" si="1"/>
        <v>64.08644101940051</v>
      </c>
      <c r="I37" s="19">
        <f t="shared" si="3"/>
        <v>1459446</v>
      </c>
      <c r="J37" s="44">
        <f>(I37/$I$265)*100</f>
        <v>0.97954695387916257</v>
      </c>
      <c r="K37" s="8"/>
      <c r="L37" s="8"/>
    </row>
    <row r="38" spans="2:12" ht="15.75">
      <c r="B38" s="9" t="s">
        <v>35</v>
      </c>
      <c r="C38" s="13">
        <v>0</v>
      </c>
      <c r="D38" s="114">
        <f t="shared" si="2"/>
        <v>0</v>
      </c>
      <c r="E38" s="60">
        <v>0</v>
      </c>
      <c r="F38" s="114">
        <f t="shared" si="0"/>
        <v>0</v>
      </c>
      <c r="G38" s="13">
        <v>1762120</v>
      </c>
      <c r="H38" s="114">
        <f t="shared" si="1"/>
        <v>100</v>
      </c>
      <c r="I38" s="19">
        <f t="shared" si="3"/>
        <v>1762120</v>
      </c>
      <c r="J38" s="44">
        <f>(I38/$I$265)*100</f>
        <v>1.1826948570687439</v>
      </c>
      <c r="K38" s="8"/>
      <c r="L38" s="8"/>
    </row>
    <row r="39" spans="2:12" ht="15.75">
      <c r="B39" s="9" t="s">
        <v>177</v>
      </c>
      <c r="C39" s="13">
        <v>88541</v>
      </c>
      <c r="D39" s="114">
        <f t="shared" si="2"/>
        <v>11.473054047399996</v>
      </c>
      <c r="E39" s="60">
        <v>0</v>
      </c>
      <c r="F39" s="114">
        <f t="shared" si="0"/>
        <v>0</v>
      </c>
      <c r="G39" s="13">
        <v>683189</v>
      </c>
      <c r="H39" s="114">
        <f t="shared" si="1"/>
        <v>88.526945952600002</v>
      </c>
      <c r="I39" s="19">
        <f t="shared" si="3"/>
        <v>771730</v>
      </c>
      <c r="J39" s="44">
        <f>(I39/$I$265)*100</f>
        <v>0.5179676197112919</v>
      </c>
      <c r="K39" s="8"/>
      <c r="L39" s="8"/>
    </row>
    <row r="40" spans="2:12" ht="15.75">
      <c r="B40" s="9" t="s">
        <v>222</v>
      </c>
      <c r="C40" s="13">
        <v>185737</v>
      </c>
      <c r="D40" s="114">
        <f t="shared" si="2"/>
        <v>47.510724234339548</v>
      </c>
      <c r="E40" s="60">
        <v>0</v>
      </c>
      <c r="F40" s="114">
        <f t="shared" si="0"/>
        <v>0</v>
      </c>
      <c r="G40" s="13">
        <v>205200</v>
      </c>
      <c r="H40" s="114">
        <f t="shared" si="1"/>
        <v>52.489275765660452</v>
      </c>
      <c r="I40" s="19">
        <f t="shared" si="3"/>
        <v>390937</v>
      </c>
      <c r="J40" s="44">
        <f>(I40/$I$265)*100</f>
        <v>0.26238802087138419</v>
      </c>
      <c r="K40" s="8"/>
      <c r="L40" s="8"/>
    </row>
    <row r="41" spans="2:12" ht="15.75">
      <c r="B41" s="9" t="s">
        <v>12</v>
      </c>
      <c r="C41" s="13">
        <v>770782</v>
      </c>
      <c r="D41" s="114">
        <f t="shared" si="2"/>
        <v>30.567349279382107</v>
      </c>
      <c r="E41" s="60">
        <v>0</v>
      </c>
      <c r="F41" s="114">
        <f t="shared" si="0"/>
        <v>0</v>
      </c>
      <c r="G41" s="13">
        <v>1750804</v>
      </c>
      <c r="H41" s="114">
        <f t="shared" si="1"/>
        <v>69.4326507206179</v>
      </c>
      <c r="I41" s="19">
        <f t="shared" si="3"/>
        <v>2521586</v>
      </c>
      <c r="J41" s="44">
        <f>(I41/$I$265)*100</f>
        <v>1.6924311589769967</v>
      </c>
      <c r="K41" s="8"/>
      <c r="L41" s="8"/>
    </row>
    <row r="42" spans="2:12" ht="15.75">
      <c r="B42" s="72" t="s">
        <v>86</v>
      </c>
      <c r="C42" s="73">
        <v>338137</v>
      </c>
      <c r="D42" s="116">
        <f t="shared" si="2"/>
        <v>20.438895537905438</v>
      </c>
      <c r="E42" s="74">
        <v>0</v>
      </c>
      <c r="F42" s="116">
        <f t="shared" si="0"/>
        <v>0</v>
      </c>
      <c r="G42" s="73">
        <v>1316243</v>
      </c>
      <c r="H42" s="116">
        <f t="shared" si="1"/>
        <v>79.561104462094562</v>
      </c>
      <c r="I42" s="75">
        <f t="shared" si="3"/>
        <v>1654380</v>
      </c>
      <c r="J42" s="76">
        <f>(I42/$I$265)*100</f>
        <v>1.1103822200743356</v>
      </c>
      <c r="K42" s="8"/>
      <c r="L42" s="8"/>
    </row>
    <row r="43" spans="2:12" ht="15.75">
      <c r="B43" s="77" t="s">
        <v>36</v>
      </c>
      <c r="C43" s="78">
        <v>266640</v>
      </c>
      <c r="D43" s="117">
        <f t="shared" si="2"/>
        <v>18.537933796271837</v>
      </c>
      <c r="E43" s="79">
        <v>110642</v>
      </c>
      <c r="F43" s="117">
        <f t="shared" si="0"/>
        <v>7.6922969962762835</v>
      </c>
      <c r="G43" s="78">
        <v>1061066</v>
      </c>
      <c r="H43" s="117">
        <f t="shared" si="1"/>
        <v>73.769769207451887</v>
      </c>
      <c r="I43" s="80">
        <f t="shared" si="3"/>
        <v>1438348</v>
      </c>
      <c r="J43" s="81">
        <f>(I43/$I$265)*100</f>
        <v>0.96538645624311259</v>
      </c>
      <c r="K43" s="8"/>
      <c r="L43" s="8"/>
    </row>
    <row r="44" spans="2:12" ht="15.75">
      <c r="B44" s="77" t="s">
        <v>22</v>
      </c>
      <c r="C44" s="78">
        <v>2146959</v>
      </c>
      <c r="D44" s="117">
        <f t="shared" si="2"/>
        <v>54.075553579771785</v>
      </c>
      <c r="E44" s="79">
        <v>0</v>
      </c>
      <c r="F44" s="117">
        <f t="shared" si="0"/>
        <v>0</v>
      </c>
      <c r="G44" s="78">
        <v>1823336</v>
      </c>
      <c r="H44" s="117">
        <f t="shared" si="1"/>
        <v>45.924446420228222</v>
      </c>
      <c r="I44" s="80">
        <f t="shared" si="3"/>
        <v>3970295</v>
      </c>
      <c r="J44" s="81">
        <f>(I44/$I$265)*100</f>
        <v>2.6647716827149956</v>
      </c>
      <c r="K44" s="8"/>
      <c r="L44" s="8"/>
    </row>
    <row r="45" spans="2:12" ht="15.75">
      <c r="B45" s="9"/>
      <c r="C45" s="13"/>
      <c r="D45" s="113"/>
      <c r="E45" s="17"/>
      <c r="F45" s="113"/>
      <c r="G45" s="8"/>
      <c r="H45" s="113"/>
      <c r="I45" s="19"/>
      <c r="J45" s="44"/>
      <c r="K45" s="8"/>
      <c r="L45" s="8"/>
    </row>
    <row r="46" spans="2:12" s="29" customFormat="1" ht="15.75">
      <c r="B46" s="25" t="s">
        <v>23</v>
      </c>
      <c r="C46" s="26">
        <f>SUM(C12:C45)</f>
        <v>23587331</v>
      </c>
      <c r="D46" s="111">
        <f>(C46/I46)*100</f>
        <v>36.14188362473719</v>
      </c>
      <c r="E46" s="26">
        <f>SUM(E12:E45)</f>
        <v>1854965</v>
      </c>
      <c r="F46" s="111">
        <f>(E46/I46)*100</f>
        <v>2.8422855115723196</v>
      </c>
      <c r="G46" s="26">
        <f>SUM(G12:G45)</f>
        <v>39820852</v>
      </c>
      <c r="H46" s="111">
        <f>(G46/I46)*100</f>
        <v>61.015830863690489</v>
      </c>
      <c r="I46" s="26">
        <f>SUM(I12:I45)</f>
        <v>65263148</v>
      </c>
      <c r="J46" s="45">
        <f>(I46/$I$265)*100</f>
        <v>43.803140249084215</v>
      </c>
      <c r="K46" s="27"/>
      <c r="L46" s="27"/>
    </row>
    <row r="47" spans="2:12" s="29" customFormat="1" ht="15.75">
      <c r="B47" s="25"/>
      <c r="C47" s="26"/>
      <c r="D47" s="113"/>
      <c r="E47" s="26"/>
      <c r="F47" s="113"/>
      <c r="G47" s="26"/>
      <c r="H47" s="113"/>
      <c r="I47" s="26"/>
      <c r="J47" s="45"/>
      <c r="K47" s="27"/>
      <c r="L47" s="27"/>
    </row>
    <row r="48" spans="2:12" ht="15.75">
      <c r="B48" s="9"/>
      <c r="C48" s="13"/>
      <c r="D48" s="113"/>
      <c r="E48" s="17"/>
      <c r="F48" s="113"/>
      <c r="G48" s="8"/>
      <c r="H48" s="113"/>
      <c r="I48" s="19"/>
      <c r="J48" s="44"/>
      <c r="K48" s="8"/>
      <c r="L48" s="8"/>
    </row>
    <row r="49" spans="2:12" ht="15.75">
      <c r="B49" s="99" t="s">
        <v>24</v>
      </c>
      <c r="C49" s="93"/>
      <c r="D49" s="119"/>
      <c r="E49" s="94"/>
      <c r="F49" s="119"/>
      <c r="G49" s="93"/>
      <c r="H49" s="119"/>
      <c r="I49" s="96"/>
      <c r="J49" s="97"/>
      <c r="K49" s="8"/>
      <c r="L49" s="8"/>
    </row>
    <row r="50" spans="2:12" ht="6" customHeight="1">
      <c r="B50" s="9"/>
      <c r="C50" s="13"/>
      <c r="D50" s="113"/>
      <c r="E50" s="17"/>
      <c r="F50" s="113"/>
      <c r="G50" s="8"/>
      <c r="H50" s="113"/>
      <c r="I50" s="19"/>
      <c r="J50" s="44"/>
      <c r="K50" s="8"/>
      <c r="L50" s="8"/>
    </row>
    <row r="51" spans="2:12" ht="15.75">
      <c r="B51" s="9" t="s">
        <v>87</v>
      </c>
      <c r="C51" s="13">
        <v>280206</v>
      </c>
      <c r="D51" s="113">
        <f t="shared" ref="D51:D113" si="4">(C51/I51)*100</f>
        <v>43.496335023268955</v>
      </c>
      <c r="E51" s="27">
        <v>0</v>
      </c>
      <c r="F51" s="113">
        <f>(E51/I51)*100</f>
        <v>0</v>
      </c>
      <c r="G51" s="8">
        <v>364000</v>
      </c>
      <c r="H51" s="113">
        <f>(G51/I51)*100</f>
        <v>56.503664976731052</v>
      </c>
      <c r="I51" s="19">
        <f>SUM(C51,E51,G51)</f>
        <v>644206</v>
      </c>
      <c r="J51" s="44">
        <f t="shared" ref="J51:J114" si="5">(I51/$I$265)*100</f>
        <v>0.43237641198830229</v>
      </c>
      <c r="K51" s="8"/>
      <c r="L51" s="8"/>
    </row>
    <row r="52" spans="2:12" ht="15.75">
      <c r="B52" s="9" t="s">
        <v>88</v>
      </c>
      <c r="C52" s="13">
        <v>68193</v>
      </c>
      <c r="D52" s="113">
        <f t="shared" si="4"/>
        <v>27.099966220915217</v>
      </c>
      <c r="E52" s="27">
        <v>0</v>
      </c>
      <c r="F52" s="113">
        <f>(E52/I52)*100</f>
        <v>0</v>
      </c>
      <c r="G52" s="8">
        <v>183442</v>
      </c>
      <c r="H52" s="113">
        <f t="shared" ref="H52:H115" si="6">(G52/I52)*100</f>
        <v>72.900033779084779</v>
      </c>
      <c r="I52" s="19">
        <f>SUM(C52,E52,G52)</f>
        <v>251635</v>
      </c>
      <c r="J52" s="44">
        <f t="shared" si="5"/>
        <v>0.16889168748921377</v>
      </c>
      <c r="K52" s="8"/>
      <c r="L52" s="8"/>
    </row>
    <row r="53" spans="2:12" ht="15.75">
      <c r="B53" s="9" t="s">
        <v>89</v>
      </c>
      <c r="C53" s="13">
        <v>107598</v>
      </c>
      <c r="D53" s="114">
        <f t="shared" si="4"/>
        <v>100</v>
      </c>
      <c r="E53" s="26">
        <v>0</v>
      </c>
      <c r="F53" s="114">
        <f t="shared" ref="F53:F115" si="7">(E53/I53)*100</f>
        <v>0</v>
      </c>
      <c r="G53" s="13">
        <v>0</v>
      </c>
      <c r="H53" s="114">
        <f t="shared" si="6"/>
        <v>0</v>
      </c>
      <c r="I53" s="55">
        <f t="shared" ref="I53:I115" si="8">SUM(C53,E53,G53)</f>
        <v>107598</v>
      </c>
      <c r="J53" s="44">
        <f t="shared" si="5"/>
        <v>7.2217329824803472E-2</v>
      </c>
      <c r="K53" s="8"/>
      <c r="L53" s="8"/>
    </row>
    <row r="54" spans="2:12" ht="15.75">
      <c r="B54" s="9" t="s">
        <v>90</v>
      </c>
      <c r="C54" s="13">
        <v>0</v>
      </c>
      <c r="D54" s="114">
        <f t="shared" si="4"/>
        <v>0</v>
      </c>
      <c r="E54" s="26">
        <v>0</v>
      </c>
      <c r="F54" s="114">
        <f t="shared" si="7"/>
        <v>0</v>
      </c>
      <c r="G54" s="13">
        <v>312367</v>
      </c>
      <c r="H54" s="114">
        <f t="shared" si="6"/>
        <v>100</v>
      </c>
      <c r="I54" s="55">
        <f t="shared" si="8"/>
        <v>312367</v>
      </c>
      <c r="J54" s="44">
        <f t="shared" si="5"/>
        <v>0.20965362428097536</v>
      </c>
      <c r="K54" s="8"/>
      <c r="L54" s="8"/>
    </row>
    <row r="55" spans="2:12" ht="15.75">
      <c r="B55" s="9" t="s">
        <v>187</v>
      </c>
      <c r="C55" s="13">
        <v>0</v>
      </c>
      <c r="D55" s="114">
        <v>0</v>
      </c>
      <c r="E55" s="26">
        <v>0</v>
      </c>
      <c r="F55" s="114">
        <v>0</v>
      </c>
      <c r="G55" s="13">
        <v>125397</v>
      </c>
      <c r="H55" s="114">
        <v>0</v>
      </c>
      <c r="I55" s="55">
        <f t="shared" si="8"/>
        <v>125397</v>
      </c>
      <c r="J55" s="44">
        <f t="shared" si="5"/>
        <v>8.4163613710671964E-2</v>
      </c>
      <c r="K55" s="8"/>
      <c r="L55" s="8"/>
    </row>
    <row r="56" spans="2:12" ht="15.75">
      <c r="B56" s="92" t="s">
        <v>91</v>
      </c>
      <c r="C56" s="93">
        <v>23432</v>
      </c>
      <c r="D56" s="119">
        <f t="shared" si="4"/>
        <v>9.0907680131597317</v>
      </c>
      <c r="E56" s="95">
        <v>0</v>
      </c>
      <c r="F56" s="119">
        <f t="shared" si="7"/>
        <v>0</v>
      </c>
      <c r="G56" s="93">
        <v>234324</v>
      </c>
      <c r="H56" s="119">
        <f t="shared" si="6"/>
        <v>90.909231986840268</v>
      </c>
      <c r="I56" s="96">
        <f t="shared" si="8"/>
        <v>257756</v>
      </c>
      <c r="J56" s="97">
        <f t="shared" si="5"/>
        <v>0.17299996344097515</v>
      </c>
      <c r="K56" s="8"/>
      <c r="L56" s="8"/>
    </row>
    <row r="57" spans="2:12" ht="15.75">
      <c r="B57" s="9" t="s">
        <v>178</v>
      </c>
      <c r="C57" s="13">
        <v>359779</v>
      </c>
      <c r="D57" s="114">
        <f t="shared" si="4"/>
        <v>60.828451387656081</v>
      </c>
      <c r="E57" s="26">
        <v>0</v>
      </c>
      <c r="F57" s="114">
        <f t="shared" si="7"/>
        <v>0</v>
      </c>
      <c r="G57" s="13">
        <v>231686</v>
      </c>
      <c r="H57" s="114">
        <f t="shared" si="6"/>
        <v>39.171548612343926</v>
      </c>
      <c r="I57" s="55">
        <f t="shared" si="8"/>
        <v>591465</v>
      </c>
      <c r="J57" s="44">
        <f t="shared" si="5"/>
        <v>0.39697785260718033</v>
      </c>
      <c r="K57" s="8"/>
      <c r="L57" s="8"/>
    </row>
    <row r="58" spans="2:12" ht="15.75">
      <c r="B58" s="9" t="s">
        <v>188</v>
      </c>
      <c r="C58" s="13">
        <v>0</v>
      </c>
      <c r="D58" s="114">
        <f t="shared" si="4"/>
        <v>0</v>
      </c>
      <c r="E58" s="26">
        <v>0</v>
      </c>
      <c r="F58" s="114">
        <f t="shared" si="7"/>
        <v>0</v>
      </c>
      <c r="G58" s="13">
        <v>363443</v>
      </c>
      <c r="H58" s="114">
        <f t="shared" si="6"/>
        <v>100</v>
      </c>
      <c r="I58" s="55">
        <f t="shared" si="8"/>
        <v>363443</v>
      </c>
      <c r="J58" s="44">
        <f t="shared" si="5"/>
        <v>0.24393467353962017</v>
      </c>
      <c r="K58" s="8"/>
      <c r="L58" s="8"/>
    </row>
    <row r="59" spans="2:12" ht="15.75">
      <c r="B59" s="9" t="s">
        <v>92</v>
      </c>
      <c r="C59" s="13">
        <v>0</v>
      </c>
      <c r="D59" s="114">
        <v>0</v>
      </c>
      <c r="E59" s="26">
        <v>0</v>
      </c>
      <c r="F59" s="114">
        <v>0</v>
      </c>
      <c r="G59" s="13">
        <v>117711</v>
      </c>
      <c r="H59" s="114">
        <v>0</v>
      </c>
      <c r="I59" s="55">
        <f t="shared" si="8"/>
        <v>117711</v>
      </c>
      <c r="J59" s="44">
        <f t="shared" si="5"/>
        <v>7.9004945361507109E-2</v>
      </c>
      <c r="K59" s="8"/>
      <c r="L59" s="8"/>
    </row>
    <row r="60" spans="2:12" ht="15.75">
      <c r="B60" s="87" t="s">
        <v>93</v>
      </c>
      <c r="C60" s="88">
        <v>77262</v>
      </c>
      <c r="D60" s="115">
        <f t="shared" si="4"/>
        <v>9.9999482283749934</v>
      </c>
      <c r="E60" s="98">
        <v>0</v>
      </c>
      <c r="F60" s="115">
        <f t="shared" si="7"/>
        <v>0</v>
      </c>
      <c r="G60" s="88">
        <v>695362</v>
      </c>
      <c r="H60" s="115">
        <f t="shared" si="6"/>
        <v>90.00005177162501</v>
      </c>
      <c r="I60" s="90">
        <f t="shared" si="8"/>
        <v>772624</v>
      </c>
      <c r="J60" s="91">
        <f t="shared" si="5"/>
        <v>0.5185676521734508</v>
      </c>
      <c r="K60" s="8"/>
      <c r="L60" s="8"/>
    </row>
    <row r="61" spans="2:12" ht="15.75">
      <c r="B61" s="9" t="s">
        <v>94</v>
      </c>
      <c r="C61" s="13">
        <v>225330</v>
      </c>
      <c r="D61" s="114">
        <f t="shared" si="4"/>
        <v>47.208609972198182</v>
      </c>
      <c r="E61" s="26">
        <v>0</v>
      </c>
      <c r="F61" s="114">
        <f t="shared" si="7"/>
        <v>0</v>
      </c>
      <c r="G61" s="13">
        <v>251977</v>
      </c>
      <c r="H61" s="114">
        <f t="shared" si="6"/>
        <v>52.79139002780181</v>
      </c>
      <c r="I61" s="55">
        <f t="shared" si="8"/>
        <v>477307</v>
      </c>
      <c r="J61" s="44">
        <f t="shared" si="5"/>
        <v>0.32035760001754188</v>
      </c>
      <c r="K61" s="8"/>
      <c r="L61" s="8"/>
    </row>
    <row r="62" spans="2:12" ht="15.75">
      <c r="B62" s="9" t="s">
        <v>39</v>
      </c>
      <c r="C62" s="13">
        <v>130355</v>
      </c>
      <c r="D62" s="114">
        <f t="shared" si="4"/>
        <v>100</v>
      </c>
      <c r="E62" s="26">
        <v>0</v>
      </c>
      <c r="F62" s="114">
        <f t="shared" si="7"/>
        <v>0</v>
      </c>
      <c r="G62" s="13">
        <v>0</v>
      </c>
      <c r="H62" s="114">
        <f t="shared" si="6"/>
        <v>0</v>
      </c>
      <c r="I62" s="55">
        <f t="shared" si="8"/>
        <v>130355</v>
      </c>
      <c r="J62" s="44">
        <f t="shared" si="5"/>
        <v>8.7491310519826171E-2</v>
      </c>
      <c r="K62" s="8"/>
      <c r="L62" s="8"/>
    </row>
    <row r="63" spans="2:12" ht="15.75">
      <c r="B63" s="9" t="s">
        <v>95</v>
      </c>
      <c r="C63" s="13">
        <v>228982</v>
      </c>
      <c r="D63" s="114">
        <f t="shared" si="4"/>
        <v>35.25218842467293</v>
      </c>
      <c r="E63" s="26">
        <v>0</v>
      </c>
      <c r="F63" s="114">
        <f t="shared" si="7"/>
        <v>0</v>
      </c>
      <c r="G63" s="13">
        <v>420572</v>
      </c>
      <c r="H63" s="114">
        <f t="shared" si="6"/>
        <v>64.747811575327077</v>
      </c>
      <c r="I63" s="55">
        <f t="shared" si="8"/>
        <v>649554</v>
      </c>
      <c r="J63" s="44">
        <f t="shared" si="5"/>
        <v>0.43596586792524394</v>
      </c>
      <c r="K63" s="8"/>
      <c r="L63" s="8"/>
    </row>
    <row r="64" spans="2:12" ht="15.75">
      <c r="B64" s="9" t="s">
        <v>96</v>
      </c>
      <c r="C64" s="13">
        <v>0</v>
      </c>
      <c r="D64" s="114">
        <f t="shared" si="4"/>
        <v>0</v>
      </c>
      <c r="E64" s="26">
        <v>0</v>
      </c>
      <c r="F64" s="114">
        <f t="shared" si="7"/>
        <v>0</v>
      </c>
      <c r="G64" s="13">
        <v>79612</v>
      </c>
      <c r="H64" s="114">
        <f t="shared" si="6"/>
        <v>100</v>
      </c>
      <c r="I64" s="55">
        <f t="shared" si="8"/>
        <v>79612</v>
      </c>
      <c r="J64" s="44">
        <f t="shared" si="5"/>
        <v>5.3433763285676818E-2</v>
      </c>
      <c r="K64" s="8"/>
      <c r="L64" s="8"/>
    </row>
    <row r="65" spans="2:12" ht="15.75">
      <c r="B65" s="9" t="s">
        <v>97</v>
      </c>
      <c r="C65" s="13">
        <v>25724</v>
      </c>
      <c r="D65" s="114">
        <v>0</v>
      </c>
      <c r="E65" s="26">
        <v>0</v>
      </c>
      <c r="F65" s="114">
        <v>0</v>
      </c>
      <c r="G65" s="13">
        <v>255841</v>
      </c>
      <c r="H65" s="114">
        <v>0</v>
      </c>
      <c r="I65" s="55">
        <f t="shared" si="8"/>
        <v>281565</v>
      </c>
      <c r="J65" s="44">
        <f t="shared" si="5"/>
        <v>0.18898002260377322</v>
      </c>
      <c r="K65" s="8"/>
      <c r="L65" s="8"/>
    </row>
    <row r="66" spans="2:12" ht="15.75">
      <c r="B66" s="92" t="s">
        <v>98</v>
      </c>
      <c r="C66" s="93">
        <v>0</v>
      </c>
      <c r="D66" s="119">
        <f t="shared" si="4"/>
        <v>0</v>
      </c>
      <c r="E66" s="95">
        <v>0</v>
      </c>
      <c r="F66" s="119">
        <f t="shared" si="7"/>
        <v>0</v>
      </c>
      <c r="G66" s="93">
        <v>782736</v>
      </c>
      <c r="H66" s="119">
        <f t="shared" si="6"/>
        <v>100</v>
      </c>
      <c r="I66" s="96">
        <f t="shared" si="8"/>
        <v>782736</v>
      </c>
      <c r="J66" s="97">
        <f t="shared" si="5"/>
        <v>0.52535459653290373</v>
      </c>
      <c r="K66" s="8"/>
      <c r="L66" s="8"/>
    </row>
    <row r="67" spans="2:12" ht="15.75">
      <c r="B67" s="9" t="s">
        <v>99</v>
      </c>
      <c r="C67" s="13">
        <v>0</v>
      </c>
      <c r="D67" s="114">
        <v>0</v>
      </c>
      <c r="E67" s="26">
        <v>0</v>
      </c>
      <c r="F67" s="114">
        <v>0</v>
      </c>
      <c r="G67" s="13">
        <v>442787</v>
      </c>
      <c r="H67" s="114">
        <v>0</v>
      </c>
      <c r="I67" s="55">
        <f t="shared" si="8"/>
        <v>442787</v>
      </c>
      <c r="J67" s="44">
        <f t="shared" si="5"/>
        <v>0.29718856132209942</v>
      </c>
      <c r="K67" s="8"/>
      <c r="L67" s="8"/>
    </row>
    <row r="68" spans="2:12" ht="15.75">
      <c r="B68" s="9" t="s">
        <v>40</v>
      </c>
      <c r="C68" s="13">
        <v>34087</v>
      </c>
      <c r="D68" s="114">
        <f t="shared" si="4"/>
        <v>8.5797706993543841</v>
      </c>
      <c r="E68" s="26">
        <v>32740</v>
      </c>
      <c r="F68" s="114">
        <f t="shared" si="7"/>
        <v>8.2407279225764221</v>
      </c>
      <c r="G68" s="13">
        <v>330468</v>
      </c>
      <c r="H68" s="114">
        <f t="shared" si="6"/>
        <v>83.179501378069205</v>
      </c>
      <c r="I68" s="55">
        <f t="shared" si="8"/>
        <v>397295</v>
      </c>
      <c r="J68" s="44">
        <f t="shared" si="5"/>
        <v>0.26665536583157023</v>
      </c>
      <c r="K68" s="8"/>
      <c r="L68" s="8"/>
    </row>
    <row r="69" spans="2:12" ht="15.75">
      <c r="B69" s="9" t="s">
        <v>189</v>
      </c>
      <c r="C69" s="13">
        <v>0</v>
      </c>
      <c r="D69" s="114">
        <v>0</v>
      </c>
      <c r="E69" s="26">
        <v>0</v>
      </c>
      <c r="F69" s="114">
        <v>0</v>
      </c>
      <c r="G69" s="13">
        <v>148919</v>
      </c>
      <c r="H69" s="114">
        <v>0</v>
      </c>
      <c r="I69" s="55">
        <f t="shared" si="8"/>
        <v>148919</v>
      </c>
      <c r="J69" s="44">
        <f t="shared" si="5"/>
        <v>9.9951045002508496E-2</v>
      </c>
      <c r="K69" s="8"/>
      <c r="L69" s="8"/>
    </row>
    <row r="70" spans="2:12" ht="15.75">
      <c r="B70" s="87" t="s">
        <v>41</v>
      </c>
      <c r="C70" s="88">
        <v>0</v>
      </c>
      <c r="D70" s="115">
        <f t="shared" si="4"/>
        <v>0</v>
      </c>
      <c r="E70" s="98">
        <v>0</v>
      </c>
      <c r="F70" s="115">
        <f t="shared" si="7"/>
        <v>0</v>
      </c>
      <c r="G70" s="88">
        <v>268754</v>
      </c>
      <c r="H70" s="115">
        <f t="shared" si="6"/>
        <v>100</v>
      </c>
      <c r="I70" s="90">
        <f t="shared" si="8"/>
        <v>268754</v>
      </c>
      <c r="J70" s="91">
        <f t="shared" si="5"/>
        <v>0.18038157084458106</v>
      </c>
      <c r="K70" s="8"/>
      <c r="L70" s="8"/>
    </row>
    <row r="71" spans="2:12" ht="15.75">
      <c r="B71" s="9" t="s">
        <v>42</v>
      </c>
      <c r="C71" s="13">
        <v>67426</v>
      </c>
      <c r="D71" s="114">
        <v>0</v>
      </c>
      <c r="E71" s="26">
        <v>0</v>
      </c>
      <c r="F71" s="114">
        <v>0</v>
      </c>
      <c r="G71" s="13">
        <v>604620</v>
      </c>
      <c r="H71" s="114">
        <v>0</v>
      </c>
      <c r="I71" s="55">
        <f t="shared" si="8"/>
        <v>672046</v>
      </c>
      <c r="J71" s="44">
        <f t="shared" si="5"/>
        <v>0.4510619866488213</v>
      </c>
      <c r="K71" s="8"/>
      <c r="L71" s="8"/>
    </row>
    <row r="72" spans="2:12" ht="15.75">
      <c r="B72" s="9" t="s">
        <v>100</v>
      </c>
      <c r="C72" s="13">
        <v>0</v>
      </c>
      <c r="D72" s="114">
        <v>0</v>
      </c>
      <c r="E72" s="26">
        <v>61195</v>
      </c>
      <c r="F72" s="114">
        <v>0</v>
      </c>
      <c r="G72" s="13">
        <v>0</v>
      </c>
      <c r="H72" s="114">
        <v>0</v>
      </c>
      <c r="I72" s="55">
        <f t="shared" si="8"/>
        <v>61195</v>
      </c>
      <c r="J72" s="44">
        <f t="shared" si="5"/>
        <v>4.1072691858852844E-2</v>
      </c>
      <c r="K72" s="8"/>
      <c r="L72" s="8"/>
    </row>
    <row r="73" spans="2:12" ht="15.75">
      <c r="B73" s="9" t="s">
        <v>43</v>
      </c>
      <c r="C73" s="13">
        <v>0</v>
      </c>
      <c r="D73" s="114">
        <f t="shared" si="4"/>
        <v>0</v>
      </c>
      <c r="E73" s="26">
        <v>0</v>
      </c>
      <c r="F73" s="114">
        <f t="shared" si="7"/>
        <v>0</v>
      </c>
      <c r="G73" s="13">
        <v>163048</v>
      </c>
      <c r="H73" s="114">
        <f t="shared" si="6"/>
        <v>100</v>
      </c>
      <c r="I73" s="55">
        <f t="shared" si="8"/>
        <v>163048</v>
      </c>
      <c r="J73" s="44">
        <f t="shared" si="5"/>
        <v>0.10943410837817205</v>
      </c>
      <c r="K73" s="8"/>
      <c r="L73" s="8"/>
    </row>
    <row r="74" spans="2:12" ht="15.75">
      <c r="B74" s="9" t="s">
        <v>101</v>
      </c>
      <c r="C74" s="13">
        <v>72320</v>
      </c>
      <c r="D74" s="114">
        <v>0</v>
      </c>
      <c r="E74" s="26">
        <v>0</v>
      </c>
      <c r="F74" s="114">
        <v>0</v>
      </c>
      <c r="G74" s="13">
        <v>266484</v>
      </c>
      <c r="H74" s="114">
        <v>0</v>
      </c>
      <c r="I74" s="55">
        <f t="shared" si="8"/>
        <v>338804</v>
      </c>
      <c r="J74" s="44">
        <f t="shared" si="5"/>
        <v>0.22739753725871037</v>
      </c>
      <c r="K74" s="8"/>
      <c r="L74" s="8"/>
    </row>
    <row r="75" spans="2:12" ht="15.75">
      <c r="B75" s="9" t="s">
        <v>102</v>
      </c>
      <c r="C75" s="13">
        <v>291656</v>
      </c>
      <c r="D75" s="114">
        <f t="shared" si="4"/>
        <v>163.60168730928021</v>
      </c>
      <c r="E75" s="26">
        <v>0</v>
      </c>
      <c r="F75" s="114">
        <f t="shared" si="7"/>
        <v>0</v>
      </c>
      <c r="G75" s="13">
        <v>-113384</v>
      </c>
      <c r="H75" s="114">
        <f t="shared" si="6"/>
        <v>-63.601687309280194</v>
      </c>
      <c r="I75" s="55">
        <f t="shared" si="8"/>
        <v>178272</v>
      </c>
      <c r="J75" s="44">
        <f t="shared" si="5"/>
        <v>0.11965211084339268</v>
      </c>
      <c r="K75" s="8"/>
      <c r="L75" s="8"/>
    </row>
    <row r="76" spans="2:12" ht="15.75">
      <c r="B76" s="92" t="s">
        <v>103</v>
      </c>
      <c r="C76" s="93">
        <v>79714</v>
      </c>
      <c r="D76" s="119">
        <f t="shared" si="4"/>
        <v>38.168063203255926</v>
      </c>
      <c r="E76" s="95">
        <v>0</v>
      </c>
      <c r="F76" s="119">
        <f t="shared" si="7"/>
        <v>0</v>
      </c>
      <c r="G76" s="93">
        <v>129136</v>
      </c>
      <c r="H76" s="119">
        <f t="shared" si="6"/>
        <v>61.831936796744067</v>
      </c>
      <c r="I76" s="96">
        <f t="shared" si="8"/>
        <v>208850</v>
      </c>
      <c r="J76" s="97">
        <f t="shared" si="5"/>
        <v>0.14017536881642972</v>
      </c>
      <c r="K76" s="8"/>
      <c r="L76" s="8"/>
    </row>
    <row r="77" spans="2:12" ht="15.75">
      <c r="B77" s="9" t="s">
        <v>104</v>
      </c>
      <c r="C77" s="13">
        <v>0</v>
      </c>
      <c r="D77" s="114">
        <f t="shared" si="4"/>
        <v>0</v>
      </c>
      <c r="E77" s="26">
        <v>0</v>
      </c>
      <c r="F77" s="114">
        <f t="shared" si="7"/>
        <v>0</v>
      </c>
      <c r="G77" s="13">
        <v>265137</v>
      </c>
      <c r="H77" s="114">
        <f t="shared" si="6"/>
        <v>100</v>
      </c>
      <c r="I77" s="55">
        <f t="shared" si="8"/>
        <v>265137</v>
      </c>
      <c r="J77" s="44">
        <f t="shared" si="5"/>
        <v>0.1779539227286652</v>
      </c>
      <c r="K77" s="8"/>
      <c r="L77" s="8"/>
    </row>
    <row r="78" spans="2:12" ht="15.75">
      <c r="B78" s="9" t="s">
        <v>190</v>
      </c>
      <c r="C78" s="13">
        <v>10991</v>
      </c>
      <c r="D78" s="114">
        <v>0</v>
      </c>
      <c r="E78" s="26">
        <v>0</v>
      </c>
      <c r="F78" s="114">
        <v>0</v>
      </c>
      <c r="G78" s="13">
        <v>98921</v>
      </c>
      <c r="H78" s="114">
        <v>0</v>
      </c>
      <c r="I78" s="55">
        <f t="shared" si="8"/>
        <v>109912</v>
      </c>
      <c r="J78" s="44">
        <f t="shared" si="5"/>
        <v>7.3770433983008962E-2</v>
      </c>
      <c r="K78" s="8"/>
      <c r="L78" s="8"/>
    </row>
    <row r="79" spans="2:12" ht="15.75">
      <c r="B79" s="9" t="s">
        <v>105</v>
      </c>
      <c r="C79" s="13">
        <v>55318</v>
      </c>
      <c r="D79" s="114">
        <v>0</v>
      </c>
      <c r="E79" s="26">
        <v>0</v>
      </c>
      <c r="F79" s="114">
        <v>0</v>
      </c>
      <c r="G79" s="13">
        <v>553174</v>
      </c>
      <c r="H79" s="114">
        <v>0</v>
      </c>
      <c r="I79" s="55">
        <f t="shared" si="8"/>
        <v>608492</v>
      </c>
      <c r="J79" s="44">
        <f t="shared" si="5"/>
        <v>0.40840598765547975</v>
      </c>
      <c r="K79" s="8"/>
      <c r="L79" s="8"/>
    </row>
    <row r="80" spans="2:12" ht="15.75">
      <c r="B80" s="87" t="s">
        <v>44</v>
      </c>
      <c r="C80" s="88">
        <v>0</v>
      </c>
      <c r="D80" s="115">
        <f t="shared" si="4"/>
        <v>0</v>
      </c>
      <c r="E80" s="98">
        <v>0</v>
      </c>
      <c r="F80" s="115">
        <f t="shared" si="7"/>
        <v>0</v>
      </c>
      <c r="G80" s="88">
        <v>882062</v>
      </c>
      <c r="H80" s="115">
        <f t="shared" si="6"/>
        <v>100</v>
      </c>
      <c r="I80" s="90">
        <f t="shared" si="8"/>
        <v>882062</v>
      </c>
      <c r="J80" s="91">
        <f t="shared" si="5"/>
        <v>0.59201994813961045</v>
      </c>
      <c r="K80" s="8"/>
      <c r="L80" s="8"/>
    </row>
    <row r="81" spans="2:12" ht="15.75">
      <c r="B81" s="9" t="s">
        <v>106</v>
      </c>
      <c r="C81" s="13">
        <v>14808</v>
      </c>
      <c r="D81" s="114">
        <f t="shared" si="4"/>
        <v>6.7782645116106615</v>
      </c>
      <c r="E81" s="26">
        <v>0</v>
      </c>
      <c r="F81" s="114">
        <f t="shared" si="7"/>
        <v>0</v>
      </c>
      <c r="G81" s="13">
        <v>203655</v>
      </c>
      <c r="H81" s="114">
        <f t="shared" si="6"/>
        <v>93.221735488389328</v>
      </c>
      <c r="I81" s="55">
        <f t="shared" si="8"/>
        <v>218463</v>
      </c>
      <c r="J81" s="44">
        <f t="shared" si="5"/>
        <v>0.14662739572776484</v>
      </c>
      <c r="K81" s="8"/>
      <c r="L81" s="8"/>
    </row>
    <row r="82" spans="2:12" ht="15.75">
      <c r="B82" s="9" t="s">
        <v>179</v>
      </c>
      <c r="C82" s="13">
        <v>15000</v>
      </c>
      <c r="D82" s="114">
        <f t="shared" si="4"/>
        <v>4.9016243983256054</v>
      </c>
      <c r="E82" s="26">
        <v>0</v>
      </c>
      <c r="F82" s="114">
        <f t="shared" si="7"/>
        <v>0</v>
      </c>
      <c r="G82" s="13">
        <v>291021</v>
      </c>
      <c r="H82" s="114">
        <f t="shared" si="6"/>
        <v>95.098375601674391</v>
      </c>
      <c r="I82" s="55">
        <f t="shared" si="8"/>
        <v>306021</v>
      </c>
      <c r="J82" s="44">
        <f t="shared" si="5"/>
        <v>0.20539433344779812</v>
      </c>
      <c r="K82" s="8"/>
      <c r="L82" s="8"/>
    </row>
    <row r="83" spans="2:12" ht="15.75">
      <c r="B83" s="9" t="s">
        <v>180</v>
      </c>
      <c r="C83" s="13">
        <v>396817</v>
      </c>
      <c r="D83" s="114">
        <f t="shared" si="4"/>
        <v>100</v>
      </c>
      <c r="E83" s="26">
        <v>0</v>
      </c>
      <c r="F83" s="114">
        <f t="shared" si="7"/>
        <v>0</v>
      </c>
      <c r="G83" s="13">
        <v>0</v>
      </c>
      <c r="H83" s="114">
        <f t="shared" si="6"/>
        <v>0</v>
      </c>
      <c r="I83" s="55">
        <f t="shared" si="8"/>
        <v>396817</v>
      </c>
      <c r="J83" s="44">
        <f t="shared" si="5"/>
        <v>0.26633454310571797</v>
      </c>
      <c r="K83" s="8"/>
      <c r="L83" s="8"/>
    </row>
    <row r="84" spans="2:12" ht="15.75">
      <c r="B84" s="9" t="s">
        <v>107</v>
      </c>
      <c r="C84" s="13">
        <v>14496</v>
      </c>
      <c r="D84" s="114">
        <f t="shared" si="4"/>
        <v>3.3374929202602579</v>
      </c>
      <c r="E84" s="26">
        <v>33499</v>
      </c>
      <c r="F84" s="114">
        <f t="shared" si="7"/>
        <v>7.7126569630103736</v>
      </c>
      <c r="G84" s="13">
        <v>386343</v>
      </c>
      <c r="H84" s="114">
        <f t="shared" si="6"/>
        <v>88.949850116729365</v>
      </c>
      <c r="I84" s="55">
        <f t="shared" si="8"/>
        <v>434338</v>
      </c>
      <c r="J84" s="44">
        <f t="shared" si="5"/>
        <v>0.29151778473062223</v>
      </c>
      <c r="K84" s="8"/>
      <c r="L84" s="8"/>
    </row>
    <row r="85" spans="2:12" ht="15.75">
      <c r="B85" s="9" t="s">
        <v>108</v>
      </c>
      <c r="C85" s="13">
        <v>103729</v>
      </c>
      <c r="D85" s="114">
        <v>0</v>
      </c>
      <c r="E85" s="26">
        <v>0</v>
      </c>
      <c r="F85" s="114">
        <v>0</v>
      </c>
      <c r="G85" s="13">
        <v>1023370</v>
      </c>
      <c r="H85" s="114">
        <v>0</v>
      </c>
      <c r="I85" s="55">
        <f t="shared" si="8"/>
        <v>1127099</v>
      </c>
      <c r="J85" s="44">
        <f t="shared" si="5"/>
        <v>0.75648320812846126</v>
      </c>
      <c r="K85" s="8"/>
      <c r="L85" s="8"/>
    </row>
    <row r="86" spans="2:12" ht="15.75">
      <c r="B86" s="92" t="s">
        <v>17</v>
      </c>
      <c r="C86" s="93">
        <v>53899</v>
      </c>
      <c r="D86" s="119">
        <f t="shared" si="4"/>
        <v>9.9999814468145107</v>
      </c>
      <c r="E86" s="95">
        <v>0</v>
      </c>
      <c r="F86" s="119">
        <f t="shared" si="7"/>
        <v>0</v>
      </c>
      <c r="G86" s="93">
        <v>485092</v>
      </c>
      <c r="H86" s="119">
        <f t="shared" si="6"/>
        <v>90.000018553185484</v>
      </c>
      <c r="I86" s="96">
        <f t="shared" si="8"/>
        <v>538991</v>
      </c>
      <c r="J86" s="97">
        <f t="shared" si="5"/>
        <v>0.36175849755200518</v>
      </c>
      <c r="K86" s="8"/>
      <c r="L86" s="8"/>
    </row>
    <row r="87" spans="2:12" ht="15.75">
      <c r="B87" s="9" t="s">
        <v>186</v>
      </c>
      <c r="C87" s="13">
        <v>0</v>
      </c>
      <c r="D87" s="114">
        <f t="shared" si="4"/>
        <v>0</v>
      </c>
      <c r="E87" s="26">
        <v>41938</v>
      </c>
      <c r="F87" s="114">
        <f t="shared" si="7"/>
        <v>100</v>
      </c>
      <c r="G87" s="13">
        <v>0</v>
      </c>
      <c r="H87" s="114">
        <f t="shared" si="6"/>
        <v>0</v>
      </c>
      <c r="I87" s="55">
        <f t="shared" si="8"/>
        <v>41938</v>
      </c>
      <c r="J87" s="44">
        <f t="shared" si="5"/>
        <v>2.8147831541409766E-2</v>
      </c>
      <c r="K87" s="8"/>
      <c r="L87" s="8"/>
    </row>
    <row r="88" spans="2:12" ht="15.75">
      <c r="B88" s="9" t="s">
        <v>191</v>
      </c>
      <c r="C88" s="13">
        <v>0</v>
      </c>
      <c r="D88" s="114">
        <f t="shared" si="4"/>
        <v>0</v>
      </c>
      <c r="E88" s="26">
        <v>0</v>
      </c>
      <c r="F88" s="114">
        <f t="shared" si="7"/>
        <v>0</v>
      </c>
      <c r="G88" s="13">
        <v>327945</v>
      </c>
      <c r="H88" s="114">
        <f t="shared" si="6"/>
        <v>100</v>
      </c>
      <c r="I88" s="55">
        <f t="shared" si="8"/>
        <v>327945</v>
      </c>
      <c r="J88" s="44">
        <f t="shared" si="5"/>
        <v>0.22010922349295689</v>
      </c>
      <c r="K88" s="8"/>
      <c r="L88" s="8"/>
    </row>
    <row r="89" spans="2:12" ht="15.75">
      <c r="B89" s="9" t="s">
        <v>181</v>
      </c>
      <c r="C89" s="13">
        <v>12039</v>
      </c>
      <c r="D89" s="114">
        <f t="shared" si="4"/>
        <v>2.6012666022778097</v>
      </c>
      <c r="E89" s="26">
        <v>0</v>
      </c>
      <c r="F89" s="114">
        <f t="shared" si="7"/>
        <v>0</v>
      </c>
      <c r="G89" s="13">
        <v>450774</v>
      </c>
      <c r="H89" s="114">
        <f t="shared" si="6"/>
        <v>97.398733397722197</v>
      </c>
      <c r="I89" s="55">
        <f t="shared" si="8"/>
        <v>462813</v>
      </c>
      <c r="J89" s="44">
        <f t="shared" si="5"/>
        <v>0.31062955694535932</v>
      </c>
      <c r="K89" s="8"/>
      <c r="L89" s="8"/>
    </row>
    <row r="90" spans="2:12" ht="15.75">
      <c r="B90" s="87" t="s">
        <v>109</v>
      </c>
      <c r="C90" s="88">
        <v>111096</v>
      </c>
      <c r="D90" s="115">
        <f t="shared" si="4"/>
        <v>23.436244159186558</v>
      </c>
      <c r="E90" s="98">
        <v>0</v>
      </c>
      <c r="F90" s="115">
        <f t="shared" si="7"/>
        <v>0</v>
      </c>
      <c r="G90" s="88">
        <v>362939</v>
      </c>
      <c r="H90" s="115">
        <f t="shared" si="6"/>
        <v>76.563755840813442</v>
      </c>
      <c r="I90" s="90">
        <f t="shared" si="8"/>
        <v>474035</v>
      </c>
      <c r="J90" s="91">
        <f t="shared" si="5"/>
        <v>0.31816150805313032</v>
      </c>
      <c r="K90" s="8"/>
      <c r="L90" s="8"/>
    </row>
    <row r="91" spans="2:12" ht="15.75">
      <c r="B91" s="9" t="s">
        <v>110</v>
      </c>
      <c r="C91" s="13">
        <v>0</v>
      </c>
      <c r="D91" s="114">
        <v>0</v>
      </c>
      <c r="E91" s="26">
        <v>0</v>
      </c>
      <c r="F91" s="114">
        <v>0</v>
      </c>
      <c r="G91" s="13">
        <v>183165</v>
      </c>
      <c r="H91" s="114">
        <v>0</v>
      </c>
      <c r="I91" s="55">
        <f t="shared" si="8"/>
        <v>183165</v>
      </c>
      <c r="J91" s="44">
        <f t="shared" si="5"/>
        <v>0.12293618113124899</v>
      </c>
      <c r="K91" s="8"/>
      <c r="L91" s="8"/>
    </row>
    <row r="92" spans="2:12" ht="15.75">
      <c r="B92" s="9" t="s">
        <v>111</v>
      </c>
      <c r="C92" s="13">
        <v>150172</v>
      </c>
      <c r="D92" s="114">
        <v>0</v>
      </c>
      <c r="E92" s="26">
        <v>0</v>
      </c>
      <c r="F92" s="114">
        <v>0</v>
      </c>
      <c r="G92" s="13">
        <v>36846</v>
      </c>
      <c r="H92" s="114">
        <v>0</v>
      </c>
      <c r="I92" s="55">
        <f t="shared" si="8"/>
        <v>187018</v>
      </c>
      <c r="J92" s="44">
        <f t="shared" si="5"/>
        <v>0.12552222707833877</v>
      </c>
      <c r="K92" s="8"/>
      <c r="L92" s="8"/>
    </row>
    <row r="93" spans="2:12" ht="15.75">
      <c r="B93" s="9" t="s">
        <v>112</v>
      </c>
      <c r="C93" s="13">
        <v>372517</v>
      </c>
      <c r="D93" s="114">
        <f t="shared" si="4"/>
        <v>18.946693304416996</v>
      </c>
      <c r="E93" s="26">
        <v>0</v>
      </c>
      <c r="F93" s="114">
        <f t="shared" si="7"/>
        <v>0</v>
      </c>
      <c r="G93" s="13">
        <v>1593615</v>
      </c>
      <c r="H93" s="114">
        <f t="shared" si="6"/>
        <v>81.053306695583004</v>
      </c>
      <c r="I93" s="55">
        <f t="shared" si="8"/>
        <v>1966132</v>
      </c>
      <c r="J93" s="44">
        <f t="shared" si="5"/>
        <v>1.3196230703461078</v>
      </c>
      <c r="K93" s="8"/>
      <c r="L93" s="8"/>
    </row>
    <row r="94" spans="2:12" ht="15.75">
      <c r="B94" s="9" t="s">
        <v>113</v>
      </c>
      <c r="C94" s="13">
        <v>0</v>
      </c>
      <c r="D94" s="114">
        <f t="shared" si="4"/>
        <v>0</v>
      </c>
      <c r="E94" s="26">
        <v>0</v>
      </c>
      <c r="F94" s="114">
        <f t="shared" si="7"/>
        <v>0</v>
      </c>
      <c r="G94" s="13">
        <v>1100000</v>
      </c>
      <c r="H94" s="114">
        <f t="shared" si="6"/>
        <v>100</v>
      </c>
      <c r="I94" s="55">
        <f t="shared" si="8"/>
        <v>1100000</v>
      </c>
      <c r="J94" s="44">
        <f t="shared" si="5"/>
        <v>0.73829497581073833</v>
      </c>
      <c r="K94" s="8"/>
      <c r="L94" s="8"/>
    </row>
    <row r="95" spans="2:12" ht="15.75">
      <c r="B95" s="9" t="s">
        <v>182</v>
      </c>
      <c r="C95" s="13">
        <v>148457</v>
      </c>
      <c r="D95" s="114">
        <f t="shared" si="4"/>
        <v>100</v>
      </c>
      <c r="E95" s="26">
        <v>0</v>
      </c>
      <c r="F95" s="114">
        <f t="shared" si="7"/>
        <v>0</v>
      </c>
      <c r="G95" s="13">
        <v>0</v>
      </c>
      <c r="H95" s="114">
        <f t="shared" si="6"/>
        <v>0</v>
      </c>
      <c r="I95" s="55">
        <f t="shared" si="8"/>
        <v>148457</v>
      </c>
      <c r="J95" s="44">
        <f t="shared" si="5"/>
        <v>9.9640961112667986E-2</v>
      </c>
      <c r="K95" s="8"/>
      <c r="L95" s="8"/>
    </row>
    <row r="96" spans="2:12" ht="15.75">
      <c r="B96" s="92" t="s">
        <v>114</v>
      </c>
      <c r="C96" s="93">
        <v>361253</v>
      </c>
      <c r="D96" s="119">
        <f t="shared" si="4"/>
        <v>130.54207485193311</v>
      </c>
      <c r="E96" s="95">
        <v>27674</v>
      </c>
      <c r="F96" s="119">
        <f t="shared" si="7"/>
        <v>10.000252951400808</v>
      </c>
      <c r="G96" s="93">
        <v>-112194</v>
      </c>
      <c r="H96" s="119">
        <f t="shared" si="6"/>
        <v>-40.542327803333897</v>
      </c>
      <c r="I96" s="96">
        <f t="shared" si="8"/>
        <v>276733</v>
      </c>
      <c r="J96" s="97">
        <f t="shared" si="5"/>
        <v>0.18573689412821184</v>
      </c>
      <c r="K96" s="8"/>
      <c r="L96" s="8"/>
    </row>
    <row r="97" spans="2:12" ht="15.75">
      <c r="B97" s="9" t="s">
        <v>45</v>
      </c>
      <c r="C97" s="13">
        <v>60981</v>
      </c>
      <c r="D97" s="114">
        <f t="shared" si="4"/>
        <v>14.271438400726433</v>
      </c>
      <c r="E97" s="26">
        <v>0</v>
      </c>
      <c r="F97" s="114">
        <f t="shared" si="7"/>
        <v>0</v>
      </c>
      <c r="G97" s="13">
        <v>366313</v>
      </c>
      <c r="H97" s="114">
        <f t="shared" si="6"/>
        <v>85.728561599273561</v>
      </c>
      <c r="I97" s="55">
        <f t="shared" si="8"/>
        <v>427294</v>
      </c>
      <c r="J97" s="44">
        <f t="shared" si="5"/>
        <v>0.28679001217643058</v>
      </c>
      <c r="K97" s="8"/>
      <c r="L97" s="8"/>
    </row>
    <row r="98" spans="2:12" ht="15.75">
      <c r="B98" s="9" t="s">
        <v>192</v>
      </c>
      <c r="C98" s="13">
        <v>102103</v>
      </c>
      <c r="D98" s="114">
        <f t="shared" si="4"/>
        <v>31.718068516470545</v>
      </c>
      <c r="E98" s="26">
        <v>0</v>
      </c>
      <c r="F98" s="114">
        <f t="shared" si="7"/>
        <v>0</v>
      </c>
      <c r="G98" s="13">
        <v>219805</v>
      </c>
      <c r="H98" s="114">
        <f t="shared" si="6"/>
        <v>68.281931483529462</v>
      </c>
      <c r="I98" s="55">
        <f t="shared" si="8"/>
        <v>321908</v>
      </c>
      <c r="J98" s="44">
        <f t="shared" si="5"/>
        <v>0.21605732643025741</v>
      </c>
      <c r="K98" s="8"/>
      <c r="L98" s="8"/>
    </row>
    <row r="99" spans="2:12" ht="15.75">
      <c r="B99" s="9" t="s">
        <v>115</v>
      </c>
      <c r="C99" s="13">
        <v>56969</v>
      </c>
      <c r="D99" s="114">
        <v>0</v>
      </c>
      <c r="E99" s="26">
        <v>0</v>
      </c>
      <c r="F99" s="114">
        <v>0</v>
      </c>
      <c r="G99" s="13">
        <v>512725</v>
      </c>
      <c r="H99" s="114">
        <v>0</v>
      </c>
      <c r="I99" s="55">
        <f t="shared" si="8"/>
        <v>569694</v>
      </c>
      <c r="J99" s="44">
        <f t="shared" si="5"/>
        <v>0.38236565268138434</v>
      </c>
      <c r="K99" s="8"/>
      <c r="L99" s="8"/>
    </row>
    <row r="100" spans="2:12" ht="15.75">
      <c r="B100" s="87" t="s">
        <v>46</v>
      </c>
      <c r="C100" s="88">
        <v>280000</v>
      </c>
      <c r="D100" s="115">
        <f t="shared" si="4"/>
        <v>100</v>
      </c>
      <c r="E100" s="98">
        <v>0</v>
      </c>
      <c r="F100" s="115">
        <f t="shared" si="7"/>
        <v>0</v>
      </c>
      <c r="G100" s="88">
        <v>0</v>
      </c>
      <c r="H100" s="115">
        <f t="shared" si="6"/>
        <v>0</v>
      </c>
      <c r="I100" s="90">
        <f t="shared" si="8"/>
        <v>280000</v>
      </c>
      <c r="J100" s="91">
        <f t="shared" si="5"/>
        <v>0.18792963020636974</v>
      </c>
      <c r="K100" s="8"/>
      <c r="L100" s="8"/>
    </row>
    <row r="101" spans="2:12" ht="15.75">
      <c r="B101" s="9" t="s">
        <v>116</v>
      </c>
      <c r="C101" s="13">
        <v>34738</v>
      </c>
      <c r="D101" s="114">
        <f t="shared" si="4"/>
        <v>10.49679850365173</v>
      </c>
      <c r="E101" s="26">
        <v>0</v>
      </c>
      <c r="F101" s="114">
        <f t="shared" si="7"/>
        <v>0</v>
      </c>
      <c r="G101" s="13">
        <v>296201</v>
      </c>
      <c r="H101" s="114">
        <f t="shared" si="6"/>
        <v>89.503201496348268</v>
      </c>
      <c r="I101" s="55">
        <f t="shared" si="8"/>
        <v>330939</v>
      </c>
      <c r="J101" s="44">
        <f t="shared" si="5"/>
        <v>0.22211872818166359</v>
      </c>
      <c r="K101" s="8"/>
      <c r="L101" s="8"/>
    </row>
    <row r="102" spans="2:12" ht="15.75">
      <c r="B102" s="9" t="s">
        <v>193</v>
      </c>
      <c r="C102" s="13">
        <v>0</v>
      </c>
      <c r="D102" s="114">
        <f t="shared" si="4"/>
        <v>0</v>
      </c>
      <c r="E102" s="26">
        <v>0</v>
      </c>
      <c r="F102" s="114">
        <f t="shared" si="7"/>
        <v>0</v>
      </c>
      <c r="G102" s="13">
        <v>506979</v>
      </c>
      <c r="H102" s="114">
        <f t="shared" si="6"/>
        <v>100</v>
      </c>
      <c r="I102" s="55">
        <f t="shared" si="8"/>
        <v>506979</v>
      </c>
      <c r="J102" s="44">
        <f t="shared" si="5"/>
        <v>0.34027277140141121</v>
      </c>
      <c r="K102" s="8"/>
      <c r="L102" s="8"/>
    </row>
    <row r="103" spans="2:12" ht="15.75">
      <c r="B103" s="9" t="s">
        <v>183</v>
      </c>
      <c r="C103" s="13">
        <v>21351</v>
      </c>
      <c r="D103" s="114">
        <f t="shared" si="4"/>
        <v>16.66653656708845</v>
      </c>
      <c r="E103" s="26">
        <v>0</v>
      </c>
      <c r="F103" s="114">
        <f t="shared" si="7"/>
        <v>0</v>
      </c>
      <c r="G103" s="13">
        <v>106756</v>
      </c>
      <c r="H103" s="114">
        <f t="shared" si="6"/>
        <v>83.333463432911543</v>
      </c>
      <c r="I103" s="55">
        <f t="shared" si="8"/>
        <v>128107</v>
      </c>
      <c r="J103" s="44">
        <f t="shared" si="5"/>
        <v>8.5982504060169329E-2</v>
      </c>
      <c r="K103" s="8"/>
      <c r="L103" s="8"/>
    </row>
    <row r="104" spans="2:12" ht="15.75">
      <c r="B104" s="9" t="s">
        <v>194</v>
      </c>
      <c r="C104" s="13">
        <v>156872</v>
      </c>
      <c r="D104" s="114">
        <f t="shared" si="4"/>
        <v>40.12553938708745</v>
      </c>
      <c r="E104" s="26">
        <v>0</v>
      </c>
      <c r="F104" s="114">
        <f t="shared" si="7"/>
        <v>0</v>
      </c>
      <c r="G104" s="13">
        <v>234081</v>
      </c>
      <c r="H104" s="114">
        <f t="shared" si="6"/>
        <v>59.87446061291255</v>
      </c>
      <c r="I104" s="55">
        <f t="shared" si="8"/>
        <v>390953</v>
      </c>
      <c r="J104" s="44">
        <f t="shared" si="5"/>
        <v>0.26239875970739596</v>
      </c>
      <c r="K104" s="8"/>
      <c r="L104" s="8"/>
    </row>
    <row r="105" spans="2:12" ht="15.75">
      <c r="B105" s="9" t="s">
        <v>47</v>
      </c>
      <c r="C105" s="13">
        <v>117400</v>
      </c>
      <c r="D105" s="114">
        <f t="shared" si="4"/>
        <v>43.904263275991021</v>
      </c>
      <c r="E105" s="26">
        <v>0</v>
      </c>
      <c r="F105" s="114">
        <f t="shared" si="7"/>
        <v>0</v>
      </c>
      <c r="G105" s="13">
        <v>150000</v>
      </c>
      <c r="H105" s="114">
        <f t="shared" si="6"/>
        <v>56.095736724008972</v>
      </c>
      <c r="I105" s="55">
        <f t="shared" si="8"/>
        <v>267400</v>
      </c>
      <c r="J105" s="44">
        <f t="shared" si="5"/>
        <v>0.17947279684708312</v>
      </c>
      <c r="K105" s="8"/>
      <c r="L105" s="8"/>
    </row>
    <row r="106" spans="2:12" ht="15.75">
      <c r="B106" s="92" t="s">
        <v>117</v>
      </c>
      <c r="C106" s="93">
        <v>29384</v>
      </c>
      <c r="D106" s="119">
        <f t="shared" si="4"/>
        <v>10.792347217988226</v>
      </c>
      <c r="E106" s="95">
        <v>0</v>
      </c>
      <c r="F106" s="119">
        <f t="shared" si="7"/>
        <v>0</v>
      </c>
      <c r="G106" s="93">
        <v>242883</v>
      </c>
      <c r="H106" s="119">
        <f t="shared" si="6"/>
        <v>89.207652782011763</v>
      </c>
      <c r="I106" s="96">
        <f t="shared" si="8"/>
        <v>272267</v>
      </c>
      <c r="J106" s="97">
        <f t="shared" si="5"/>
        <v>0.18273941652642026</v>
      </c>
      <c r="K106" s="8"/>
      <c r="L106" s="8"/>
    </row>
    <row r="107" spans="2:12" ht="15.75">
      <c r="B107" s="9" t="s">
        <v>118</v>
      </c>
      <c r="C107" s="13">
        <v>85226</v>
      </c>
      <c r="D107" s="114">
        <v>0</v>
      </c>
      <c r="E107" s="26">
        <v>0</v>
      </c>
      <c r="F107" s="114">
        <v>0</v>
      </c>
      <c r="G107" s="13">
        <v>0</v>
      </c>
      <c r="H107" s="114">
        <v>0</v>
      </c>
      <c r="I107" s="55">
        <f t="shared" si="8"/>
        <v>85226</v>
      </c>
      <c r="J107" s="44">
        <f t="shared" si="5"/>
        <v>5.7201752371314529E-2</v>
      </c>
      <c r="K107" s="8"/>
      <c r="L107" s="8"/>
    </row>
    <row r="108" spans="2:12" ht="15.75">
      <c r="B108" s="9" t="s">
        <v>15</v>
      </c>
      <c r="C108" s="13">
        <v>0</v>
      </c>
      <c r="D108" s="114">
        <f t="shared" si="4"/>
        <v>0</v>
      </c>
      <c r="E108" s="26">
        <v>0</v>
      </c>
      <c r="F108" s="114">
        <f t="shared" si="7"/>
        <v>0</v>
      </c>
      <c r="G108" s="13">
        <v>792708</v>
      </c>
      <c r="H108" s="114">
        <f t="shared" si="6"/>
        <v>100</v>
      </c>
      <c r="I108" s="55">
        <f t="shared" si="8"/>
        <v>792708</v>
      </c>
      <c r="J108" s="44">
        <f t="shared" si="5"/>
        <v>0.53204757607725339</v>
      </c>
      <c r="K108" s="8"/>
      <c r="L108" s="8"/>
    </row>
    <row r="109" spans="2:12" ht="15.75">
      <c r="B109" s="9" t="s">
        <v>48</v>
      </c>
      <c r="C109" s="13">
        <v>0</v>
      </c>
      <c r="D109" s="114">
        <v>0</v>
      </c>
      <c r="E109" s="26">
        <v>0</v>
      </c>
      <c r="F109" s="114">
        <v>0</v>
      </c>
      <c r="G109" s="13">
        <v>199208</v>
      </c>
      <c r="H109" s="114">
        <v>0</v>
      </c>
      <c r="I109" s="55">
        <f t="shared" si="8"/>
        <v>199208</v>
      </c>
      <c r="J109" s="44">
        <f t="shared" si="5"/>
        <v>0.13370387776482323</v>
      </c>
      <c r="K109" s="8"/>
      <c r="L109" s="8"/>
    </row>
    <row r="110" spans="2:12" ht="15.75">
      <c r="B110" s="87" t="s">
        <v>119</v>
      </c>
      <c r="C110" s="88">
        <v>0</v>
      </c>
      <c r="D110" s="115">
        <f t="shared" si="4"/>
        <v>0</v>
      </c>
      <c r="E110" s="98">
        <v>0</v>
      </c>
      <c r="F110" s="115">
        <f t="shared" si="7"/>
        <v>0</v>
      </c>
      <c r="G110" s="88">
        <v>113629</v>
      </c>
      <c r="H110" s="115">
        <f t="shared" si="6"/>
        <v>100</v>
      </c>
      <c r="I110" s="90">
        <f t="shared" si="8"/>
        <v>113629</v>
      </c>
      <c r="J110" s="91">
        <f t="shared" si="5"/>
        <v>7.6265199823998528E-2</v>
      </c>
      <c r="K110" s="8"/>
      <c r="L110" s="8"/>
    </row>
    <row r="111" spans="2:12" ht="15.75">
      <c r="B111" s="9" t="s">
        <v>120</v>
      </c>
      <c r="C111" s="13">
        <v>117103</v>
      </c>
      <c r="D111" s="114">
        <f t="shared" si="4"/>
        <v>15.234852703173868</v>
      </c>
      <c r="E111" s="26">
        <v>0</v>
      </c>
      <c r="F111" s="114">
        <f t="shared" si="7"/>
        <v>0</v>
      </c>
      <c r="G111" s="13">
        <v>651549</v>
      </c>
      <c r="H111" s="114">
        <f t="shared" si="6"/>
        <v>84.765147296826129</v>
      </c>
      <c r="I111" s="55">
        <f t="shared" si="8"/>
        <v>768652</v>
      </c>
      <c r="J111" s="44">
        <f t="shared" si="5"/>
        <v>0.5159017361335233</v>
      </c>
      <c r="K111" s="8"/>
      <c r="L111" s="8"/>
    </row>
    <row r="112" spans="2:12" ht="15.75">
      <c r="B112" s="9" t="s">
        <v>195</v>
      </c>
      <c r="C112" s="13">
        <v>0</v>
      </c>
      <c r="D112" s="114">
        <v>0</v>
      </c>
      <c r="E112" s="26">
        <v>0</v>
      </c>
      <c r="F112" s="114">
        <v>0</v>
      </c>
      <c r="G112" s="13">
        <v>155048</v>
      </c>
      <c r="H112" s="114">
        <v>0</v>
      </c>
      <c r="I112" s="55">
        <f t="shared" si="8"/>
        <v>155048</v>
      </c>
      <c r="J112" s="44">
        <f t="shared" si="5"/>
        <v>0.10406469037227578</v>
      </c>
      <c r="K112" s="8"/>
      <c r="L112" s="8"/>
    </row>
    <row r="113" spans="2:12" ht="15.75">
      <c r="B113" s="9" t="s">
        <v>121</v>
      </c>
      <c r="C113" s="13">
        <v>58780</v>
      </c>
      <c r="D113" s="114">
        <f t="shared" si="4"/>
        <v>9.9999829874396262</v>
      </c>
      <c r="E113" s="26">
        <v>0</v>
      </c>
      <c r="F113" s="114">
        <f t="shared" si="7"/>
        <v>0</v>
      </c>
      <c r="G113" s="13">
        <v>529021</v>
      </c>
      <c r="H113" s="114">
        <f t="shared" si="6"/>
        <v>90.000017012560377</v>
      </c>
      <c r="I113" s="55">
        <f t="shared" si="8"/>
        <v>587801</v>
      </c>
      <c r="J113" s="44">
        <f t="shared" si="5"/>
        <v>0.39451865916047979</v>
      </c>
      <c r="K113" s="8"/>
      <c r="L113" s="8"/>
    </row>
    <row r="114" spans="2:12" ht="15.75">
      <c r="B114" s="9" t="s">
        <v>122</v>
      </c>
      <c r="C114" s="13">
        <v>25840</v>
      </c>
      <c r="D114" s="114">
        <v>0</v>
      </c>
      <c r="E114" s="26">
        <v>0</v>
      </c>
      <c r="F114" s="114">
        <v>0</v>
      </c>
      <c r="G114" s="13">
        <v>232607</v>
      </c>
      <c r="H114" s="114">
        <v>0</v>
      </c>
      <c r="I114" s="55">
        <f t="shared" si="8"/>
        <v>258447</v>
      </c>
      <c r="J114" s="44">
        <f t="shared" si="5"/>
        <v>0.17346374692123442</v>
      </c>
      <c r="K114" s="8"/>
      <c r="L114" s="8"/>
    </row>
    <row r="115" spans="2:12" ht="15.75">
      <c r="B115" s="9" t="s">
        <v>49</v>
      </c>
      <c r="C115" s="13">
        <v>0</v>
      </c>
      <c r="D115" s="114">
        <f t="shared" ref="D115:D129" si="9">(C115/I115)*100</f>
        <v>0</v>
      </c>
      <c r="E115" s="26">
        <v>0</v>
      </c>
      <c r="F115" s="114">
        <f t="shared" si="7"/>
        <v>0</v>
      </c>
      <c r="G115" s="13">
        <v>255741</v>
      </c>
      <c r="H115" s="114">
        <f t="shared" si="6"/>
        <v>100</v>
      </c>
      <c r="I115" s="55">
        <f t="shared" si="8"/>
        <v>255741</v>
      </c>
      <c r="J115" s="44">
        <f>(I115/$I$265)*100</f>
        <v>0.17164754128074003</v>
      </c>
      <c r="K115" s="8"/>
      <c r="L115" s="8"/>
    </row>
    <row r="116" spans="2:12" ht="15.75">
      <c r="B116" s="92" t="s">
        <v>196</v>
      </c>
      <c r="C116" s="93">
        <v>8009</v>
      </c>
      <c r="D116" s="119">
        <f t="shared" si="9"/>
        <v>1.7093488083220039</v>
      </c>
      <c r="E116" s="95">
        <v>0</v>
      </c>
      <c r="F116" s="119">
        <f t="shared" ref="F116:F129" si="10">(E116/I116)*100</f>
        <v>0</v>
      </c>
      <c r="G116" s="93">
        <v>460532</v>
      </c>
      <c r="H116" s="119">
        <f t="shared" ref="H116:H129" si="11">(G116/I116)*100</f>
        <v>98.290651191677995</v>
      </c>
      <c r="I116" s="96">
        <f t="shared" ref="I116:I130" si="12">SUM(C116,E116,G116)</f>
        <v>468541</v>
      </c>
      <c r="J116" s="97">
        <f>(I116/$I$265)*100</f>
        <v>0.31447406023758101</v>
      </c>
      <c r="K116" s="8"/>
      <c r="L116" s="8"/>
    </row>
    <row r="117" spans="2:12" ht="15.75">
      <c r="B117" s="9" t="s">
        <v>123</v>
      </c>
      <c r="C117" s="13">
        <v>0</v>
      </c>
      <c r="D117" s="114">
        <v>0</v>
      </c>
      <c r="E117" s="26">
        <v>0</v>
      </c>
      <c r="F117" s="114">
        <v>0</v>
      </c>
      <c r="G117" s="13">
        <v>643452</v>
      </c>
      <c r="H117" s="114">
        <v>0</v>
      </c>
      <c r="I117" s="55">
        <f t="shared" si="12"/>
        <v>643452</v>
      </c>
      <c r="J117" s="44">
        <f>(I117/$I$265)*100</f>
        <v>0.43187034434124655</v>
      </c>
      <c r="K117" s="8"/>
      <c r="L117" s="8"/>
    </row>
    <row r="118" spans="2:12" ht="15.75">
      <c r="B118" s="9" t="s">
        <v>50</v>
      </c>
      <c r="C118" s="13">
        <v>0</v>
      </c>
      <c r="D118" s="114">
        <f t="shared" si="9"/>
        <v>0</v>
      </c>
      <c r="E118" s="26">
        <v>0</v>
      </c>
      <c r="F118" s="114">
        <f t="shared" si="10"/>
        <v>0</v>
      </c>
      <c r="G118" s="13">
        <v>151803</v>
      </c>
      <c r="H118" s="114">
        <f t="shared" si="11"/>
        <v>100</v>
      </c>
      <c r="I118" s="55">
        <f t="shared" si="12"/>
        <v>151803</v>
      </c>
      <c r="J118" s="44">
        <f>(I118/$I$265)*100</f>
        <v>0.10188672019363411</v>
      </c>
      <c r="K118" s="8"/>
      <c r="L118" s="8"/>
    </row>
    <row r="119" spans="2:12" ht="15.75">
      <c r="B119" s="9" t="s">
        <v>124</v>
      </c>
      <c r="C119" s="13">
        <v>69006</v>
      </c>
      <c r="D119" s="114">
        <f t="shared" si="9"/>
        <v>9.999869578259565</v>
      </c>
      <c r="E119" s="26">
        <v>0</v>
      </c>
      <c r="F119" s="114">
        <f t="shared" si="10"/>
        <v>0</v>
      </c>
      <c r="G119" s="13">
        <v>621063</v>
      </c>
      <c r="H119" s="114">
        <f t="shared" si="11"/>
        <v>90.000130421740437</v>
      </c>
      <c r="I119" s="55">
        <f t="shared" si="12"/>
        <v>690069</v>
      </c>
      <c r="J119" s="44">
        <f>(I119/$I$265)*100</f>
        <v>0.4631586142388549</v>
      </c>
      <c r="K119" s="8"/>
      <c r="L119" s="8"/>
    </row>
    <row r="120" spans="2:12" ht="15.75">
      <c r="B120" s="87" t="s">
        <v>125</v>
      </c>
      <c r="C120" s="88">
        <v>17771</v>
      </c>
      <c r="D120" s="115">
        <f t="shared" si="9"/>
        <v>10.000112544173588</v>
      </c>
      <c r="E120" s="98">
        <v>0</v>
      </c>
      <c r="F120" s="115">
        <f t="shared" si="10"/>
        <v>0</v>
      </c>
      <c r="G120" s="88">
        <v>159937</v>
      </c>
      <c r="H120" s="115">
        <f t="shared" si="11"/>
        <v>89.999887455826411</v>
      </c>
      <c r="I120" s="90">
        <f t="shared" si="12"/>
        <v>177708</v>
      </c>
      <c r="J120" s="91">
        <f>(I120/$I$265)*100</f>
        <v>0.11927356687397699</v>
      </c>
      <c r="K120" s="8"/>
      <c r="L120" s="8"/>
    </row>
    <row r="121" spans="2:12" ht="15.75">
      <c r="B121" s="9" t="s">
        <v>126</v>
      </c>
      <c r="C121" s="13">
        <v>0</v>
      </c>
      <c r="D121" s="114">
        <f t="shared" si="9"/>
        <v>0</v>
      </c>
      <c r="E121" s="26">
        <v>8187</v>
      </c>
      <c r="F121" s="114">
        <f t="shared" si="10"/>
        <v>3.563143853174275</v>
      </c>
      <c r="G121" s="13">
        <v>221582</v>
      </c>
      <c r="H121" s="114">
        <f t="shared" si="11"/>
        <v>96.436856146825718</v>
      </c>
      <c r="I121" s="55">
        <f t="shared" si="12"/>
        <v>229769</v>
      </c>
      <c r="J121" s="44">
        <f>(I121/$I$265)*100</f>
        <v>0.15421572572459774</v>
      </c>
      <c r="K121" s="8"/>
      <c r="L121" s="8"/>
    </row>
    <row r="122" spans="2:12" ht="15.75">
      <c r="B122" s="9" t="s">
        <v>184</v>
      </c>
      <c r="C122" s="13">
        <v>47762</v>
      </c>
      <c r="D122" s="114">
        <f t="shared" si="9"/>
        <v>79.258558603408503</v>
      </c>
      <c r="E122" s="26">
        <v>0</v>
      </c>
      <c r="F122" s="114">
        <f t="shared" si="10"/>
        <v>0</v>
      </c>
      <c r="G122" s="13">
        <v>12499</v>
      </c>
      <c r="H122" s="114">
        <f t="shared" si="11"/>
        <v>20.741441396591494</v>
      </c>
      <c r="I122" s="55">
        <f t="shared" si="12"/>
        <v>60261</v>
      </c>
      <c r="J122" s="44">
        <f>(I122/$I$265)*100</f>
        <v>4.0445812306664455E-2</v>
      </c>
      <c r="K122" s="8"/>
      <c r="L122" s="8"/>
    </row>
    <row r="123" spans="2:12" ht="15.75">
      <c r="B123" s="9" t="s">
        <v>127</v>
      </c>
      <c r="C123" s="13">
        <v>182320</v>
      </c>
      <c r="D123" s="114">
        <f t="shared" si="9"/>
        <v>56.414382078098889</v>
      </c>
      <c r="E123" s="26">
        <v>0</v>
      </c>
      <c r="F123" s="114">
        <f t="shared" si="10"/>
        <v>0</v>
      </c>
      <c r="G123" s="13">
        <v>140860</v>
      </c>
      <c r="H123" s="114">
        <f t="shared" si="11"/>
        <v>43.585617921901111</v>
      </c>
      <c r="I123" s="55">
        <f t="shared" si="12"/>
        <v>323180</v>
      </c>
      <c r="J123" s="44">
        <f>(I123/$I$265)*100</f>
        <v>0.21691106389319492</v>
      </c>
      <c r="K123" s="8"/>
      <c r="L123" s="8"/>
    </row>
    <row r="124" spans="2:12" ht="15.75">
      <c r="B124" s="9" t="s">
        <v>128</v>
      </c>
      <c r="C124" s="13">
        <v>167164</v>
      </c>
      <c r="D124" s="114">
        <f t="shared" si="9"/>
        <v>28.254296101859065</v>
      </c>
      <c r="E124" s="26">
        <v>0</v>
      </c>
      <c r="F124" s="114">
        <f t="shared" si="10"/>
        <v>0</v>
      </c>
      <c r="G124" s="13">
        <v>424477</v>
      </c>
      <c r="H124" s="114">
        <f t="shared" si="11"/>
        <v>71.745703898140931</v>
      </c>
      <c r="I124" s="55">
        <f t="shared" si="12"/>
        <v>591641</v>
      </c>
      <c r="J124" s="44">
        <f>(I124/$I$265)*100</f>
        <v>0.39709597980331002</v>
      </c>
      <c r="K124" s="8"/>
      <c r="L124" s="8"/>
    </row>
    <row r="125" spans="2:12" ht="15.75">
      <c r="B125" s="9" t="s">
        <v>129</v>
      </c>
      <c r="C125" s="13">
        <v>25408</v>
      </c>
      <c r="D125" s="114">
        <f t="shared" si="9"/>
        <v>6.364809178471674</v>
      </c>
      <c r="E125" s="26">
        <v>0</v>
      </c>
      <c r="F125" s="114">
        <f t="shared" si="10"/>
        <v>0</v>
      </c>
      <c r="G125" s="13">
        <v>373787</v>
      </c>
      <c r="H125" s="114">
        <f t="shared" si="11"/>
        <v>93.635190821528326</v>
      </c>
      <c r="I125" s="55">
        <f t="shared" si="12"/>
        <v>399195</v>
      </c>
      <c r="J125" s="44">
        <f>(I125/$I$265)*100</f>
        <v>0.26793060260797064</v>
      </c>
      <c r="K125" s="8"/>
      <c r="L125" s="8"/>
    </row>
    <row r="126" spans="2:12" ht="15.75">
      <c r="B126" s="92" t="s">
        <v>185</v>
      </c>
      <c r="C126" s="93">
        <v>76759</v>
      </c>
      <c r="D126" s="119">
        <f t="shared" si="9"/>
        <v>22.385308793551452</v>
      </c>
      <c r="E126" s="95">
        <v>0</v>
      </c>
      <c r="F126" s="119">
        <f t="shared" si="10"/>
        <v>0</v>
      </c>
      <c r="G126" s="93">
        <v>266140</v>
      </c>
      <c r="H126" s="119">
        <f t="shared" si="11"/>
        <v>77.614691206448555</v>
      </c>
      <c r="I126" s="96">
        <f t="shared" si="12"/>
        <v>342899</v>
      </c>
      <c r="J126" s="97">
        <f>(I126/$I$265)*100</f>
        <v>0.23014600810047853</v>
      </c>
      <c r="K126" s="8"/>
      <c r="L126" s="8"/>
    </row>
    <row r="127" spans="2:12" ht="15.75">
      <c r="B127" s="9" t="s">
        <v>26</v>
      </c>
      <c r="C127" s="13">
        <v>24382</v>
      </c>
      <c r="D127" s="114">
        <f t="shared" si="9"/>
        <v>10.000123043101999</v>
      </c>
      <c r="E127" s="26">
        <v>0</v>
      </c>
      <c r="F127" s="114">
        <f t="shared" si="10"/>
        <v>0</v>
      </c>
      <c r="G127" s="13">
        <v>219435</v>
      </c>
      <c r="H127" s="114">
        <f t="shared" si="11"/>
        <v>89.999876956898007</v>
      </c>
      <c r="I127" s="55">
        <f t="shared" si="12"/>
        <v>243817</v>
      </c>
      <c r="J127" s="44">
        <f>(I127/$I$265)*100</f>
        <v>0.16364442374295163</v>
      </c>
      <c r="K127" s="8"/>
      <c r="L127" s="8"/>
    </row>
    <row r="128" spans="2:12" ht="15.75">
      <c r="B128" s="9" t="s">
        <v>130</v>
      </c>
      <c r="C128" s="13">
        <v>0</v>
      </c>
      <c r="D128" s="114">
        <f t="shared" si="9"/>
        <v>0</v>
      </c>
      <c r="E128" s="26">
        <v>0</v>
      </c>
      <c r="F128" s="114">
        <f t="shared" si="10"/>
        <v>0</v>
      </c>
      <c r="G128" s="13">
        <v>129000</v>
      </c>
      <c r="H128" s="114">
        <f t="shared" si="11"/>
        <v>100</v>
      </c>
      <c r="I128" s="55">
        <f t="shared" si="12"/>
        <v>129000</v>
      </c>
      <c r="J128" s="44">
        <f>(I128/$I$265)*100</f>
        <v>8.6581865345077488E-2</v>
      </c>
      <c r="K128" s="8"/>
      <c r="L128" s="8"/>
    </row>
    <row r="129" spans="2:12" ht="15.75">
      <c r="B129" s="9" t="s">
        <v>131</v>
      </c>
      <c r="C129" s="13">
        <v>0</v>
      </c>
      <c r="D129" s="114">
        <f t="shared" si="9"/>
        <v>0</v>
      </c>
      <c r="E129" s="26">
        <v>0</v>
      </c>
      <c r="F129" s="114">
        <f t="shared" si="10"/>
        <v>0</v>
      </c>
      <c r="G129" s="13">
        <v>302040</v>
      </c>
      <c r="H129" s="114">
        <f t="shared" si="11"/>
        <v>100</v>
      </c>
      <c r="I129" s="55">
        <f t="shared" si="12"/>
        <v>302040</v>
      </c>
      <c r="J129" s="44">
        <f>(I129/$I$265)*100</f>
        <v>0.20272237681261399</v>
      </c>
      <c r="K129" s="8"/>
      <c r="L129" s="8"/>
    </row>
    <row r="130" spans="2:12" ht="15.75">
      <c r="B130" s="87" t="s">
        <v>132</v>
      </c>
      <c r="C130" s="88">
        <v>57405</v>
      </c>
      <c r="D130" s="115">
        <v>0</v>
      </c>
      <c r="E130" s="98">
        <v>0</v>
      </c>
      <c r="F130" s="115">
        <v>0</v>
      </c>
      <c r="G130" s="88">
        <v>516647</v>
      </c>
      <c r="H130" s="115">
        <v>0</v>
      </c>
      <c r="I130" s="90">
        <f t="shared" si="12"/>
        <v>574052</v>
      </c>
      <c r="J130" s="91">
        <f>(I130/$I$265)*100</f>
        <v>0.38529064314009631</v>
      </c>
      <c r="K130" s="8"/>
      <c r="L130" s="8"/>
    </row>
    <row r="131" spans="2:12">
      <c r="B131" s="9"/>
      <c r="C131" s="8"/>
      <c r="D131" s="120"/>
      <c r="E131" s="8"/>
      <c r="F131" s="120"/>
      <c r="G131" s="8"/>
      <c r="H131" s="120"/>
      <c r="I131" s="19"/>
      <c r="J131" s="44"/>
      <c r="K131" s="8"/>
      <c r="L131" s="8"/>
    </row>
    <row r="132" spans="2:12" s="29" customFormat="1" ht="15.75">
      <c r="B132" s="25" t="s">
        <v>23</v>
      </c>
      <c r="C132" s="26">
        <f>SUM(C51:C131)</f>
        <v>5715389</v>
      </c>
      <c r="D132" s="111">
        <f>(C132/I132)*100</f>
        <v>18.484262942234999</v>
      </c>
      <c r="E132" s="26">
        <f>SUM(E51:E131)</f>
        <v>205233</v>
      </c>
      <c r="F132" s="111">
        <f>(E132/I132)*100</f>
        <v>0.66374847563721651</v>
      </c>
      <c r="G132" s="26">
        <f>SUM(G51:G131)</f>
        <v>24999675</v>
      </c>
      <c r="H132" s="111">
        <f>(G132/I132)*100</f>
        <v>80.851988582127788</v>
      </c>
      <c r="I132" s="26">
        <f>SUM(I51:I131)</f>
        <v>30920297</v>
      </c>
      <c r="J132" s="45">
        <f>(I132/$I$265)*100</f>
        <v>20.752999932432587</v>
      </c>
      <c r="K132" s="27"/>
      <c r="L132" s="27"/>
    </row>
    <row r="133" spans="2:12" s="29" customFormat="1" ht="15.75">
      <c r="B133" s="25"/>
      <c r="C133" s="26"/>
      <c r="D133" s="113"/>
      <c r="E133" s="26"/>
      <c r="F133" s="113"/>
      <c r="G133" s="26"/>
      <c r="H133" s="113"/>
      <c r="I133" s="26"/>
      <c r="J133" s="45"/>
      <c r="K133" s="27"/>
      <c r="L133" s="27"/>
    </row>
    <row r="134" spans="2:12" ht="15.75">
      <c r="B134" s="9"/>
      <c r="C134" s="13"/>
      <c r="D134" s="114"/>
      <c r="E134" s="54"/>
      <c r="F134" s="114"/>
      <c r="G134" s="13"/>
      <c r="H134" s="114"/>
      <c r="I134" s="55"/>
      <c r="J134" s="44"/>
      <c r="K134" s="8"/>
      <c r="L134" s="8"/>
    </row>
    <row r="135" spans="2:12" ht="15.75">
      <c r="B135" s="99" t="s">
        <v>27</v>
      </c>
      <c r="C135" s="93"/>
      <c r="D135" s="119"/>
      <c r="E135" s="94"/>
      <c r="F135" s="119"/>
      <c r="G135" s="93"/>
      <c r="H135" s="119"/>
      <c r="I135" s="96"/>
      <c r="J135" s="97"/>
      <c r="K135" s="8"/>
      <c r="L135" s="8"/>
    </row>
    <row r="136" spans="2:12" ht="6" customHeight="1">
      <c r="B136" s="9"/>
      <c r="C136" s="8"/>
      <c r="D136" s="113"/>
      <c r="E136" s="17"/>
      <c r="F136" s="113"/>
      <c r="G136" s="8"/>
      <c r="H136" s="113"/>
      <c r="I136" s="19"/>
      <c r="J136" s="44"/>
      <c r="K136" s="8"/>
      <c r="L136" s="8"/>
    </row>
    <row r="137" spans="2:12" ht="15.75">
      <c r="B137" s="9" t="s">
        <v>223</v>
      </c>
      <c r="C137" s="13">
        <v>0</v>
      </c>
      <c r="D137" s="113">
        <v>0</v>
      </c>
      <c r="E137" s="27">
        <v>0</v>
      </c>
      <c r="F137" s="113">
        <v>0</v>
      </c>
      <c r="G137" s="13">
        <v>116590</v>
      </c>
      <c r="H137" s="113">
        <v>0</v>
      </c>
      <c r="I137" s="19">
        <f>SUM(C137,E137,G137)</f>
        <v>116590</v>
      </c>
      <c r="J137" s="44">
        <f>(I137/$I$265)*100</f>
        <v>7.8252555663430895E-2</v>
      </c>
      <c r="K137" s="8"/>
      <c r="L137" s="8"/>
    </row>
    <row r="138" spans="2:12" ht="15.75">
      <c r="B138" s="9" t="s">
        <v>224</v>
      </c>
      <c r="C138" s="13">
        <v>270764</v>
      </c>
      <c r="D138" s="113">
        <f t="shared" ref="D138:D198" si="13">(C138/I138)*100</f>
        <v>100</v>
      </c>
      <c r="E138" s="27">
        <v>0</v>
      </c>
      <c r="F138" s="113">
        <v>0</v>
      </c>
      <c r="G138" s="13">
        <v>0</v>
      </c>
      <c r="H138" s="113">
        <f t="shared" ref="H138:H198" si="14">(G138/I138)*100</f>
        <v>0</v>
      </c>
      <c r="I138" s="19">
        <f t="shared" ref="I138:I200" si="15">SUM(C138,E138,G138)</f>
        <v>270764</v>
      </c>
      <c r="J138" s="44">
        <f>(I138/$I$265)*100</f>
        <v>0.18173063711856252</v>
      </c>
      <c r="K138" s="8"/>
      <c r="L138" s="8"/>
    </row>
    <row r="139" spans="2:12" ht="15.75">
      <c r="B139" s="9" t="s">
        <v>225</v>
      </c>
      <c r="C139" s="13">
        <v>0</v>
      </c>
      <c r="D139" s="113">
        <f t="shared" si="13"/>
        <v>0</v>
      </c>
      <c r="E139" s="27">
        <v>0</v>
      </c>
      <c r="F139" s="113">
        <v>0</v>
      </c>
      <c r="G139" s="13">
        <v>45000</v>
      </c>
      <c r="H139" s="113">
        <f t="shared" si="14"/>
        <v>100</v>
      </c>
      <c r="I139" s="19">
        <f t="shared" si="15"/>
        <v>45000</v>
      </c>
      <c r="J139" s="44">
        <f>(I139/$I$265)*100</f>
        <v>3.0202976283166566E-2</v>
      </c>
      <c r="K139" s="8"/>
      <c r="L139" s="8"/>
    </row>
    <row r="140" spans="2:12" ht="15.75">
      <c r="B140" s="9" t="s">
        <v>226</v>
      </c>
      <c r="C140" s="13">
        <v>0</v>
      </c>
      <c r="D140" s="113">
        <f t="shared" si="13"/>
        <v>0</v>
      </c>
      <c r="E140" s="27">
        <v>0</v>
      </c>
      <c r="F140" s="113">
        <v>0</v>
      </c>
      <c r="G140" s="13">
        <v>70500</v>
      </c>
      <c r="H140" s="113">
        <f t="shared" si="14"/>
        <v>100</v>
      </c>
      <c r="I140" s="19">
        <f t="shared" si="15"/>
        <v>70500</v>
      </c>
      <c r="J140" s="44">
        <f>(I140/$I$265)*100</f>
        <v>4.7317996176960954E-2</v>
      </c>
      <c r="K140" s="8"/>
      <c r="L140" s="8"/>
    </row>
    <row r="141" spans="2:12" ht="15.75">
      <c r="B141" s="9" t="s">
        <v>133</v>
      </c>
      <c r="C141" s="13">
        <v>0</v>
      </c>
      <c r="D141" s="113">
        <v>0</v>
      </c>
      <c r="E141" s="27">
        <v>0</v>
      </c>
      <c r="F141" s="113">
        <v>0</v>
      </c>
      <c r="G141" s="13">
        <v>181000</v>
      </c>
      <c r="H141" s="113">
        <v>0</v>
      </c>
      <c r="I141" s="19">
        <f t="shared" si="15"/>
        <v>181000</v>
      </c>
      <c r="J141" s="44">
        <f>(I141/$I$265)*100</f>
        <v>0.1214830823834033</v>
      </c>
      <c r="K141" s="8"/>
      <c r="L141" s="8"/>
    </row>
    <row r="142" spans="2:12" ht="15.75">
      <c r="B142" s="92" t="s">
        <v>134</v>
      </c>
      <c r="C142" s="93">
        <v>0</v>
      </c>
      <c r="D142" s="119">
        <f t="shared" si="13"/>
        <v>0</v>
      </c>
      <c r="E142" s="95">
        <v>0</v>
      </c>
      <c r="F142" s="119">
        <v>0</v>
      </c>
      <c r="G142" s="93">
        <v>35000</v>
      </c>
      <c r="H142" s="119">
        <f t="shared" si="14"/>
        <v>100</v>
      </c>
      <c r="I142" s="96">
        <f t="shared" si="15"/>
        <v>35000</v>
      </c>
      <c r="J142" s="97">
        <f>(I142/$I$265)*100</f>
        <v>2.3491203775796218E-2</v>
      </c>
      <c r="K142" s="8"/>
      <c r="L142" s="8"/>
    </row>
    <row r="143" spans="2:12" ht="15.75">
      <c r="B143" s="9" t="s">
        <v>135</v>
      </c>
      <c r="C143" s="13">
        <v>0</v>
      </c>
      <c r="D143" s="114">
        <f t="shared" si="13"/>
        <v>0</v>
      </c>
      <c r="E143" s="26">
        <v>0</v>
      </c>
      <c r="F143" s="114">
        <v>0</v>
      </c>
      <c r="G143" s="13">
        <v>100000</v>
      </c>
      <c r="H143" s="114">
        <f t="shared" si="14"/>
        <v>100</v>
      </c>
      <c r="I143" s="55">
        <f t="shared" si="15"/>
        <v>100000</v>
      </c>
      <c r="J143" s="44">
        <f>(I143/$I$265)*100</f>
        <v>6.7117725073703491E-2</v>
      </c>
      <c r="K143" s="8"/>
      <c r="L143" s="8"/>
    </row>
    <row r="144" spans="2:12" ht="15.75">
      <c r="B144" s="9" t="s">
        <v>136</v>
      </c>
      <c r="C144" s="13">
        <v>0</v>
      </c>
      <c r="D144" s="114">
        <v>0</v>
      </c>
      <c r="E144" s="26">
        <v>0</v>
      </c>
      <c r="F144" s="114">
        <v>0</v>
      </c>
      <c r="G144" s="13">
        <v>336937</v>
      </c>
      <c r="H144" s="114">
        <v>0</v>
      </c>
      <c r="I144" s="55">
        <f t="shared" si="15"/>
        <v>336937</v>
      </c>
      <c r="J144" s="44">
        <f>(I144/$I$265)*100</f>
        <v>0.22614444933158431</v>
      </c>
      <c r="K144" s="8"/>
      <c r="L144" s="8"/>
    </row>
    <row r="145" spans="2:12" ht="15.75">
      <c r="B145" s="9" t="s">
        <v>137</v>
      </c>
      <c r="C145" s="13">
        <v>338868</v>
      </c>
      <c r="D145" s="114">
        <v>0</v>
      </c>
      <c r="E145" s="26">
        <v>64000</v>
      </c>
      <c r="F145" s="114">
        <v>0</v>
      </c>
      <c r="G145" s="13">
        <v>715990</v>
      </c>
      <c r="H145" s="114">
        <v>0</v>
      </c>
      <c r="I145" s="55">
        <f t="shared" si="15"/>
        <v>1118858</v>
      </c>
      <c r="J145" s="44">
        <f>(I145/$I$265)*100</f>
        <v>0.75095203640513741</v>
      </c>
      <c r="K145" s="8"/>
      <c r="L145" s="8"/>
    </row>
    <row r="146" spans="2:12" ht="15.75">
      <c r="B146" s="87" t="s">
        <v>51</v>
      </c>
      <c r="C146" s="88">
        <v>0</v>
      </c>
      <c r="D146" s="115">
        <f t="shared" si="13"/>
        <v>0</v>
      </c>
      <c r="E146" s="98">
        <v>0</v>
      </c>
      <c r="F146" s="115">
        <v>0</v>
      </c>
      <c r="G146" s="88">
        <v>239456</v>
      </c>
      <c r="H146" s="115">
        <f t="shared" si="14"/>
        <v>100</v>
      </c>
      <c r="I146" s="90">
        <f t="shared" si="15"/>
        <v>239456</v>
      </c>
      <c r="J146" s="91">
        <f>(I146/$I$265)*100</f>
        <v>0.16071741975248741</v>
      </c>
      <c r="K146" s="8"/>
      <c r="L146" s="8"/>
    </row>
    <row r="147" spans="2:12" ht="15.75">
      <c r="B147" s="9" t="s">
        <v>227</v>
      </c>
      <c r="C147" s="13">
        <v>134456</v>
      </c>
      <c r="D147" s="113">
        <f t="shared" si="13"/>
        <v>65.924022828453204</v>
      </c>
      <c r="E147" s="27">
        <v>0</v>
      </c>
      <c r="F147" s="113">
        <v>0</v>
      </c>
      <c r="G147" s="13">
        <v>69500</v>
      </c>
      <c r="H147" s="113">
        <f t="shared" si="14"/>
        <v>34.075977171546803</v>
      </c>
      <c r="I147" s="19">
        <f t="shared" si="15"/>
        <v>203956</v>
      </c>
      <c r="J147" s="44">
        <f>(I147/$I$265)*100</f>
        <v>0.13689062735132268</v>
      </c>
      <c r="K147" s="8"/>
      <c r="L147" s="8"/>
    </row>
    <row r="148" spans="2:12" ht="15.75">
      <c r="B148" s="9" t="s">
        <v>228</v>
      </c>
      <c r="C148" s="13">
        <v>166302</v>
      </c>
      <c r="D148" s="113">
        <f t="shared" si="13"/>
        <v>63.622903969975553</v>
      </c>
      <c r="E148" s="27">
        <v>0</v>
      </c>
      <c r="F148" s="113">
        <v>0</v>
      </c>
      <c r="G148" s="13">
        <v>95085</v>
      </c>
      <c r="H148" s="113">
        <f t="shared" si="14"/>
        <v>36.377096030024447</v>
      </c>
      <c r="I148" s="19">
        <f t="shared" si="15"/>
        <v>261387</v>
      </c>
      <c r="J148" s="44">
        <f>(I148/$I$265)*100</f>
        <v>0.17543700803840134</v>
      </c>
      <c r="K148" s="8"/>
      <c r="L148" s="8"/>
    </row>
    <row r="149" spans="2:12" ht="15.75">
      <c r="B149" s="9" t="s">
        <v>138</v>
      </c>
      <c r="C149" s="13">
        <v>0</v>
      </c>
      <c r="D149" s="113">
        <f t="shared" si="13"/>
        <v>0</v>
      </c>
      <c r="E149" s="27">
        <v>0</v>
      </c>
      <c r="F149" s="113">
        <v>0</v>
      </c>
      <c r="G149" s="13">
        <v>167447</v>
      </c>
      <c r="H149" s="113">
        <f t="shared" si="14"/>
        <v>100</v>
      </c>
      <c r="I149" s="19">
        <f t="shared" si="15"/>
        <v>167447</v>
      </c>
      <c r="J149" s="44">
        <f>(I149/$I$265)*100</f>
        <v>0.11238661710416427</v>
      </c>
      <c r="K149" s="8"/>
      <c r="L149" s="8"/>
    </row>
    <row r="150" spans="2:12" ht="15.75">
      <c r="B150" s="9" t="s">
        <v>229</v>
      </c>
      <c r="C150" s="13">
        <v>0</v>
      </c>
      <c r="D150" s="113">
        <f t="shared" si="13"/>
        <v>0</v>
      </c>
      <c r="E150" s="27">
        <v>0</v>
      </c>
      <c r="F150" s="113">
        <v>0</v>
      </c>
      <c r="G150" s="13">
        <v>546006</v>
      </c>
      <c r="H150" s="113">
        <f t="shared" si="14"/>
        <v>100</v>
      </c>
      <c r="I150" s="19">
        <f t="shared" si="15"/>
        <v>546006</v>
      </c>
      <c r="J150" s="44">
        <f>(I150/$I$265)*100</f>
        <v>0.36646680596592546</v>
      </c>
      <c r="K150" s="8"/>
      <c r="L150" s="8"/>
    </row>
    <row r="151" spans="2:12" ht="15.75">
      <c r="B151" s="9" t="s">
        <v>208</v>
      </c>
      <c r="C151" s="13">
        <v>0</v>
      </c>
      <c r="D151" s="113">
        <v>0</v>
      </c>
      <c r="E151" s="27">
        <v>0</v>
      </c>
      <c r="F151" s="113">
        <v>0</v>
      </c>
      <c r="G151" s="13">
        <v>60263</v>
      </c>
      <c r="H151" s="113">
        <v>0</v>
      </c>
      <c r="I151" s="19">
        <f t="shared" si="15"/>
        <v>60263</v>
      </c>
      <c r="J151" s="44">
        <f>(I151/$I$265)*100</f>
        <v>4.0447154661165934E-2</v>
      </c>
      <c r="K151" s="8"/>
      <c r="L151" s="8"/>
    </row>
    <row r="152" spans="2:12" ht="15.75">
      <c r="B152" s="92" t="s">
        <v>209</v>
      </c>
      <c r="C152" s="93">
        <v>0</v>
      </c>
      <c r="D152" s="119">
        <v>0</v>
      </c>
      <c r="E152" s="95">
        <v>0</v>
      </c>
      <c r="F152" s="119">
        <v>0</v>
      </c>
      <c r="G152" s="93">
        <v>20057</v>
      </c>
      <c r="H152" s="119">
        <v>0</v>
      </c>
      <c r="I152" s="96">
        <f t="shared" si="15"/>
        <v>20057</v>
      </c>
      <c r="J152" s="97">
        <f>(I152/$I$265)*100</f>
        <v>1.3461802118032709E-2</v>
      </c>
      <c r="K152" s="8"/>
      <c r="L152" s="8"/>
    </row>
    <row r="153" spans="2:12" ht="15.75">
      <c r="B153" s="9" t="s">
        <v>139</v>
      </c>
      <c r="C153" s="13">
        <v>61837</v>
      </c>
      <c r="D153" s="114">
        <f t="shared" si="13"/>
        <v>22.064784551046916</v>
      </c>
      <c r="E153" s="26">
        <v>0</v>
      </c>
      <c r="F153" s="114">
        <v>0</v>
      </c>
      <c r="G153" s="13">
        <v>218415</v>
      </c>
      <c r="H153" s="114">
        <f t="shared" si="14"/>
        <v>77.935215448953088</v>
      </c>
      <c r="I153" s="55">
        <f t="shared" si="15"/>
        <v>280252</v>
      </c>
      <c r="J153" s="44">
        <f>(I153/$I$265)*100</f>
        <v>0.18809876687355551</v>
      </c>
      <c r="K153" s="8"/>
      <c r="L153" s="8"/>
    </row>
    <row r="154" spans="2:12" ht="15.75">
      <c r="B154" s="9" t="s">
        <v>140</v>
      </c>
      <c r="C154" s="13">
        <v>0</v>
      </c>
      <c r="D154" s="114">
        <f t="shared" si="13"/>
        <v>0</v>
      </c>
      <c r="E154" s="26">
        <v>0</v>
      </c>
      <c r="F154" s="114">
        <v>0</v>
      </c>
      <c r="G154" s="13">
        <v>53000</v>
      </c>
      <c r="H154" s="114">
        <f t="shared" si="14"/>
        <v>100</v>
      </c>
      <c r="I154" s="55">
        <f t="shared" si="15"/>
        <v>53000</v>
      </c>
      <c r="J154" s="44">
        <f>(I154/$I$265)*100</f>
        <v>3.557239428906285E-2</v>
      </c>
      <c r="K154" s="8"/>
      <c r="L154" s="8"/>
    </row>
    <row r="155" spans="2:12" ht="15.75">
      <c r="B155" s="9" t="s">
        <v>197</v>
      </c>
      <c r="C155" s="13">
        <v>122234</v>
      </c>
      <c r="D155" s="114">
        <f t="shared" si="13"/>
        <v>70.969727231557073</v>
      </c>
      <c r="E155" s="26">
        <v>0</v>
      </c>
      <c r="F155" s="114">
        <v>0</v>
      </c>
      <c r="G155" s="13">
        <v>50000</v>
      </c>
      <c r="H155" s="114">
        <f t="shared" si="14"/>
        <v>29.030272768442934</v>
      </c>
      <c r="I155" s="55">
        <f t="shared" si="15"/>
        <v>172234</v>
      </c>
      <c r="J155" s="44">
        <f>(I155/$I$265)*100</f>
        <v>0.11559954260344246</v>
      </c>
      <c r="K155" s="8"/>
      <c r="L155" s="8"/>
    </row>
    <row r="156" spans="2:12" ht="15.75">
      <c r="B156" s="87" t="s">
        <v>141</v>
      </c>
      <c r="C156" s="88">
        <v>0</v>
      </c>
      <c r="D156" s="115">
        <v>0</v>
      </c>
      <c r="E156" s="98">
        <v>0</v>
      </c>
      <c r="F156" s="115">
        <v>0</v>
      </c>
      <c r="G156" s="88">
        <v>187500</v>
      </c>
      <c r="H156" s="115">
        <v>0</v>
      </c>
      <c r="I156" s="90">
        <f t="shared" si="15"/>
        <v>187500</v>
      </c>
      <c r="J156" s="91">
        <f>(I156/$I$265)*100</f>
        <v>0.12584573451319403</v>
      </c>
      <c r="K156" s="8"/>
      <c r="L156" s="8"/>
    </row>
    <row r="157" spans="2:12" ht="15.75">
      <c r="B157" s="9" t="s">
        <v>142</v>
      </c>
      <c r="C157" s="13">
        <v>84116</v>
      </c>
      <c r="D157" s="113">
        <v>0</v>
      </c>
      <c r="E157" s="27">
        <v>0</v>
      </c>
      <c r="F157" s="113">
        <v>0</v>
      </c>
      <c r="G157" s="13">
        <v>502007</v>
      </c>
      <c r="H157" s="113">
        <v>0</v>
      </c>
      <c r="I157" s="19">
        <f t="shared" si="15"/>
        <v>586123</v>
      </c>
      <c r="J157" s="44">
        <f>(I157/$I$265)*100</f>
        <v>0.39339242373374311</v>
      </c>
      <c r="K157" s="8"/>
      <c r="L157" s="8"/>
    </row>
    <row r="158" spans="2:12" ht="15.75">
      <c r="B158" s="9" t="s">
        <v>210</v>
      </c>
      <c r="C158" s="13">
        <v>0</v>
      </c>
      <c r="D158" s="113">
        <v>0</v>
      </c>
      <c r="E158" s="27">
        <v>0</v>
      </c>
      <c r="F158" s="113">
        <v>0</v>
      </c>
      <c r="G158" s="13">
        <v>95000</v>
      </c>
      <c r="H158" s="113">
        <v>0</v>
      </c>
      <c r="I158" s="19">
        <f t="shared" si="15"/>
        <v>95000</v>
      </c>
      <c r="J158" s="44">
        <f>(I158/$I$265)*100</f>
        <v>6.3761838820018304E-2</v>
      </c>
      <c r="K158" s="8"/>
      <c r="L158" s="8"/>
    </row>
    <row r="159" spans="2:12" ht="15.75">
      <c r="B159" s="9" t="s">
        <v>143</v>
      </c>
      <c r="C159" s="13">
        <v>0</v>
      </c>
      <c r="D159" s="113">
        <f t="shared" si="13"/>
        <v>0</v>
      </c>
      <c r="E159" s="27">
        <v>0</v>
      </c>
      <c r="F159" s="113">
        <v>0</v>
      </c>
      <c r="G159" s="13">
        <v>152553</v>
      </c>
      <c r="H159" s="113">
        <f t="shared" si="14"/>
        <v>100</v>
      </c>
      <c r="I159" s="19">
        <f t="shared" si="15"/>
        <v>152553</v>
      </c>
      <c r="J159" s="44">
        <f>(I159/$I$265)*100</f>
        <v>0.10239010313168688</v>
      </c>
      <c r="K159" s="8"/>
      <c r="L159" s="8"/>
    </row>
    <row r="160" spans="2:12" ht="15.75">
      <c r="B160" s="9" t="s">
        <v>144</v>
      </c>
      <c r="C160" s="13">
        <v>0</v>
      </c>
      <c r="D160" s="113">
        <f t="shared" si="13"/>
        <v>0</v>
      </c>
      <c r="E160" s="27">
        <v>0</v>
      </c>
      <c r="F160" s="113">
        <v>0</v>
      </c>
      <c r="G160" s="13">
        <v>80000</v>
      </c>
      <c r="H160" s="113">
        <f t="shared" si="14"/>
        <v>100</v>
      </c>
      <c r="I160" s="19">
        <f t="shared" si="15"/>
        <v>80000</v>
      </c>
      <c r="J160" s="44">
        <f>(I160/$I$265)*100</f>
        <v>5.3694180058962787E-2</v>
      </c>
      <c r="K160" s="8"/>
      <c r="L160" s="8"/>
    </row>
    <row r="161" spans="2:12" ht="15.75">
      <c r="B161" s="9" t="s">
        <v>198</v>
      </c>
      <c r="C161" s="13">
        <v>33156</v>
      </c>
      <c r="D161" s="113">
        <f t="shared" si="13"/>
        <v>8.7052182474565143</v>
      </c>
      <c r="E161" s="27">
        <v>0</v>
      </c>
      <c r="F161" s="113">
        <v>0</v>
      </c>
      <c r="G161" s="13">
        <v>347719</v>
      </c>
      <c r="H161" s="113">
        <f t="shared" si="14"/>
        <v>91.294781752543486</v>
      </c>
      <c r="I161" s="19">
        <f t="shared" si="15"/>
        <v>380875</v>
      </c>
      <c r="J161" s="44">
        <f>(I161/$I$265)*100</f>
        <v>0.25563463537446812</v>
      </c>
      <c r="K161" s="8"/>
      <c r="L161" s="8"/>
    </row>
    <row r="162" spans="2:12" ht="15.75">
      <c r="B162" s="9" t="s">
        <v>211</v>
      </c>
      <c r="C162" s="13">
        <v>0</v>
      </c>
      <c r="D162" s="114">
        <f t="shared" si="13"/>
        <v>0</v>
      </c>
      <c r="E162" s="26">
        <v>0</v>
      </c>
      <c r="F162" s="114">
        <v>0</v>
      </c>
      <c r="G162" s="13">
        <v>65000</v>
      </c>
      <c r="H162" s="114">
        <f t="shared" si="14"/>
        <v>100</v>
      </c>
      <c r="I162" s="55">
        <f t="shared" si="15"/>
        <v>65000</v>
      </c>
      <c r="J162" s="44">
        <f>(I162/$I$265)*100</f>
        <v>4.362652129790727E-2</v>
      </c>
      <c r="K162" s="8"/>
      <c r="L162" s="8"/>
    </row>
    <row r="163" spans="2:12" ht="15.75">
      <c r="B163" s="9" t="s">
        <v>212</v>
      </c>
      <c r="C163" s="13">
        <v>0</v>
      </c>
      <c r="D163" s="114">
        <v>0</v>
      </c>
      <c r="E163" s="26">
        <v>0</v>
      </c>
      <c r="F163" s="114">
        <v>0</v>
      </c>
      <c r="G163" s="13">
        <v>160000</v>
      </c>
      <c r="H163" s="114">
        <v>0</v>
      </c>
      <c r="I163" s="55">
        <f t="shared" si="15"/>
        <v>160000</v>
      </c>
      <c r="J163" s="44">
        <f>(I163/$I$265)*100</f>
        <v>0.10738836011792557</v>
      </c>
      <c r="K163" s="8"/>
      <c r="L163" s="8"/>
    </row>
    <row r="164" spans="2:12" ht="15.75">
      <c r="B164" s="9" t="s">
        <v>230</v>
      </c>
      <c r="C164" s="13">
        <v>68100</v>
      </c>
      <c r="D164" s="114">
        <f t="shared" si="13"/>
        <v>58.34325711299401</v>
      </c>
      <c r="E164" s="26">
        <v>0</v>
      </c>
      <c r="F164" s="114">
        <v>0</v>
      </c>
      <c r="G164" s="13">
        <v>48623</v>
      </c>
      <c r="H164" s="114">
        <f t="shared" si="14"/>
        <v>41.65674288700599</v>
      </c>
      <c r="I164" s="55">
        <f t="shared" si="15"/>
        <v>116723</v>
      </c>
      <c r="J164" s="44">
        <f>(I164/$I$265)*100</f>
        <v>7.8341822237778913E-2</v>
      </c>
      <c r="K164" s="8"/>
      <c r="L164" s="8"/>
    </row>
    <row r="165" spans="2:12" ht="15.75">
      <c r="B165" s="87" t="s">
        <v>213</v>
      </c>
      <c r="C165" s="88">
        <v>33078</v>
      </c>
      <c r="D165" s="115">
        <f t="shared" si="13"/>
        <v>15.564945698206254</v>
      </c>
      <c r="E165" s="98">
        <v>0</v>
      </c>
      <c r="F165" s="115">
        <v>0</v>
      </c>
      <c r="G165" s="88">
        <v>179438</v>
      </c>
      <c r="H165" s="115">
        <f t="shared" si="14"/>
        <v>84.435054301793741</v>
      </c>
      <c r="I165" s="90">
        <f t="shared" si="15"/>
        <v>212516</v>
      </c>
      <c r="J165" s="91">
        <f>(I165/$I$265)*100</f>
        <v>0.1426359046176317</v>
      </c>
      <c r="K165" s="8"/>
      <c r="L165" s="8"/>
    </row>
    <row r="166" spans="2:12" ht="15.75">
      <c r="B166" s="9" t="s">
        <v>231</v>
      </c>
      <c r="C166" s="13">
        <v>166302</v>
      </c>
      <c r="D166" s="113">
        <f t="shared" si="13"/>
        <v>63.622903969975553</v>
      </c>
      <c r="E166" s="27">
        <v>0</v>
      </c>
      <c r="F166" s="113">
        <v>0</v>
      </c>
      <c r="G166" s="13">
        <v>95085</v>
      </c>
      <c r="H166" s="113">
        <f t="shared" si="14"/>
        <v>36.377096030024447</v>
      </c>
      <c r="I166" s="19">
        <f t="shared" si="15"/>
        <v>261387</v>
      </c>
      <c r="J166" s="44">
        <f>(I166/$I$265)*100</f>
        <v>0.17543700803840134</v>
      </c>
      <c r="K166" s="8"/>
      <c r="L166" s="8"/>
    </row>
    <row r="167" spans="2:12" ht="15.75">
      <c r="B167" s="9" t="s">
        <v>145</v>
      </c>
      <c r="C167" s="13">
        <v>33200</v>
      </c>
      <c r="D167" s="114">
        <f t="shared" si="13"/>
        <v>32.396881312268853</v>
      </c>
      <c r="E167" s="26">
        <v>0</v>
      </c>
      <c r="F167" s="114">
        <v>0</v>
      </c>
      <c r="G167" s="13">
        <v>69279</v>
      </c>
      <c r="H167" s="114">
        <f t="shared" si="14"/>
        <v>67.60311868773114</v>
      </c>
      <c r="I167" s="55">
        <f t="shared" si="15"/>
        <v>102479</v>
      </c>
      <c r="J167" s="44">
        <f>(I167/$I$265)*100</f>
        <v>6.8781573478280594E-2</v>
      </c>
      <c r="K167" s="8"/>
      <c r="L167" s="8"/>
    </row>
    <row r="168" spans="2:12" ht="15.75">
      <c r="B168" s="9" t="s">
        <v>214</v>
      </c>
      <c r="C168" s="13">
        <v>44000</v>
      </c>
      <c r="D168" s="114">
        <f t="shared" si="13"/>
        <v>23.404255319148938</v>
      </c>
      <c r="E168" s="26">
        <v>0</v>
      </c>
      <c r="F168" s="114">
        <v>0</v>
      </c>
      <c r="G168" s="13">
        <v>144000</v>
      </c>
      <c r="H168" s="114">
        <f t="shared" si="14"/>
        <v>76.59574468085107</v>
      </c>
      <c r="I168" s="55">
        <f t="shared" si="15"/>
        <v>188000</v>
      </c>
      <c r="J168" s="44">
        <f>(I168/$I$265)*100</f>
        <v>0.12618132313856256</v>
      </c>
      <c r="K168" s="8"/>
      <c r="L168" s="8"/>
    </row>
    <row r="169" spans="2:12" ht="15.75">
      <c r="B169" s="9" t="s">
        <v>146</v>
      </c>
      <c r="C169" s="13">
        <v>0</v>
      </c>
      <c r="D169" s="113">
        <f t="shared" si="13"/>
        <v>0</v>
      </c>
      <c r="E169" s="27">
        <v>0</v>
      </c>
      <c r="F169" s="113">
        <v>0</v>
      </c>
      <c r="G169" s="13">
        <v>427678</v>
      </c>
      <c r="H169" s="113">
        <f t="shared" si="14"/>
        <v>100</v>
      </c>
      <c r="I169" s="19">
        <f t="shared" si="15"/>
        <v>427678</v>
      </c>
      <c r="J169" s="44">
        <f>(I169/$I$265)*100</f>
        <v>0.28704774424071361</v>
      </c>
      <c r="K169" s="8"/>
      <c r="L169" s="8"/>
    </row>
    <row r="170" spans="2:12" ht="15.75">
      <c r="B170" s="9" t="s">
        <v>147</v>
      </c>
      <c r="C170" s="13">
        <v>105020</v>
      </c>
      <c r="D170" s="113">
        <f t="shared" si="13"/>
        <v>100</v>
      </c>
      <c r="E170" s="27">
        <v>0</v>
      </c>
      <c r="F170" s="113">
        <v>0</v>
      </c>
      <c r="G170" s="13">
        <v>0</v>
      </c>
      <c r="H170" s="113">
        <f t="shared" si="14"/>
        <v>0</v>
      </c>
      <c r="I170" s="19">
        <f t="shared" si="15"/>
        <v>105020</v>
      </c>
      <c r="J170" s="44">
        <f>(I170/$I$265)*100</f>
        <v>7.0487034872403403E-2</v>
      </c>
      <c r="K170" s="8"/>
      <c r="L170" s="8"/>
    </row>
    <row r="171" spans="2:12" ht="15.75">
      <c r="B171" s="92" t="s">
        <v>148</v>
      </c>
      <c r="C171" s="93">
        <v>0</v>
      </c>
      <c r="D171" s="119">
        <v>0</v>
      </c>
      <c r="E171" s="95">
        <v>0</v>
      </c>
      <c r="F171" s="119">
        <v>0</v>
      </c>
      <c r="G171" s="93">
        <v>100543</v>
      </c>
      <c r="H171" s="119">
        <v>0</v>
      </c>
      <c r="I171" s="96">
        <f t="shared" si="15"/>
        <v>100543</v>
      </c>
      <c r="J171" s="97">
        <f>(I171/$I$265)*100</f>
        <v>6.7482174320853697E-2</v>
      </c>
      <c r="K171" s="8"/>
      <c r="L171" s="8"/>
    </row>
    <row r="172" spans="2:12" ht="15.75">
      <c r="B172" s="9" t="s">
        <v>232</v>
      </c>
      <c r="C172" s="13">
        <v>247850</v>
      </c>
      <c r="D172" s="114">
        <f t="shared" si="13"/>
        <v>100</v>
      </c>
      <c r="E172" s="26">
        <v>0</v>
      </c>
      <c r="F172" s="114">
        <v>0</v>
      </c>
      <c r="G172" s="13">
        <v>0</v>
      </c>
      <c r="H172" s="114">
        <f t="shared" si="14"/>
        <v>0</v>
      </c>
      <c r="I172" s="55">
        <f t="shared" si="15"/>
        <v>247850</v>
      </c>
      <c r="J172" s="44">
        <f>(I172/$I$265)*100</f>
        <v>0.16635128159517409</v>
      </c>
      <c r="K172" s="8"/>
      <c r="L172" s="8"/>
    </row>
    <row r="173" spans="2:12" ht="15.75">
      <c r="B173" s="9" t="s">
        <v>233</v>
      </c>
      <c r="C173" s="13">
        <v>281477</v>
      </c>
      <c r="D173" s="114">
        <f t="shared" si="13"/>
        <v>100</v>
      </c>
      <c r="E173" s="26">
        <v>0</v>
      </c>
      <c r="F173" s="114">
        <v>0</v>
      </c>
      <c r="G173" s="13">
        <v>0</v>
      </c>
      <c r="H173" s="114">
        <f t="shared" si="14"/>
        <v>0</v>
      </c>
      <c r="I173" s="55">
        <f t="shared" si="15"/>
        <v>281477</v>
      </c>
      <c r="J173" s="44">
        <f>(I173/$I$265)*100</f>
        <v>0.18892095900570835</v>
      </c>
      <c r="K173" s="8"/>
      <c r="L173" s="8"/>
    </row>
    <row r="174" spans="2:12" ht="15.75">
      <c r="B174" s="9" t="s">
        <v>234</v>
      </c>
      <c r="C174" s="13">
        <v>0</v>
      </c>
      <c r="D174" s="114">
        <f t="shared" si="13"/>
        <v>0</v>
      </c>
      <c r="E174" s="26">
        <v>0</v>
      </c>
      <c r="F174" s="114">
        <v>0</v>
      </c>
      <c r="G174" s="13">
        <v>150000</v>
      </c>
      <c r="H174" s="114">
        <f t="shared" si="14"/>
        <v>100</v>
      </c>
      <c r="I174" s="55">
        <f t="shared" si="15"/>
        <v>150000</v>
      </c>
      <c r="J174" s="44">
        <f>(I174/$I$265)*100</f>
        <v>0.10067658761055522</v>
      </c>
      <c r="K174" s="8"/>
      <c r="L174" s="8"/>
    </row>
    <row r="175" spans="2:12" ht="15.75">
      <c r="B175" s="87" t="s">
        <v>235</v>
      </c>
      <c r="C175" s="88">
        <v>0</v>
      </c>
      <c r="D175" s="115">
        <f t="shared" si="13"/>
        <v>0</v>
      </c>
      <c r="E175" s="98">
        <v>0</v>
      </c>
      <c r="F175" s="115">
        <v>0</v>
      </c>
      <c r="G175" s="88">
        <v>150000</v>
      </c>
      <c r="H175" s="115">
        <f t="shared" si="14"/>
        <v>100</v>
      </c>
      <c r="I175" s="90">
        <f t="shared" si="15"/>
        <v>150000</v>
      </c>
      <c r="J175" s="91">
        <f>(I175/$I$265)*100</f>
        <v>0.10067658761055522</v>
      </c>
      <c r="K175" s="8"/>
      <c r="L175" s="8"/>
    </row>
    <row r="176" spans="2:12" ht="15.75">
      <c r="B176" s="9" t="s">
        <v>149</v>
      </c>
      <c r="C176" s="13">
        <v>51877</v>
      </c>
      <c r="D176" s="113">
        <f t="shared" si="13"/>
        <v>23.477898814722963</v>
      </c>
      <c r="E176" s="27">
        <v>0</v>
      </c>
      <c r="F176" s="113">
        <v>0</v>
      </c>
      <c r="G176" s="13">
        <v>169084</v>
      </c>
      <c r="H176" s="113">
        <f t="shared" si="14"/>
        <v>76.522101185277037</v>
      </c>
      <c r="I176" s="19">
        <f t="shared" si="15"/>
        <v>220961</v>
      </c>
      <c r="J176" s="44">
        <f>(I176/$I$265)*100</f>
        <v>0.14830399650010595</v>
      </c>
      <c r="K176" s="8"/>
      <c r="L176" s="8"/>
    </row>
    <row r="177" spans="2:12" ht="15.75">
      <c r="B177" s="9" t="s">
        <v>236</v>
      </c>
      <c r="C177" s="13">
        <v>0</v>
      </c>
      <c r="D177" s="113">
        <f t="shared" si="13"/>
        <v>0</v>
      </c>
      <c r="E177" s="27">
        <v>0</v>
      </c>
      <c r="F177" s="113">
        <v>0</v>
      </c>
      <c r="G177" s="13">
        <v>622978</v>
      </c>
      <c r="H177" s="113">
        <f t="shared" si="14"/>
        <v>100</v>
      </c>
      <c r="I177" s="19">
        <f t="shared" si="15"/>
        <v>622978</v>
      </c>
      <c r="J177" s="44">
        <f>(I177/$I$265)*100</f>
        <v>0.41812866130965648</v>
      </c>
      <c r="K177" s="8"/>
      <c r="L177" s="8"/>
    </row>
    <row r="178" spans="2:12" ht="15.75">
      <c r="B178" s="9" t="s">
        <v>199</v>
      </c>
      <c r="C178" s="13">
        <v>0</v>
      </c>
      <c r="D178" s="113">
        <f t="shared" si="13"/>
        <v>0</v>
      </c>
      <c r="E178" s="27">
        <v>0</v>
      </c>
      <c r="F178" s="113">
        <v>0</v>
      </c>
      <c r="G178" s="13">
        <v>20055</v>
      </c>
      <c r="H178" s="113">
        <f t="shared" si="14"/>
        <v>100</v>
      </c>
      <c r="I178" s="19">
        <f t="shared" si="15"/>
        <v>20055</v>
      </c>
      <c r="J178" s="44">
        <f>(I178/$I$265)*100</f>
        <v>1.3460459763531234E-2</v>
      </c>
      <c r="K178" s="8"/>
      <c r="L178" s="8"/>
    </row>
    <row r="179" spans="2:12" ht="15.75">
      <c r="B179" s="9" t="s">
        <v>237</v>
      </c>
      <c r="C179" s="13">
        <v>678749</v>
      </c>
      <c r="D179" s="113">
        <f t="shared" si="13"/>
        <v>45.815788869733794</v>
      </c>
      <c r="E179" s="27">
        <v>22500</v>
      </c>
      <c r="F179" s="113">
        <v>0</v>
      </c>
      <c r="G179" s="13">
        <v>780225</v>
      </c>
      <c r="H179" s="113">
        <f t="shared" si="14"/>
        <v>52.665453460539979</v>
      </c>
      <c r="I179" s="19">
        <f t="shared" si="15"/>
        <v>1481474</v>
      </c>
      <c r="J179" s="44">
        <f>(I179/$I$265)*100</f>
        <v>0.99433164635839788</v>
      </c>
      <c r="K179" s="8"/>
      <c r="L179" s="8"/>
    </row>
    <row r="180" spans="2:12" ht="15.75">
      <c r="B180" s="9" t="s">
        <v>200</v>
      </c>
      <c r="C180" s="13">
        <v>680000</v>
      </c>
      <c r="D180" s="114">
        <v>0</v>
      </c>
      <c r="E180" s="26">
        <v>0</v>
      </c>
      <c r="F180" s="114">
        <v>0</v>
      </c>
      <c r="G180" s="13">
        <v>0</v>
      </c>
      <c r="H180" s="114">
        <v>0</v>
      </c>
      <c r="I180" s="55">
        <f t="shared" si="15"/>
        <v>680000</v>
      </c>
      <c r="J180" s="44">
        <f>(I180/$I$265)*100</f>
        <v>0.45640053050118373</v>
      </c>
      <c r="K180" s="8"/>
      <c r="L180" s="8"/>
    </row>
    <row r="181" spans="2:12" ht="15.75">
      <c r="B181" s="92" t="s">
        <v>150</v>
      </c>
      <c r="C181" s="93">
        <v>0</v>
      </c>
      <c r="D181" s="119">
        <f t="shared" si="13"/>
        <v>0</v>
      </c>
      <c r="E181" s="95">
        <v>0</v>
      </c>
      <c r="F181" s="119">
        <v>0</v>
      </c>
      <c r="G181" s="93">
        <v>94714</v>
      </c>
      <c r="H181" s="119">
        <f t="shared" si="14"/>
        <v>100</v>
      </c>
      <c r="I181" s="96">
        <f t="shared" si="15"/>
        <v>94714</v>
      </c>
      <c r="J181" s="97">
        <f>(I181/$I$265)*100</f>
        <v>6.3569882126307514E-2</v>
      </c>
      <c r="K181" s="8"/>
      <c r="L181" s="8"/>
    </row>
    <row r="182" spans="2:12" ht="15.75">
      <c r="B182" s="9" t="s">
        <v>151</v>
      </c>
      <c r="C182" s="13">
        <v>0</v>
      </c>
      <c r="D182" s="114">
        <v>0</v>
      </c>
      <c r="E182" s="26">
        <v>0</v>
      </c>
      <c r="F182" s="114">
        <v>0</v>
      </c>
      <c r="G182" s="13">
        <v>230000</v>
      </c>
      <c r="H182" s="114">
        <v>0</v>
      </c>
      <c r="I182" s="55">
        <f t="shared" si="15"/>
        <v>230000</v>
      </c>
      <c r="J182" s="44">
        <f>(I182/$I$265)*100</f>
        <v>0.15437076766951802</v>
      </c>
      <c r="K182" s="8"/>
      <c r="L182" s="8"/>
    </row>
    <row r="183" spans="2:12" ht="15.75">
      <c r="B183" s="9" t="s">
        <v>152</v>
      </c>
      <c r="C183" s="13">
        <v>0</v>
      </c>
      <c r="D183" s="114">
        <f t="shared" si="13"/>
        <v>0</v>
      </c>
      <c r="E183" s="26">
        <v>0</v>
      </c>
      <c r="F183" s="114">
        <v>0</v>
      </c>
      <c r="G183" s="13">
        <v>204686</v>
      </c>
      <c r="H183" s="114">
        <f t="shared" si="14"/>
        <v>100</v>
      </c>
      <c r="I183" s="55">
        <f t="shared" si="15"/>
        <v>204686</v>
      </c>
      <c r="J183" s="44">
        <f>(I183/$I$265)*100</f>
        <v>0.13738058674436071</v>
      </c>
      <c r="K183" s="8"/>
      <c r="L183" s="8"/>
    </row>
    <row r="184" spans="2:12" ht="15.75">
      <c r="B184" s="9" t="s">
        <v>153</v>
      </c>
      <c r="C184" s="13">
        <v>25105</v>
      </c>
      <c r="D184" s="114">
        <f t="shared" si="13"/>
        <v>21.698545363399859</v>
      </c>
      <c r="E184" s="26">
        <v>0</v>
      </c>
      <c r="F184" s="114">
        <v>0</v>
      </c>
      <c r="G184" s="13">
        <v>90594</v>
      </c>
      <c r="H184" s="114">
        <f t="shared" si="14"/>
        <v>78.301454636600141</v>
      </c>
      <c r="I184" s="55">
        <f t="shared" si="15"/>
        <v>115699</v>
      </c>
      <c r="J184" s="44">
        <f>(I184/$I$265)*100</f>
        <v>7.7654536733024193E-2</v>
      </c>
      <c r="K184" s="8"/>
      <c r="L184" s="8"/>
    </row>
    <row r="185" spans="2:12" ht="15.75">
      <c r="B185" s="87" t="s">
        <v>154</v>
      </c>
      <c r="C185" s="88">
        <v>0</v>
      </c>
      <c r="D185" s="115">
        <v>0</v>
      </c>
      <c r="E185" s="98">
        <v>0</v>
      </c>
      <c r="F185" s="115">
        <v>0</v>
      </c>
      <c r="G185" s="88">
        <v>31200</v>
      </c>
      <c r="H185" s="115">
        <v>0</v>
      </c>
      <c r="I185" s="90">
        <f t="shared" si="15"/>
        <v>31200</v>
      </c>
      <c r="J185" s="91">
        <f>(I185/$I$265)*100</f>
        <v>2.0940730222995488E-2</v>
      </c>
      <c r="K185" s="8"/>
      <c r="L185" s="8"/>
    </row>
    <row r="186" spans="2:12" ht="15.75">
      <c r="B186" s="9" t="s">
        <v>238</v>
      </c>
      <c r="C186" s="13">
        <v>0</v>
      </c>
      <c r="D186" s="113">
        <f t="shared" si="13"/>
        <v>0</v>
      </c>
      <c r="E186" s="27">
        <v>0</v>
      </c>
      <c r="F186" s="113">
        <v>0</v>
      </c>
      <c r="G186" s="13">
        <v>300000</v>
      </c>
      <c r="H186" s="113">
        <f t="shared" si="14"/>
        <v>100</v>
      </c>
      <c r="I186" s="19">
        <f t="shared" si="15"/>
        <v>300000</v>
      </c>
      <c r="J186" s="44">
        <f>(I186/$I$265)*100</f>
        <v>0.20135317522111043</v>
      </c>
      <c r="K186" s="8"/>
      <c r="L186" s="8"/>
    </row>
    <row r="187" spans="2:12" ht="15.75">
      <c r="B187" s="9" t="s">
        <v>239</v>
      </c>
      <c r="C187" s="13">
        <v>34880</v>
      </c>
      <c r="D187" s="113">
        <f t="shared" si="13"/>
        <v>80.075300167588793</v>
      </c>
      <c r="E187" s="27">
        <v>0</v>
      </c>
      <c r="F187" s="113">
        <v>0</v>
      </c>
      <c r="G187" s="13">
        <v>8679</v>
      </c>
      <c r="H187" s="113">
        <f t="shared" si="14"/>
        <v>19.924699832411214</v>
      </c>
      <c r="I187" s="19">
        <f t="shared" si="15"/>
        <v>43559</v>
      </c>
      <c r="J187" s="44">
        <f>(I187/$I$265)*100</f>
        <v>2.9235809864854502E-2</v>
      </c>
      <c r="K187" s="8"/>
      <c r="L187" s="8"/>
    </row>
    <row r="188" spans="2:12" ht="15.75">
      <c r="B188" s="9" t="s">
        <v>155</v>
      </c>
      <c r="C188" s="13">
        <v>0</v>
      </c>
      <c r="D188" s="114">
        <v>0</v>
      </c>
      <c r="E188" s="26">
        <v>0</v>
      </c>
      <c r="F188" s="114">
        <v>0</v>
      </c>
      <c r="G188" s="13">
        <v>326306</v>
      </c>
      <c r="H188" s="114">
        <v>0</v>
      </c>
      <c r="I188" s="55">
        <f t="shared" si="15"/>
        <v>326306</v>
      </c>
      <c r="J188" s="44">
        <f>(I188/$I$265)*100</f>
        <v>0.21900916397899886</v>
      </c>
      <c r="K188" s="8"/>
      <c r="L188" s="8"/>
    </row>
    <row r="189" spans="2:12" ht="15.75">
      <c r="B189" s="9" t="s">
        <v>52</v>
      </c>
      <c r="C189" s="13">
        <v>0</v>
      </c>
      <c r="D189" s="114">
        <f t="shared" si="13"/>
        <v>0</v>
      </c>
      <c r="E189" s="26">
        <v>0</v>
      </c>
      <c r="F189" s="114">
        <v>0</v>
      </c>
      <c r="G189" s="13">
        <v>80000</v>
      </c>
      <c r="H189" s="114">
        <f t="shared" si="14"/>
        <v>100</v>
      </c>
      <c r="I189" s="55">
        <f t="shared" si="15"/>
        <v>80000</v>
      </c>
      <c r="J189" s="44">
        <f>(I189/$I$265)*100</f>
        <v>5.3694180058962787E-2</v>
      </c>
      <c r="K189" s="8"/>
      <c r="L189" s="8"/>
    </row>
    <row r="190" spans="2:12" ht="15.75">
      <c r="B190" s="9" t="s">
        <v>53</v>
      </c>
      <c r="C190" s="13">
        <v>0</v>
      </c>
      <c r="D190" s="113">
        <f t="shared" si="13"/>
        <v>0</v>
      </c>
      <c r="E190" s="27">
        <v>0</v>
      </c>
      <c r="F190" s="113">
        <v>0</v>
      </c>
      <c r="G190" s="13">
        <v>48490</v>
      </c>
      <c r="H190" s="113">
        <f t="shared" si="14"/>
        <v>100</v>
      </c>
      <c r="I190" s="19">
        <f t="shared" si="15"/>
        <v>48490</v>
      </c>
      <c r="J190" s="44">
        <f>(I190/$I$265)*100</f>
        <v>3.2545384888238819E-2</v>
      </c>
      <c r="K190" s="8"/>
      <c r="L190" s="8"/>
    </row>
    <row r="191" spans="2:12" ht="15.75">
      <c r="B191" s="92" t="s">
        <v>156</v>
      </c>
      <c r="C191" s="93">
        <v>136260</v>
      </c>
      <c r="D191" s="119">
        <f t="shared" si="13"/>
        <v>79.390327035010756</v>
      </c>
      <c r="E191" s="95">
        <v>0</v>
      </c>
      <c r="F191" s="119">
        <v>0</v>
      </c>
      <c r="G191" s="93">
        <v>35373</v>
      </c>
      <c r="H191" s="119">
        <f t="shared" si="14"/>
        <v>20.609672964989251</v>
      </c>
      <c r="I191" s="96">
        <f t="shared" si="15"/>
        <v>171633</v>
      </c>
      <c r="J191" s="97">
        <f>(I191/$I$265)*100</f>
        <v>0.11519616507574949</v>
      </c>
      <c r="K191" s="8"/>
      <c r="L191" s="8"/>
    </row>
    <row r="192" spans="2:12" ht="15.75">
      <c r="B192" s="9" t="s">
        <v>240</v>
      </c>
      <c r="C192" s="13">
        <v>0</v>
      </c>
      <c r="D192" s="114">
        <v>0</v>
      </c>
      <c r="E192" s="26">
        <v>0</v>
      </c>
      <c r="F192" s="114">
        <v>0</v>
      </c>
      <c r="G192" s="13">
        <v>59646</v>
      </c>
      <c r="H192" s="114">
        <v>0</v>
      </c>
      <c r="I192" s="55">
        <f t="shared" si="15"/>
        <v>59646</v>
      </c>
      <c r="J192" s="44">
        <f>(I192/$I$265)*100</f>
        <v>4.0033038297461181E-2</v>
      </c>
      <c r="K192" s="8"/>
      <c r="L192" s="8"/>
    </row>
    <row r="193" spans="2:12" ht="15.75">
      <c r="B193" s="9" t="s">
        <v>241</v>
      </c>
      <c r="C193" s="13">
        <v>159500</v>
      </c>
      <c r="D193" s="114">
        <f t="shared" si="13"/>
        <v>100</v>
      </c>
      <c r="E193" s="26">
        <v>0</v>
      </c>
      <c r="F193" s="114">
        <v>0</v>
      </c>
      <c r="G193" s="13">
        <v>0</v>
      </c>
      <c r="H193" s="114">
        <f t="shared" si="14"/>
        <v>0</v>
      </c>
      <c r="I193" s="55">
        <f t="shared" si="15"/>
        <v>159500</v>
      </c>
      <c r="J193" s="44">
        <f>(I193/$I$265)*100</f>
        <v>0.10705277149255706</v>
      </c>
      <c r="K193" s="8"/>
      <c r="L193" s="8"/>
    </row>
    <row r="194" spans="2:12" ht="15.75">
      <c r="B194" s="9" t="s">
        <v>215</v>
      </c>
      <c r="C194" s="13">
        <v>0</v>
      </c>
      <c r="D194" s="114">
        <v>0</v>
      </c>
      <c r="E194" s="26">
        <v>0</v>
      </c>
      <c r="F194" s="114">
        <v>0</v>
      </c>
      <c r="G194" s="13">
        <v>145996</v>
      </c>
      <c r="H194" s="114">
        <v>0</v>
      </c>
      <c r="I194" s="55">
        <f t="shared" si="15"/>
        <v>145996</v>
      </c>
      <c r="J194" s="44">
        <f>(I194/$I$265)*100</f>
        <v>9.7989193898604138E-2</v>
      </c>
      <c r="K194" s="8"/>
      <c r="L194" s="8"/>
    </row>
    <row r="195" spans="2:12" ht="15.75">
      <c r="B195" s="87" t="s">
        <v>201</v>
      </c>
      <c r="C195" s="88">
        <v>0</v>
      </c>
      <c r="D195" s="115">
        <f t="shared" si="13"/>
        <v>0</v>
      </c>
      <c r="E195" s="98">
        <v>0</v>
      </c>
      <c r="F195" s="115">
        <v>0</v>
      </c>
      <c r="G195" s="88">
        <v>75000</v>
      </c>
      <c r="H195" s="115">
        <f t="shared" si="14"/>
        <v>100</v>
      </c>
      <c r="I195" s="90">
        <f t="shared" si="15"/>
        <v>75000</v>
      </c>
      <c r="J195" s="91">
        <f>(I195/$I$265)*100</f>
        <v>5.0338293805277608E-2</v>
      </c>
      <c r="K195" s="8"/>
      <c r="L195" s="8"/>
    </row>
    <row r="196" spans="2:12" ht="15.75">
      <c r="B196" s="9" t="s">
        <v>242</v>
      </c>
      <c r="C196" s="13">
        <v>0</v>
      </c>
      <c r="D196" s="113">
        <v>0</v>
      </c>
      <c r="E196" s="27">
        <v>0</v>
      </c>
      <c r="F196" s="113">
        <v>0</v>
      </c>
      <c r="G196" s="13">
        <v>28800</v>
      </c>
      <c r="H196" s="113">
        <v>0</v>
      </c>
      <c r="I196" s="19">
        <f t="shared" si="15"/>
        <v>28800</v>
      </c>
      <c r="J196" s="44">
        <f>(I196/$I$265)*100</f>
        <v>1.9329904821226603E-2</v>
      </c>
      <c r="K196" s="8"/>
      <c r="L196" s="8"/>
    </row>
    <row r="197" spans="2:12" ht="15.75">
      <c r="B197" s="9" t="s">
        <v>243</v>
      </c>
      <c r="C197" s="13">
        <v>166302</v>
      </c>
      <c r="D197" s="113">
        <f t="shared" si="13"/>
        <v>63.622417163690891</v>
      </c>
      <c r="E197" s="27">
        <v>0</v>
      </c>
      <c r="F197" s="113">
        <v>0</v>
      </c>
      <c r="G197" s="13">
        <v>95087</v>
      </c>
      <c r="H197" s="113">
        <f t="shared" si="14"/>
        <v>36.377582836309102</v>
      </c>
      <c r="I197" s="19">
        <f t="shared" si="15"/>
        <v>261389</v>
      </c>
      <c r="J197" s="44">
        <f>(I197/$I$265)*100</f>
        <v>0.17543835039290281</v>
      </c>
      <c r="K197" s="8"/>
      <c r="L197" s="8"/>
    </row>
    <row r="198" spans="2:12" ht="15.75">
      <c r="B198" s="9" t="s">
        <v>202</v>
      </c>
      <c r="C198" s="13">
        <v>320433</v>
      </c>
      <c r="D198" s="113">
        <f t="shared" si="13"/>
        <v>99.796938505380197</v>
      </c>
      <c r="E198" s="27">
        <v>0</v>
      </c>
      <c r="F198" s="113">
        <v>0</v>
      </c>
      <c r="G198" s="13">
        <v>652</v>
      </c>
      <c r="H198" s="113">
        <f t="shared" si="14"/>
        <v>0.20306149461980474</v>
      </c>
      <c r="I198" s="19">
        <f t="shared" si="15"/>
        <v>321085</v>
      </c>
      <c r="J198" s="44">
        <f>(I198/$I$265)*100</f>
        <v>0.21550494755290081</v>
      </c>
      <c r="K198" s="8"/>
      <c r="L198" s="8"/>
    </row>
    <row r="199" spans="2:12" ht="15.75">
      <c r="B199" s="9" t="s">
        <v>157</v>
      </c>
      <c r="C199" s="13">
        <v>657028</v>
      </c>
      <c r="D199" s="113">
        <v>0</v>
      </c>
      <c r="E199" s="27">
        <v>0</v>
      </c>
      <c r="F199" s="113">
        <v>0</v>
      </c>
      <c r="G199" s="13">
        <v>157684</v>
      </c>
      <c r="H199" s="113">
        <v>0</v>
      </c>
      <c r="I199" s="19">
        <f t="shared" si="15"/>
        <v>814712</v>
      </c>
      <c r="J199" s="44">
        <f>(I199/$I$265)*100</f>
        <v>0.54681616030247104</v>
      </c>
      <c r="K199" s="8"/>
      <c r="L199" s="8"/>
    </row>
    <row r="200" spans="2:12" ht="15.75">
      <c r="B200" s="9" t="s">
        <v>216</v>
      </c>
      <c r="C200" s="13">
        <v>0</v>
      </c>
      <c r="D200" s="113">
        <f t="shared" ref="D200:D214" si="16">(C200/I200)*100</f>
        <v>0</v>
      </c>
      <c r="E200" s="27">
        <v>0</v>
      </c>
      <c r="F200" s="113">
        <v>0</v>
      </c>
      <c r="G200" s="13">
        <v>100000</v>
      </c>
      <c r="H200" s="113">
        <f t="shared" ref="H200:H214" si="17">(G200/I200)*100</f>
        <v>100</v>
      </c>
      <c r="I200" s="19">
        <f t="shared" si="15"/>
        <v>100000</v>
      </c>
      <c r="J200" s="44">
        <f>(I200/$I$265)*100</f>
        <v>6.7117725073703491E-2</v>
      </c>
      <c r="K200" s="8"/>
      <c r="L200" s="8"/>
    </row>
    <row r="201" spans="2:12" ht="15.75">
      <c r="B201" s="92" t="s">
        <v>217</v>
      </c>
      <c r="C201" s="93">
        <v>0</v>
      </c>
      <c r="D201" s="119">
        <f t="shared" si="16"/>
        <v>0</v>
      </c>
      <c r="E201" s="95">
        <v>0</v>
      </c>
      <c r="F201" s="119">
        <v>0</v>
      </c>
      <c r="G201" s="93">
        <v>100000</v>
      </c>
      <c r="H201" s="119">
        <f t="shared" si="17"/>
        <v>100</v>
      </c>
      <c r="I201" s="96">
        <f t="shared" ref="I201:I217" si="18">SUM(C201,E201,G201)</f>
        <v>100000</v>
      </c>
      <c r="J201" s="97">
        <f>(I201/$I$265)*100</f>
        <v>6.7117725073703491E-2</v>
      </c>
      <c r="K201" s="8"/>
      <c r="L201" s="8"/>
    </row>
    <row r="202" spans="2:12" ht="15.75">
      <c r="B202" s="9" t="s">
        <v>203</v>
      </c>
      <c r="C202" s="13">
        <v>0</v>
      </c>
      <c r="D202" s="114">
        <f t="shared" si="16"/>
        <v>0</v>
      </c>
      <c r="E202" s="26">
        <v>0</v>
      </c>
      <c r="F202" s="114">
        <v>0</v>
      </c>
      <c r="G202" s="13">
        <v>340000</v>
      </c>
      <c r="H202" s="114">
        <f t="shared" si="17"/>
        <v>100</v>
      </c>
      <c r="I202" s="55">
        <f t="shared" si="18"/>
        <v>340000</v>
      </c>
      <c r="J202" s="44">
        <f>(I202/$I$265)*100</f>
        <v>0.22820026525059187</v>
      </c>
      <c r="K202" s="8"/>
      <c r="L202" s="8"/>
    </row>
    <row r="203" spans="2:12" ht="15.75">
      <c r="B203" s="9" t="s">
        <v>218</v>
      </c>
      <c r="C203" s="13">
        <v>0</v>
      </c>
      <c r="D203" s="114">
        <f t="shared" si="16"/>
        <v>0</v>
      </c>
      <c r="E203" s="26">
        <v>0</v>
      </c>
      <c r="F203" s="114">
        <v>0</v>
      </c>
      <c r="G203" s="13">
        <v>39618</v>
      </c>
      <c r="H203" s="114">
        <f t="shared" si="17"/>
        <v>100</v>
      </c>
      <c r="I203" s="55">
        <f t="shared" si="18"/>
        <v>39618</v>
      </c>
      <c r="J203" s="44">
        <f>(I203/$I$265)*100</f>
        <v>2.6590700319699845E-2</v>
      </c>
      <c r="K203" s="8"/>
      <c r="L203" s="8"/>
    </row>
    <row r="204" spans="2:12" ht="15.75">
      <c r="B204" s="9" t="s">
        <v>158</v>
      </c>
      <c r="C204" s="13">
        <v>0</v>
      </c>
      <c r="D204" s="114">
        <f t="shared" si="16"/>
        <v>0</v>
      </c>
      <c r="E204" s="26">
        <v>0</v>
      </c>
      <c r="F204" s="114">
        <v>0</v>
      </c>
      <c r="G204" s="13">
        <v>72650</v>
      </c>
      <c r="H204" s="114">
        <f t="shared" si="17"/>
        <v>100</v>
      </c>
      <c r="I204" s="55">
        <f t="shared" si="18"/>
        <v>72650</v>
      </c>
      <c r="J204" s="44">
        <f>(I204/$I$265)*100</f>
        <v>4.876102726604558E-2</v>
      </c>
      <c r="K204" s="8"/>
      <c r="L204" s="8"/>
    </row>
    <row r="205" spans="2:12" ht="15.75">
      <c r="B205" s="87" t="s">
        <v>244</v>
      </c>
      <c r="C205" s="88">
        <v>56806</v>
      </c>
      <c r="D205" s="115">
        <f t="shared" si="16"/>
        <v>100</v>
      </c>
      <c r="E205" s="98">
        <v>0</v>
      </c>
      <c r="F205" s="115">
        <v>0</v>
      </c>
      <c r="G205" s="88">
        <v>0</v>
      </c>
      <c r="H205" s="115">
        <f t="shared" si="17"/>
        <v>0</v>
      </c>
      <c r="I205" s="90">
        <f t="shared" si="18"/>
        <v>56806</v>
      </c>
      <c r="J205" s="91">
        <f>(I205/$I$265)*100</f>
        <v>3.8126894905368004E-2</v>
      </c>
      <c r="K205" s="8"/>
      <c r="L205" s="8"/>
    </row>
    <row r="206" spans="2:12" ht="15.75">
      <c r="B206" s="9" t="s">
        <v>245</v>
      </c>
      <c r="C206" s="13">
        <v>58834</v>
      </c>
      <c r="D206" s="113">
        <f t="shared" si="16"/>
        <v>72.000783229106744</v>
      </c>
      <c r="E206" s="27">
        <v>0</v>
      </c>
      <c r="F206" s="113">
        <v>0</v>
      </c>
      <c r="G206" s="13">
        <v>22879</v>
      </c>
      <c r="H206" s="113">
        <f t="shared" si="17"/>
        <v>27.999216770893248</v>
      </c>
      <c r="I206" s="19">
        <f t="shared" si="18"/>
        <v>81713</v>
      </c>
      <c r="J206" s="44">
        <f>(I206/$I$265)*100</f>
        <v>5.4843906689475329E-2</v>
      </c>
      <c r="K206" s="8"/>
      <c r="L206" s="8"/>
    </row>
    <row r="207" spans="2:12" ht="15.75">
      <c r="B207" s="9" t="s">
        <v>204</v>
      </c>
      <c r="C207" s="13">
        <v>292800</v>
      </c>
      <c r="D207" s="113">
        <v>0</v>
      </c>
      <c r="E207" s="27">
        <v>0</v>
      </c>
      <c r="F207" s="113">
        <v>0</v>
      </c>
      <c r="G207" s="13">
        <v>0</v>
      </c>
      <c r="H207" s="113">
        <v>0</v>
      </c>
      <c r="I207" s="19">
        <f t="shared" si="18"/>
        <v>292800</v>
      </c>
      <c r="J207" s="44">
        <f>(I207/$I$265)*100</f>
        <v>0.19652069901580382</v>
      </c>
      <c r="K207" s="8"/>
      <c r="L207" s="8"/>
    </row>
    <row r="208" spans="2:12" ht="15.75">
      <c r="B208" s="9" t="s">
        <v>246</v>
      </c>
      <c r="C208" s="13">
        <v>35778</v>
      </c>
      <c r="D208" s="114">
        <v>0</v>
      </c>
      <c r="E208" s="26">
        <v>0</v>
      </c>
      <c r="F208" s="114">
        <v>0</v>
      </c>
      <c r="G208" s="13">
        <v>37174</v>
      </c>
      <c r="H208" s="114">
        <v>0</v>
      </c>
      <c r="I208" s="55">
        <f t="shared" si="18"/>
        <v>72952</v>
      </c>
      <c r="J208" s="44">
        <f>(I208/$I$265)*100</f>
        <v>4.8963722795768161E-2</v>
      </c>
      <c r="K208" s="8"/>
      <c r="L208" s="8"/>
    </row>
    <row r="209" spans="1:12" ht="15.75">
      <c r="B209" s="9" t="s">
        <v>247</v>
      </c>
      <c r="C209" s="13">
        <v>0</v>
      </c>
      <c r="D209" s="114">
        <v>0</v>
      </c>
      <c r="E209" s="26">
        <v>0</v>
      </c>
      <c r="F209" s="114">
        <v>0</v>
      </c>
      <c r="G209" s="13">
        <v>84000</v>
      </c>
      <c r="H209" s="114">
        <v>0</v>
      </c>
      <c r="I209" s="55">
        <f t="shared" si="18"/>
        <v>84000</v>
      </c>
      <c r="J209" s="44">
        <f>(I209/$I$265)*100</f>
        <v>5.6378889061910922E-2</v>
      </c>
      <c r="K209" s="8"/>
      <c r="L209" s="8"/>
    </row>
    <row r="210" spans="1:12" ht="15.75">
      <c r="B210" s="9" t="s">
        <v>205</v>
      </c>
      <c r="C210" s="13">
        <v>105750</v>
      </c>
      <c r="D210" s="114">
        <f t="shared" si="16"/>
        <v>100</v>
      </c>
      <c r="E210" s="26">
        <v>0</v>
      </c>
      <c r="F210" s="114">
        <v>0</v>
      </c>
      <c r="G210" s="13">
        <v>0</v>
      </c>
      <c r="H210" s="114">
        <f t="shared" si="17"/>
        <v>0</v>
      </c>
      <c r="I210" s="55">
        <f t="shared" si="18"/>
        <v>105750</v>
      </c>
      <c r="J210" s="44">
        <f>(I210/$I$265)*100</f>
        <v>7.0976994265441434E-2</v>
      </c>
      <c r="K210" s="8"/>
      <c r="L210" s="8"/>
    </row>
    <row r="211" spans="1:12" ht="15.75">
      <c r="B211" s="92" t="s">
        <v>159</v>
      </c>
      <c r="C211" s="93">
        <v>0</v>
      </c>
      <c r="D211" s="119">
        <v>0</v>
      </c>
      <c r="E211" s="95">
        <v>0</v>
      </c>
      <c r="F211" s="119">
        <v>0</v>
      </c>
      <c r="G211" s="93">
        <v>84537</v>
      </c>
      <c r="H211" s="119">
        <v>0</v>
      </c>
      <c r="I211" s="96">
        <f t="shared" si="18"/>
        <v>84537</v>
      </c>
      <c r="J211" s="97">
        <f>(I211/$I$265)*100</f>
        <v>5.6739311245556714E-2</v>
      </c>
      <c r="K211" s="8"/>
      <c r="L211" s="8"/>
    </row>
    <row r="212" spans="1:12" ht="15.75">
      <c r="B212" s="9" t="s">
        <v>248</v>
      </c>
      <c r="C212" s="13">
        <v>68100</v>
      </c>
      <c r="D212" s="114">
        <v>0</v>
      </c>
      <c r="E212" s="26">
        <v>0</v>
      </c>
      <c r="F212" s="114">
        <v>0</v>
      </c>
      <c r="G212" s="13">
        <v>48623</v>
      </c>
      <c r="H212" s="114">
        <v>0</v>
      </c>
      <c r="I212" s="55">
        <f t="shared" si="18"/>
        <v>116723</v>
      </c>
      <c r="J212" s="44">
        <f>(I212/$I$265)*100</f>
        <v>7.8341822237778913E-2</v>
      </c>
      <c r="K212" s="8"/>
      <c r="L212" s="8"/>
    </row>
    <row r="213" spans="1:12" ht="15.75">
      <c r="B213" s="9" t="s">
        <v>206</v>
      </c>
      <c r="C213" s="13">
        <v>0</v>
      </c>
      <c r="D213" s="114">
        <v>0</v>
      </c>
      <c r="E213" s="26">
        <v>0</v>
      </c>
      <c r="F213" s="114">
        <v>0</v>
      </c>
      <c r="G213" s="13">
        <v>144200</v>
      </c>
      <c r="H213" s="114">
        <v>0</v>
      </c>
      <c r="I213" s="55">
        <f t="shared" si="18"/>
        <v>144200</v>
      </c>
      <c r="J213" s="44">
        <f>(I213/$I$265)*100</f>
        <v>9.6783759556280421E-2</v>
      </c>
      <c r="K213" s="8"/>
      <c r="L213" s="8"/>
    </row>
    <row r="214" spans="1:12" ht="15.75">
      <c r="B214" s="9" t="s">
        <v>207</v>
      </c>
      <c r="C214" s="13">
        <v>0</v>
      </c>
      <c r="D214" s="114">
        <f t="shared" si="16"/>
        <v>0</v>
      </c>
      <c r="E214" s="26">
        <v>0</v>
      </c>
      <c r="F214" s="114">
        <v>0</v>
      </c>
      <c r="G214" s="13">
        <v>1079090</v>
      </c>
      <c r="H214" s="114">
        <f t="shared" si="17"/>
        <v>100</v>
      </c>
      <c r="I214" s="55">
        <f t="shared" si="18"/>
        <v>1079090</v>
      </c>
      <c r="J214" s="44">
        <f>(I214/$I$265)*100</f>
        <v>0.72426065949782692</v>
      </c>
      <c r="K214" s="8"/>
      <c r="L214" s="8"/>
    </row>
    <row r="215" spans="1:12" ht="15.75">
      <c r="B215" s="87" t="s">
        <v>219</v>
      </c>
      <c r="C215" s="88">
        <v>0</v>
      </c>
      <c r="D215" s="115">
        <v>0</v>
      </c>
      <c r="E215" s="98">
        <v>0</v>
      </c>
      <c r="F215" s="115">
        <v>0</v>
      </c>
      <c r="G215" s="88">
        <v>99222</v>
      </c>
      <c r="H215" s="115">
        <v>0</v>
      </c>
      <c r="I215" s="90">
        <f t="shared" si="18"/>
        <v>99222</v>
      </c>
      <c r="J215" s="91">
        <f>(I215/$I$265)*100</f>
        <v>6.6595549172630067E-2</v>
      </c>
      <c r="K215" s="8"/>
      <c r="L215" s="8"/>
    </row>
    <row r="216" spans="1:12" ht="15.75">
      <c r="B216" s="9" t="s">
        <v>249</v>
      </c>
      <c r="C216" s="13">
        <v>0</v>
      </c>
      <c r="D216" s="114">
        <v>0</v>
      </c>
      <c r="E216" s="26">
        <v>0</v>
      </c>
      <c r="F216" s="114">
        <v>0</v>
      </c>
      <c r="G216" s="13">
        <v>137649</v>
      </c>
      <c r="H216" s="114">
        <v>0</v>
      </c>
      <c r="I216" s="55">
        <f t="shared" si="18"/>
        <v>137649</v>
      </c>
      <c r="J216" s="44">
        <f>(I216/$I$265)*100</f>
        <v>9.2386877386702107E-2</v>
      </c>
      <c r="K216" s="8"/>
      <c r="L216" s="8"/>
    </row>
    <row r="217" spans="1:12" ht="15.75">
      <c r="B217" s="9" t="s">
        <v>54</v>
      </c>
      <c r="C217" s="13">
        <v>75173</v>
      </c>
      <c r="D217" s="114">
        <v>0</v>
      </c>
      <c r="E217" s="26">
        <v>0</v>
      </c>
      <c r="F217" s="114">
        <v>0</v>
      </c>
      <c r="G217" s="13">
        <v>183000</v>
      </c>
      <c r="H217" s="114">
        <v>0</v>
      </c>
      <c r="I217" s="55">
        <f t="shared" si="18"/>
        <v>258173</v>
      </c>
      <c r="J217" s="44">
        <f>(I217/$I$265)*100</f>
        <v>0.1732798443545325</v>
      </c>
      <c r="K217" s="8"/>
      <c r="L217" s="8"/>
    </row>
    <row r="218" spans="1:12" ht="15.75">
      <c r="B218" s="9"/>
      <c r="C218" s="13"/>
      <c r="D218" s="114"/>
      <c r="E218" s="54"/>
      <c r="F218" s="114"/>
      <c r="G218" s="13"/>
      <c r="H218" s="114"/>
      <c r="I218" s="55"/>
      <c r="J218" s="44"/>
      <c r="K218" s="8"/>
      <c r="L218" s="8"/>
    </row>
    <row r="219" spans="1:12" ht="15.75">
      <c r="A219" s="52"/>
      <c r="B219" s="9" t="s">
        <v>23</v>
      </c>
      <c r="C219" s="8">
        <f>SUM(C137:C218)</f>
        <v>5794135</v>
      </c>
      <c r="D219" s="111">
        <f>(C219/I219)*100</f>
        <v>31.953190603951416</v>
      </c>
      <c r="E219" s="8">
        <v>0</v>
      </c>
      <c r="F219" s="111">
        <v>0</v>
      </c>
      <c r="G219" s="8">
        <f>SUM(G137:G218)</f>
        <v>12252562</v>
      </c>
      <c r="H219" s="111">
        <f>(G219/I219)*100</f>
        <v>67.569783750763861</v>
      </c>
      <c r="I219" s="8">
        <f>SUM(I137:I218)</f>
        <v>18133197</v>
      </c>
      <c r="J219" s="45">
        <f>(I219/$I$265)*100</f>
        <v>12.170589309533048</v>
      </c>
      <c r="K219" s="53"/>
      <c r="L219" s="8"/>
    </row>
    <row r="220" spans="1:12" ht="15.75">
      <c r="A220" s="52"/>
      <c r="B220" s="9"/>
      <c r="C220" s="8"/>
      <c r="D220" s="113"/>
      <c r="E220" s="8"/>
      <c r="F220" s="113"/>
      <c r="G220" s="8"/>
      <c r="H220" s="113"/>
      <c r="I220" s="8"/>
      <c r="J220" s="45"/>
      <c r="K220" s="53"/>
      <c r="L220" s="8"/>
    </row>
    <row r="221" spans="1:12" ht="15.75" customHeight="1">
      <c r="A221" s="52"/>
      <c r="B221" s="9"/>
      <c r="C221" s="13"/>
      <c r="D221" s="114"/>
      <c r="E221" s="54"/>
      <c r="F221" s="114"/>
      <c r="G221" s="13"/>
      <c r="H221" s="114"/>
      <c r="I221" s="55"/>
      <c r="J221" s="44"/>
      <c r="K221" s="53"/>
      <c r="L221" s="8"/>
    </row>
    <row r="222" spans="1:12" ht="15.75">
      <c r="A222" s="52"/>
      <c r="B222" s="100" t="s">
        <v>25</v>
      </c>
      <c r="C222" s="64"/>
      <c r="D222" s="121"/>
      <c r="E222" s="63"/>
      <c r="F222" s="121"/>
      <c r="G222" s="64"/>
      <c r="H222" s="121"/>
      <c r="I222" s="65"/>
      <c r="J222" s="66"/>
      <c r="K222" s="8"/>
      <c r="L222" s="8"/>
    </row>
    <row r="223" spans="1:12" ht="6" customHeight="1">
      <c r="B223" s="9"/>
      <c r="C223" s="8"/>
      <c r="D223" s="113"/>
      <c r="E223" s="17"/>
      <c r="F223" s="113"/>
      <c r="G223" s="8"/>
      <c r="H223" s="113"/>
      <c r="I223" s="19"/>
      <c r="J223" s="44"/>
      <c r="K223" s="8"/>
      <c r="L223" s="8"/>
    </row>
    <row r="224" spans="1:12" ht="15.75">
      <c r="B224" s="9" t="s">
        <v>55</v>
      </c>
      <c r="C224" s="8">
        <v>0</v>
      </c>
      <c r="D224" s="113">
        <f t="shared" ref="D224:D260" si="19">(C224/I224)*100</f>
        <v>0</v>
      </c>
      <c r="E224" s="28">
        <v>0</v>
      </c>
      <c r="F224" s="113">
        <f>(E224/I224)*100</f>
        <v>0</v>
      </c>
      <c r="G224" s="8">
        <v>742293</v>
      </c>
      <c r="H224" s="113">
        <f>(G224/I224)*100</f>
        <v>100</v>
      </c>
      <c r="I224" s="19">
        <f>SUM(C224,E224,G224)</f>
        <v>742293</v>
      </c>
      <c r="J224" s="44">
        <f>(I224/$I$265)*100</f>
        <v>0.49821017498134579</v>
      </c>
      <c r="K224" s="8"/>
      <c r="L224" s="8"/>
    </row>
    <row r="225" spans="2:12" ht="15.75">
      <c r="B225" s="9" t="s">
        <v>56</v>
      </c>
      <c r="C225" s="13">
        <v>148669</v>
      </c>
      <c r="D225" s="113">
        <f t="shared" si="19"/>
        <v>63.662445884201823</v>
      </c>
      <c r="E225" s="28">
        <v>0</v>
      </c>
      <c r="F225" s="113">
        <f>(E225/I225)*100</f>
        <v>0</v>
      </c>
      <c r="G225" s="13">
        <v>84858</v>
      </c>
      <c r="H225" s="113">
        <f t="shared" ref="H225:H260" si="20">(G225/I225)*100</f>
        <v>36.33755411579817</v>
      </c>
      <c r="I225" s="19">
        <f t="shared" ref="I225:I261" si="21">SUM(C225,E225,G225)</f>
        <v>233527</v>
      </c>
      <c r="J225" s="44">
        <f>(I225/$I$265)*100</f>
        <v>0.15673800983286754</v>
      </c>
      <c r="K225" s="8"/>
      <c r="L225" s="8"/>
    </row>
    <row r="226" spans="2:12" ht="13.5" customHeight="1">
      <c r="B226" s="9" t="s">
        <v>57</v>
      </c>
      <c r="C226" s="8">
        <v>572407</v>
      </c>
      <c r="D226" s="114">
        <f t="shared" si="19"/>
        <v>45.457700395804345</v>
      </c>
      <c r="E226" s="28">
        <v>0</v>
      </c>
      <c r="F226" s="113">
        <f t="shared" ref="F226:F260" si="22">(E226/I226)*100</f>
        <v>0</v>
      </c>
      <c r="G226" s="8">
        <v>686801</v>
      </c>
      <c r="H226" s="113">
        <f t="shared" si="20"/>
        <v>54.542299604195655</v>
      </c>
      <c r="I226" s="19">
        <f t="shared" si="21"/>
        <v>1259208</v>
      </c>
      <c r="J226" s="44">
        <f>(I226/$I$265)*100</f>
        <v>0.84515176354608024</v>
      </c>
      <c r="K226" s="8"/>
      <c r="L226" s="8"/>
    </row>
    <row r="227" spans="2:12" ht="15.75">
      <c r="B227" s="9" t="s">
        <v>160</v>
      </c>
      <c r="C227" s="8">
        <v>289176</v>
      </c>
      <c r="D227" s="114">
        <f t="shared" si="19"/>
        <v>50.592038965401407</v>
      </c>
      <c r="E227" s="28">
        <v>0</v>
      </c>
      <c r="F227" s="113">
        <f t="shared" si="22"/>
        <v>0</v>
      </c>
      <c r="G227" s="8">
        <v>282408</v>
      </c>
      <c r="H227" s="113">
        <f t="shared" si="20"/>
        <v>49.407961034598593</v>
      </c>
      <c r="I227" s="19">
        <f t="shared" si="21"/>
        <v>571584</v>
      </c>
      <c r="J227" s="46">
        <f>(I227/$I$265)*100</f>
        <v>0.3836341776852773</v>
      </c>
      <c r="K227" s="8"/>
      <c r="L227" s="8"/>
    </row>
    <row r="228" spans="2:12" ht="15.75">
      <c r="B228" s="57" t="s">
        <v>58</v>
      </c>
      <c r="C228" s="58">
        <v>636692</v>
      </c>
      <c r="D228" s="122">
        <f t="shared" si="19"/>
        <v>27.535365679613538</v>
      </c>
      <c r="E228" s="61">
        <v>0</v>
      </c>
      <c r="F228" s="124">
        <f t="shared" si="22"/>
        <v>0</v>
      </c>
      <c r="G228" s="58">
        <v>1675578</v>
      </c>
      <c r="H228" s="124">
        <f t="shared" si="20"/>
        <v>72.464634320386452</v>
      </c>
      <c r="I228" s="59">
        <f t="shared" si="21"/>
        <v>2312270</v>
      </c>
      <c r="J228" s="62">
        <f>(I228/$I$265)*100</f>
        <v>1.5519430215617236</v>
      </c>
      <c r="K228" s="8"/>
      <c r="L228" s="8"/>
    </row>
    <row r="229" spans="2:12" ht="15.75">
      <c r="B229" s="9" t="s">
        <v>220</v>
      </c>
      <c r="C229" s="8">
        <v>0</v>
      </c>
      <c r="D229" s="114">
        <f t="shared" si="19"/>
        <v>0</v>
      </c>
      <c r="E229" s="28">
        <v>0</v>
      </c>
      <c r="F229" s="113">
        <f t="shared" si="22"/>
        <v>0</v>
      </c>
      <c r="G229" s="8">
        <v>77822</v>
      </c>
      <c r="H229" s="113">
        <f t="shared" si="20"/>
        <v>100</v>
      </c>
      <c r="I229" s="19">
        <f t="shared" si="21"/>
        <v>77822</v>
      </c>
      <c r="J229" s="46">
        <f>(I229/$I$265)*100</f>
        <v>5.2232356006857529E-2</v>
      </c>
      <c r="K229" s="8"/>
      <c r="L229" s="8"/>
    </row>
    <row r="230" spans="2:12" ht="15.75">
      <c r="B230" s="9" t="s">
        <v>161</v>
      </c>
      <c r="C230" s="8">
        <v>78444</v>
      </c>
      <c r="D230" s="114">
        <f t="shared" si="19"/>
        <v>4.100868697862837</v>
      </c>
      <c r="E230" s="28">
        <v>0</v>
      </c>
      <c r="F230" s="113">
        <f t="shared" si="22"/>
        <v>0</v>
      </c>
      <c r="G230" s="8">
        <v>1834419</v>
      </c>
      <c r="H230" s="113">
        <f t="shared" si="20"/>
        <v>95.899131302137164</v>
      </c>
      <c r="I230" s="19">
        <f t="shared" si="21"/>
        <v>1912863</v>
      </c>
      <c r="J230" s="46">
        <f>(I230/$I$265)*100</f>
        <v>1.2838701293765968</v>
      </c>
      <c r="K230" s="8"/>
      <c r="L230" s="8"/>
    </row>
    <row r="231" spans="2:12" ht="15.75">
      <c r="B231" s="9" t="s">
        <v>162</v>
      </c>
      <c r="C231" s="8">
        <v>1309827</v>
      </c>
      <c r="D231" s="114">
        <f t="shared" si="19"/>
        <v>41.426466848756341</v>
      </c>
      <c r="E231" s="28">
        <v>0</v>
      </c>
      <c r="F231" s="113">
        <f t="shared" si="22"/>
        <v>0</v>
      </c>
      <c r="G231" s="8">
        <v>1851985</v>
      </c>
      <c r="H231" s="113">
        <f t="shared" si="20"/>
        <v>58.573533151243652</v>
      </c>
      <c r="I231" s="19">
        <f t="shared" si="21"/>
        <v>3161812</v>
      </c>
      <c r="J231" s="46">
        <f>(I231/$I$265)*100</f>
        <v>2.1221362855073655</v>
      </c>
      <c r="K231" s="8"/>
      <c r="L231" s="8"/>
    </row>
    <row r="232" spans="2:12" ht="15.75">
      <c r="B232" s="9" t="s">
        <v>163</v>
      </c>
      <c r="C232" s="8">
        <v>40171</v>
      </c>
      <c r="D232" s="114">
        <f t="shared" si="19"/>
        <v>27.569711818924279</v>
      </c>
      <c r="E232" s="28">
        <v>0</v>
      </c>
      <c r="F232" s="113">
        <f t="shared" si="22"/>
        <v>0</v>
      </c>
      <c r="G232" s="8">
        <v>105536</v>
      </c>
      <c r="H232" s="113">
        <f t="shared" si="20"/>
        <v>72.430288181075724</v>
      </c>
      <c r="I232" s="19">
        <f t="shared" si="21"/>
        <v>145707</v>
      </c>
      <c r="J232" s="46">
        <f>(I232/$I$265)*100</f>
        <v>9.7795223673141141E-2</v>
      </c>
      <c r="K232" s="8"/>
      <c r="L232" s="8"/>
    </row>
    <row r="233" spans="2:12" ht="15.75">
      <c r="B233" s="9" t="s">
        <v>59</v>
      </c>
      <c r="C233" s="8">
        <v>0</v>
      </c>
      <c r="D233" s="114">
        <f t="shared" si="19"/>
        <v>0</v>
      </c>
      <c r="E233" s="28">
        <v>0</v>
      </c>
      <c r="F233" s="113">
        <f t="shared" si="22"/>
        <v>0</v>
      </c>
      <c r="G233" s="8">
        <v>33438</v>
      </c>
      <c r="H233" s="113">
        <f t="shared" si="20"/>
        <v>100</v>
      </c>
      <c r="I233" s="19">
        <f t="shared" si="21"/>
        <v>33438</v>
      </c>
      <c r="J233" s="46">
        <f>(I233/$I$265)*100</f>
        <v>2.244282491014497E-2</v>
      </c>
      <c r="K233" s="8"/>
      <c r="L233" s="8"/>
    </row>
    <row r="234" spans="2:12" ht="15.75">
      <c r="B234" s="101" t="s">
        <v>164</v>
      </c>
      <c r="C234" s="64">
        <v>414589</v>
      </c>
      <c r="D234" s="121">
        <f t="shared" si="19"/>
        <v>78.985130359405204</v>
      </c>
      <c r="E234" s="102">
        <v>0</v>
      </c>
      <c r="F234" s="121">
        <f t="shared" si="22"/>
        <v>0</v>
      </c>
      <c r="G234" s="64">
        <v>110306</v>
      </c>
      <c r="H234" s="121">
        <f t="shared" si="20"/>
        <v>21.014869640594785</v>
      </c>
      <c r="I234" s="65">
        <f t="shared" si="21"/>
        <v>524895</v>
      </c>
      <c r="J234" s="103">
        <f>(I234/$I$265)*100</f>
        <v>0.35229758302561592</v>
      </c>
      <c r="K234" s="8"/>
      <c r="L234" s="8"/>
    </row>
    <row r="235" spans="2:12" ht="15.75">
      <c r="B235" s="9" t="s">
        <v>60</v>
      </c>
      <c r="C235" s="13">
        <v>749356</v>
      </c>
      <c r="D235" s="114">
        <f t="shared" si="19"/>
        <v>29.360338803881874</v>
      </c>
      <c r="E235" s="60">
        <v>0</v>
      </c>
      <c r="F235" s="114">
        <f t="shared" si="22"/>
        <v>0</v>
      </c>
      <c r="G235" s="13">
        <v>1802917</v>
      </c>
      <c r="H235" s="114">
        <f t="shared" si="20"/>
        <v>70.639661196118126</v>
      </c>
      <c r="I235" s="55">
        <f t="shared" si="21"/>
        <v>2552273</v>
      </c>
      <c r="J235" s="46">
        <f>(I235/$I$265)*100</f>
        <v>1.7130275752703643</v>
      </c>
      <c r="K235" s="8"/>
      <c r="L235" s="8"/>
    </row>
    <row r="236" spans="2:12" ht="15.75">
      <c r="B236" s="9" t="s">
        <v>61</v>
      </c>
      <c r="C236" s="8">
        <v>220728</v>
      </c>
      <c r="D236" s="114">
        <v>0</v>
      </c>
      <c r="E236" s="28">
        <v>0</v>
      </c>
      <c r="F236" s="113">
        <v>0</v>
      </c>
      <c r="G236" s="8">
        <v>915139</v>
      </c>
      <c r="H236" s="113">
        <v>0</v>
      </c>
      <c r="I236" s="19">
        <f t="shared" si="21"/>
        <v>1135867</v>
      </c>
      <c r="J236" s="46">
        <f>(I236/$I$265)*100</f>
        <v>0.76236809026292351</v>
      </c>
      <c r="K236" s="8"/>
      <c r="L236" s="8"/>
    </row>
    <row r="237" spans="2:12" ht="15.75">
      <c r="B237" s="9" t="s">
        <v>62</v>
      </c>
      <c r="C237" s="8">
        <v>0</v>
      </c>
      <c r="D237" s="114">
        <f t="shared" si="19"/>
        <v>0</v>
      </c>
      <c r="E237" s="28">
        <v>0</v>
      </c>
      <c r="F237" s="113">
        <f t="shared" si="22"/>
        <v>0</v>
      </c>
      <c r="G237" s="8">
        <v>483584</v>
      </c>
      <c r="H237" s="113">
        <f t="shared" si="20"/>
        <v>100</v>
      </c>
      <c r="I237" s="19">
        <f t="shared" si="21"/>
        <v>483584</v>
      </c>
      <c r="J237" s="46">
        <f>(I237/$I$265)*100</f>
        <v>0.32457057962041824</v>
      </c>
      <c r="K237" s="8"/>
      <c r="L237" s="8"/>
    </row>
    <row r="238" spans="2:12" ht="15.75">
      <c r="B238" s="9" t="s">
        <v>221</v>
      </c>
      <c r="C238" s="8">
        <v>362199</v>
      </c>
      <c r="D238" s="114">
        <f t="shared" si="19"/>
        <v>68.88413853699727</v>
      </c>
      <c r="E238" s="28">
        <v>0</v>
      </c>
      <c r="F238" s="113">
        <f t="shared" si="22"/>
        <v>0</v>
      </c>
      <c r="G238" s="8">
        <v>163610</v>
      </c>
      <c r="H238" s="113">
        <f t="shared" si="20"/>
        <v>31.115861463002727</v>
      </c>
      <c r="I238" s="19">
        <f t="shared" si="21"/>
        <v>525809</v>
      </c>
      <c r="J238" s="46">
        <f>(I238/$I$265)*100</f>
        <v>0.35291103903278959</v>
      </c>
      <c r="K238" s="8"/>
      <c r="L238" s="8"/>
    </row>
    <row r="239" spans="2:12" ht="15.75">
      <c r="B239" s="101" t="s">
        <v>63</v>
      </c>
      <c r="C239" s="64">
        <v>0</v>
      </c>
      <c r="D239" s="121">
        <f t="shared" si="19"/>
        <v>0</v>
      </c>
      <c r="E239" s="102">
        <v>0</v>
      </c>
      <c r="F239" s="121">
        <f t="shared" si="22"/>
        <v>0</v>
      </c>
      <c r="G239" s="64">
        <v>143582</v>
      </c>
      <c r="H239" s="121">
        <f t="shared" si="20"/>
        <v>100</v>
      </c>
      <c r="I239" s="65">
        <f t="shared" si="21"/>
        <v>143582</v>
      </c>
      <c r="J239" s="103">
        <f>(I239/$I$265)*100</f>
        <v>9.6368972015324933E-2</v>
      </c>
      <c r="K239" s="8"/>
      <c r="L239" s="8"/>
    </row>
    <row r="240" spans="2:12" ht="15.75">
      <c r="B240" s="25" t="s">
        <v>165</v>
      </c>
      <c r="C240" s="13">
        <v>260947</v>
      </c>
      <c r="D240" s="114">
        <f t="shared" si="19"/>
        <v>41.35799044927704</v>
      </c>
      <c r="E240" s="60">
        <v>0</v>
      </c>
      <c r="F240" s="114">
        <f t="shared" si="22"/>
        <v>0</v>
      </c>
      <c r="G240" s="13">
        <v>370000</v>
      </c>
      <c r="H240" s="114">
        <f t="shared" si="20"/>
        <v>58.64200955072296</v>
      </c>
      <c r="I240" s="55">
        <f t="shared" si="21"/>
        <v>630947</v>
      </c>
      <c r="J240" s="44">
        <f>(I240/$I$265)*100</f>
        <v>0.4234772728207799</v>
      </c>
      <c r="K240" s="8"/>
      <c r="L240" s="8"/>
    </row>
    <row r="241" spans="2:12" ht="15.75">
      <c r="B241" s="25" t="s">
        <v>166</v>
      </c>
      <c r="C241" s="13">
        <v>114884</v>
      </c>
      <c r="D241" s="114">
        <f t="shared" si="19"/>
        <v>31.201775136679551</v>
      </c>
      <c r="E241" s="60">
        <v>0</v>
      </c>
      <c r="F241" s="114">
        <f t="shared" si="22"/>
        <v>0</v>
      </c>
      <c r="G241" s="13">
        <v>253313</v>
      </c>
      <c r="H241" s="114">
        <f t="shared" si="20"/>
        <v>68.798224863320456</v>
      </c>
      <c r="I241" s="55">
        <f t="shared" si="21"/>
        <v>368197</v>
      </c>
      <c r="J241" s="44">
        <f>(I241/$I$265)*100</f>
        <v>0.24712545018962404</v>
      </c>
      <c r="K241" s="8"/>
      <c r="L241" s="8"/>
    </row>
    <row r="242" spans="2:12" ht="15.75">
      <c r="B242" s="25" t="s">
        <v>64</v>
      </c>
      <c r="C242" s="13">
        <v>0</v>
      </c>
      <c r="D242" s="114">
        <f t="shared" si="19"/>
        <v>0</v>
      </c>
      <c r="E242" s="60">
        <v>0</v>
      </c>
      <c r="F242" s="114">
        <f t="shared" si="22"/>
        <v>0</v>
      </c>
      <c r="G242" s="13">
        <v>189350</v>
      </c>
      <c r="H242" s="114">
        <f t="shared" si="20"/>
        <v>100</v>
      </c>
      <c r="I242" s="55">
        <f t="shared" si="21"/>
        <v>189350</v>
      </c>
      <c r="J242" s="44">
        <f>(I242/$I$265)*100</f>
        <v>0.12708741242705757</v>
      </c>
      <c r="K242" s="8"/>
      <c r="L242" s="8"/>
    </row>
    <row r="243" spans="2:12" ht="15.75">
      <c r="B243" s="25" t="s">
        <v>167</v>
      </c>
      <c r="C243" s="13">
        <v>27683</v>
      </c>
      <c r="D243" s="114">
        <f t="shared" si="19"/>
        <v>9.0910285081885931</v>
      </c>
      <c r="E243" s="60">
        <v>0</v>
      </c>
      <c r="F243" s="114">
        <f t="shared" si="22"/>
        <v>0</v>
      </c>
      <c r="G243" s="13">
        <v>276826</v>
      </c>
      <c r="H243" s="114">
        <f t="shared" si="20"/>
        <v>90.908971491811414</v>
      </c>
      <c r="I243" s="55">
        <f t="shared" si="21"/>
        <v>304509</v>
      </c>
      <c r="J243" s="44">
        <f>(I243/$I$265)*100</f>
        <v>0.20437951344468375</v>
      </c>
      <c r="K243" s="8"/>
      <c r="L243" s="8"/>
    </row>
    <row r="244" spans="2:12" ht="15.75">
      <c r="B244" s="104" t="s">
        <v>65</v>
      </c>
      <c r="C244" s="64">
        <v>0</v>
      </c>
      <c r="D244" s="121">
        <f t="shared" si="19"/>
        <v>0</v>
      </c>
      <c r="E244" s="102">
        <v>0</v>
      </c>
      <c r="F244" s="121">
        <f t="shared" si="22"/>
        <v>0</v>
      </c>
      <c r="G244" s="64">
        <v>48248</v>
      </c>
      <c r="H244" s="121">
        <f t="shared" si="20"/>
        <v>100</v>
      </c>
      <c r="I244" s="65">
        <f t="shared" si="21"/>
        <v>48248</v>
      </c>
      <c r="J244" s="66">
        <f>(I244/$I$265)*100</f>
        <v>3.2382959993560459E-2</v>
      </c>
      <c r="K244" s="8"/>
      <c r="L244" s="8"/>
    </row>
    <row r="245" spans="2:12" ht="15.75">
      <c r="B245" s="25" t="s">
        <v>66</v>
      </c>
      <c r="C245" s="13">
        <v>102096</v>
      </c>
      <c r="D245" s="114">
        <f t="shared" si="19"/>
        <v>8.0590568087094905</v>
      </c>
      <c r="E245" s="60">
        <v>0</v>
      </c>
      <c r="F245" s="114">
        <f t="shared" si="22"/>
        <v>0</v>
      </c>
      <c r="G245" s="13">
        <v>1164752</v>
      </c>
      <c r="H245" s="114">
        <f t="shared" si="20"/>
        <v>91.940943191290515</v>
      </c>
      <c r="I245" s="55">
        <f t="shared" si="21"/>
        <v>1266848</v>
      </c>
      <c r="J245" s="44">
        <f>(I245/$I$265)*100</f>
        <v>0.85027955774171116</v>
      </c>
      <c r="K245" s="8"/>
      <c r="L245" s="8"/>
    </row>
    <row r="246" spans="2:12" ht="15.75">
      <c r="B246" s="25" t="s">
        <v>67</v>
      </c>
      <c r="C246" s="13">
        <v>0</v>
      </c>
      <c r="D246" s="114">
        <f t="shared" si="19"/>
        <v>0</v>
      </c>
      <c r="E246" s="60">
        <v>0</v>
      </c>
      <c r="F246" s="114">
        <f t="shared" si="22"/>
        <v>0</v>
      </c>
      <c r="G246" s="13">
        <v>282796</v>
      </c>
      <c r="H246" s="114">
        <f t="shared" si="20"/>
        <v>100</v>
      </c>
      <c r="I246" s="55">
        <f t="shared" si="21"/>
        <v>282796</v>
      </c>
      <c r="J246" s="44">
        <f>(I246/$I$265)*100</f>
        <v>0.18980624179943051</v>
      </c>
      <c r="K246" s="8"/>
      <c r="L246" s="8"/>
    </row>
    <row r="247" spans="2:12" ht="15.75">
      <c r="B247" s="25" t="s">
        <v>168</v>
      </c>
      <c r="C247" s="13">
        <v>975655</v>
      </c>
      <c r="D247" s="114">
        <v>0</v>
      </c>
      <c r="E247" s="60">
        <v>0</v>
      </c>
      <c r="F247" s="114">
        <v>0</v>
      </c>
      <c r="G247" s="13">
        <v>2163470</v>
      </c>
      <c r="H247" s="114">
        <v>0</v>
      </c>
      <c r="I247" s="55">
        <f t="shared" si="21"/>
        <v>3139125</v>
      </c>
      <c r="J247" s="44">
        <f>(I247/$I$265)*100</f>
        <v>2.1069092872198945</v>
      </c>
      <c r="K247" s="8"/>
      <c r="L247" s="8"/>
    </row>
    <row r="248" spans="2:12" ht="15.75">
      <c r="B248" s="105" t="s">
        <v>169</v>
      </c>
      <c r="C248" s="106">
        <v>60000</v>
      </c>
      <c r="D248" s="123">
        <f t="shared" si="19"/>
        <v>31.372549019607842</v>
      </c>
      <c r="E248" s="107">
        <v>0</v>
      </c>
      <c r="F248" s="123">
        <f t="shared" si="22"/>
        <v>0</v>
      </c>
      <c r="G248" s="106">
        <v>131250</v>
      </c>
      <c r="H248" s="123">
        <f t="shared" si="20"/>
        <v>68.627450980392155</v>
      </c>
      <c r="I248" s="108">
        <f t="shared" si="21"/>
        <v>191250</v>
      </c>
      <c r="J248" s="109">
        <f>(I248/$I$265)*100</f>
        <v>0.12836264920345791</v>
      </c>
      <c r="K248" s="8"/>
      <c r="L248" s="8"/>
    </row>
    <row r="249" spans="2:12" ht="15.75">
      <c r="B249" s="25" t="s">
        <v>68</v>
      </c>
      <c r="C249" s="13">
        <v>471217</v>
      </c>
      <c r="D249" s="114">
        <f t="shared" si="19"/>
        <v>21.685977934669207</v>
      </c>
      <c r="E249" s="60">
        <v>0</v>
      </c>
      <c r="F249" s="114">
        <f t="shared" si="22"/>
        <v>0</v>
      </c>
      <c r="G249" s="13">
        <v>1701694</v>
      </c>
      <c r="H249" s="114">
        <f t="shared" si="20"/>
        <v>78.314022065330789</v>
      </c>
      <c r="I249" s="55">
        <f t="shared" si="21"/>
        <v>2172911</v>
      </c>
      <c r="J249" s="44">
        <f>(I249/$I$265)*100</f>
        <v>1.4584084310762611</v>
      </c>
      <c r="K249" s="8"/>
      <c r="L249" s="8"/>
    </row>
    <row r="250" spans="2:12" ht="15.75">
      <c r="B250" s="25" t="s">
        <v>170</v>
      </c>
      <c r="C250" s="13">
        <v>0</v>
      </c>
      <c r="D250" s="114">
        <f t="shared" si="19"/>
        <v>0</v>
      </c>
      <c r="E250" s="60">
        <v>0</v>
      </c>
      <c r="F250" s="114">
        <f t="shared" si="22"/>
        <v>0</v>
      </c>
      <c r="G250" s="13">
        <v>1900267</v>
      </c>
      <c r="H250" s="114">
        <f t="shared" si="20"/>
        <v>100</v>
      </c>
      <c r="I250" s="55">
        <f t="shared" si="21"/>
        <v>1900267</v>
      </c>
      <c r="J250" s="44">
        <f>(I250/$I$265)*100</f>
        <v>1.275415980726313</v>
      </c>
      <c r="K250" s="8"/>
      <c r="L250" s="8"/>
    </row>
    <row r="251" spans="2:12" ht="15.75">
      <c r="B251" s="25" t="s">
        <v>69</v>
      </c>
      <c r="C251" s="13">
        <v>20000</v>
      </c>
      <c r="D251" s="114">
        <f t="shared" si="19"/>
        <v>4.8018631228916826</v>
      </c>
      <c r="E251" s="60">
        <v>0</v>
      </c>
      <c r="F251" s="114">
        <f t="shared" si="22"/>
        <v>0</v>
      </c>
      <c r="G251" s="13">
        <v>396505</v>
      </c>
      <c r="H251" s="114">
        <f t="shared" si="20"/>
        <v>95.198136877108325</v>
      </c>
      <c r="I251" s="55">
        <f t="shared" si="21"/>
        <v>416505</v>
      </c>
      <c r="J251" s="44">
        <f>(I251/$I$265)*100</f>
        <v>0.2795486808182287</v>
      </c>
      <c r="K251" s="8"/>
      <c r="L251" s="8"/>
    </row>
    <row r="252" spans="2:12" ht="15.75">
      <c r="B252" s="25" t="s">
        <v>171</v>
      </c>
      <c r="C252" s="13">
        <v>462232</v>
      </c>
      <c r="D252" s="114">
        <f t="shared" si="19"/>
        <v>95.604800178703655</v>
      </c>
      <c r="E252" s="60">
        <v>0</v>
      </c>
      <c r="F252" s="114">
        <f t="shared" si="22"/>
        <v>0</v>
      </c>
      <c r="G252" s="13">
        <v>21250</v>
      </c>
      <c r="H252" s="114">
        <f t="shared" si="20"/>
        <v>4.3951998212963455</v>
      </c>
      <c r="I252" s="55">
        <f t="shared" si="21"/>
        <v>483482</v>
      </c>
      <c r="J252" s="44">
        <f>(I252/$I$265)*100</f>
        <v>0.32450211954084307</v>
      </c>
      <c r="K252" s="8"/>
      <c r="L252" s="8"/>
    </row>
    <row r="253" spans="2:12" ht="15.75" customHeight="1">
      <c r="B253" s="71" t="s">
        <v>172</v>
      </c>
      <c r="C253" s="68">
        <v>185775</v>
      </c>
      <c r="D253" s="122">
        <f t="shared" si="19"/>
        <v>33.901722869953524</v>
      </c>
      <c r="E253" s="67">
        <v>0</v>
      </c>
      <c r="F253" s="122">
        <f t="shared" si="22"/>
        <v>0</v>
      </c>
      <c r="G253" s="68">
        <v>362206</v>
      </c>
      <c r="H253" s="122">
        <f t="shared" si="20"/>
        <v>66.098277130046483</v>
      </c>
      <c r="I253" s="69">
        <f t="shared" si="21"/>
        <v>547981</v>
      </c>
      <c r="J253" s="70">
        <f>(I253/$I$265)*100</f>
        <v>0.3677923810361311</v>
      </c>
      <c r="K253" s="8"/>
      <c r="L253" s="8"/>
    </row>
    <row r="254" spans="2:12" ht="15.75">
      <c r="B254" s="25" t="s">
        <v>250</v>
      </c>
      <c r="C254" s="13">
        <v>0</v>
      </c>
      <c r="D254" s="114">
        <f t="shared" si="19"/>
        <v>0</v>
      </c>
      <c r="E254" s="60">
        <v>0</v>
      </c>
      <c r="F254" s="114">
        <f t="shared" si="22"/>
        <v>0</v>
      </c>
      <c r="G254" s="13">
        <v>108127</v>
      </c>
      <c r="H254" s="114">
        <f t="shared" si="20"/>
        <v>100</v>
      </c>
      <c r="I254" s="55">
        <f t="shared" si="21"/>
        <v>108127</v>
      </c>
      <c r="J254" s="44">
        <f>(I254/$I$265)*100</f>
        <v>7.2572382590443366E-2</v>
      </c>
      <c r="K254" s="8"/>
      <c r="L254" s="8"/>
    </row>
    <row r="255" spans="2:12" ht="15.75">
      <c r="B255" s="25" t="s">
        <v>70</v>
      </c>
      <c r="C255" s="13">
        <v>1850445</v>
      </c>
      <c r="D255" s="114">
        <f t="shared" si="19"/>
        <v>50.486422009187415</v>
      </c>
      <c r="E255" s="60">
        <v>112734</v>
      </c>
      <c r="F255" s="114">
        <f t="shared" si="22"/>
        <v>3.075766260971676</v>
      </c>
      <c r="G255" s="13">
        <v>1702054</v>
      </c>
      <c r="H255" s="114">
        <f t="shared" si="20"/>
        <v>46.437811729840909</v>
      </c>
      <c r="I255" s="55">
        <f t="shared" si="21"/>
        <v>3665233</v>
      </c>
      <c r="J255" s="44">
        <f>(I255/$I$265)*100</f>
        <v>2.4600210082506546</v>
      </c>
      <c r="K255" s="8"/>
      <c r="L255" s="8"/>
    </row>
    <row r="256" spans="2:12" ht="15.75">
      <c r="B256" s="25" t="s">
        <v>173</v>
      </c>
      <c r="C256" s="13">
        <v>483304</v>
      </c>
      <c r="D256" s="114">
        <v>0</v>
      </c>
      <c r="E256" s="60">
        <v>0</v>
      </c>
      <c r="F256" s="114">
        <v>0</v>
      </c>
      <c r="G256" s="13">
        <v>66992</v>
      </c>
      <c r="H256" s="114">
        <v>0</v>
      </c>
      <c r="I256" s="55">
        <f t="shared" si="21"/>
        <v>550296</v>
      </c>
      <c r="J256" s="44">
        <f>(I256/$I$265)*100</f>
        <v>0.36934615637158735</v>
      </c>
      <c r="K256" s="8"/>
      <c r="L256" s="8"/>
    </row>
    <row r="257" spans="2:12" ht="15.75">
      <c r="B257" s="25" t="s">
        <v>71</v>
      </c>
      <c r="C257" s="13">
        <v>273266</v>
      </c>
      <c r="D257" s="114">
        <f t="shared" si="19"/>
        <v>30.724758263998204</v>
      </c>
      <c r="E257" s="60">
        <v>0</v>
      </c>
      <c r="F257" s="114">
        <f t="shared" si="22"/>
        <v>0</v>
      </c>
      <c r="G257" s="13">
        <v>616134</v>
      </c>
      <c r="H257" s="114">
        <f t="shared" si="20"/>
        <v>69.275241736001803</v>
      </c>
      <c r="I257" s="55">
        <f t="shared" si="21"/>
        <v>889400</v>
      </c>
      <c r="J257" s="44">
        <f>(I257/$I$265)*100</f>
        <v>0.59694504680551874</v>
      </c>
      <c r="K257" s="8"/>
      <c r="L257" s="8"/>
    </row>
    <row r="258" spans="2:12" ht="15.75">
      <c r="B258" s="25" t="s">
        <v>72</v>
      </c>
      <c r="C258" s="13">
        <v>338041</v>
      </c>
      <c r="D258" s="114">
        <f t="shared" si="19"/>
        <v>24.55158839678689</v>
      </c>
      <c r="E258" s="60">
        <v>0</v>
      </c>
      <c r="F258" s="114">
        <f t="shared" si="22"/>
        <v>0</v>
      </c>
      <c r="G258" s="13">
        <v>1038819</v>
      </c>
      <c r="H258" s="114">
        <f t="shared" si="20"/>
        <v>75.448411603213103</v>
      </c>
      <c r="I258" s="55">
        <f t="shared" si="21"/>
        <v>1376860</v>
      </c>
      <c r="J258" s="44">
        <f>(I258/$I$265)*100</f>
        <v>0.92411710944979386</v>
      </c>
      <c r="K258" s="8"/>
      <c r="L258" s="8"/>
    </row>
    <row r="259" spans="2:12" ht="15.75">
      <c r="B259" s="104" t="s">
        <v>174</v>
      </c>
      <c r="C259" s="64">
        <v>0</v>
      </c>
      <c r="D259" s="121">
        <v>0</v>
      </c>
      <c r="E259" s="102">
        <v>0</v>
      </c>
      <c r="F259" s="121">
        <v>0</v>
      </c>
      <c r="G259" s="64">
        <v>145000</v>
      </c>
      <c r="H259" s="121">
        <v>0</v>
      </c>
      <c r="I259" s="65">
        <f t="shared" si="21"/>
        <v>145000</v>
      </c>
      <c r="J259" s="66">
        <f>(I259/$I$265)*100</f>
        <v>9.7320701356870057E-2</v>
      </c>
      <c r="K259" s="8"/>
      <c r="L259" s="8"/>
    </row>
    <row r="260" spans="2:12" ht="15.75">
      <c r="B260" s="25" t="s">
        <v>73</v>
      </c>
      <c r="C260" s="13">
        <v>0</v>
      </c>
      <c r="D260" s="114">
        <f t="shared" si="19"/>
        <v>0</v>
      </c>
      <c r="E260" s="60">
        <v>0</v>
      </c>
      <c r="F260" s="114">
        <f t="shared" si="22"/>
        <v>0</v>
      </c>
      <c r="G260" s="13">
        <v>87150</v>
      </c>
      <c r="H260" s="114">
        <f t="shared" si="20"/>
        <v>100</v>
      </c>
      <c r="I260" s="55">
        <f t="shared" si="21"/>
        <v>87150</v>
      </c>
      <c r="J260" s="44">
        <f>(I260/$I$265)*100</f>
        <v>5.8493097401732586E-2</v>
      </c>
      <c r="K260" s="8"/>
      <c r="L260" s="8"/>
    </row>
    <row r="261" spans="2:12" ht="15.75">
      <c r="B261" s="25" t="s">
        <v>175</v>
      </c>
      <c r="C261" s="13">
        <v>14321</v>
      </c>
      <c r="D261" s="114">
        <v>0</v>
      </c>
      <c r="E261" s="60">
        <v>0</v>
      </c>
      <c r="F261" s="114">
        <v>0</v>
      </c>
      <c r="G261" s="13">
        <v>79960</v>
      </c>
      <c r="H261" s="114">
        <v>0</v>
      </c>
      <c r="I261" s="55">
        <f t="shared" si="21"/>
        <v>94281</v>
      </c>
      <c r="J261" s="44">
        <f>(I261/$I$265)*100</f>
        <v>6.3279262376738379E-2</v>
      </c>
      <c r="K261" s="8"/>
      <c r="L261" s="8"/>
    </row>
    <row r="262" spans="2:12" ht="15.75">
      <c r="B262" s="9"/>
      <c r="C262" s="8"/>
      <c r="D262" s="113"/>
      <c r="E262" s="17"/>
      <c r="F262" s="113"/>
      <c r="G262" s="8"/>
      <c r="H262" s="113"/>
      <c r="I262" s="19"/>
      <c r="J262" s="44"/>
      <c r="K262" s="8"/>
      <c r="L262" s="8"/>
    </row>
    <row r="263" spans="2:12" ht="16.5" thickBot="1">
      <c r="B263" s="31" t="s">
        <v>23</v>
      </c>
      <c r="C263" s="27">
        <f>SUM(C224:C262)</f>
        <v>10462124</v>
      </c>
      <c r="D263" s="112">
        <f>(C263/I263)*100</f>
        <v>30.171692545272215</v>
      </c>
      <c r="E263" s="50">
        <f>SUM(E224:E262)</f>
        <v>112734</v>
      </c>
      <c r="F263" s="112">
        <f>(E263/I263)*100</f>
        <v>0.3251132931896733</v>
      </c>
      <c r="G263" s="27">
        <f>SUM(G224:G262)</f>
        <v>24100439</v>
      </c>
      <c r="H263" s="112">
        <f>(G263/I263)*100</f>
        <v>69.503194161538104</v>
      </c>
      <c r="I263" s="28">
        <f>SUM(I224:I262)</f>
        <v>34675297</v>
      </c>
      <c r="J263" s="45">
        <f>(I263/$I$265)*100</f>
        <v>23.273270508950151</v>
      </c>
      <c r="K263" s="8"/>
      <c r="L263" s="8"/>
    </row>
    <row r="264" spans="2:12" s="30" customFormat="1" ht="8.25" customHeight="1" thickTop="1">
      <c r="B264" s="32"/>
      <c r="C264" s="33"/>
      <c r="D264" s="34"/>
      <c r="E264" s="34"/>
      <c r="F264" s="34"/>
      <c r="G264" s="33"/>
      <c r="H264" s="34"/>
      <c r="I264" s="35"/>
      <c r="J264" s="47"/>
      <c r="K264" s="13"/>
      <c r="L264" s="13"/>
    </row>
    <row r="265" spans="2:12" s="30" customFormat="1" ht="29.25" customHeight="1" thickBot="1">
      <c r="B265" s="36" t="s">
        <v>1</v>
      </c>
      <c r="C265" s="37">
        <f>SUM(C46,C132,C219,C263)</f>
        <v>45558979</v>
      </c>
      <c r="D265" s="37"/>
      <c r="E265" s="37">
        <f>SUM(E46,E132,E219,E263)</f>
        <v>2172932</v>
      </c>
      <c r="F265" s="37"/>
      <c r="G265" s="37">
        <f>SUM(G46,G132,G219,G263)</f>
        <v>101173528</v>
      </c>
      <c r="H265" s="37"/>
      <c r="I265" s="37">
        <f>SUM(I46,I132,I219,I263)</f>
        <v>148991939</v>
      </c>
      <c r="J265" s="51">
        <f>SUM(J46,J132,J219,J263)</f>
        <v>100</v>
      </c>
      <c r="K265" s="13"/>
      <c r="L265" s="13"/>
    </row>
    <row r="266" spans="2:12" ht="15.75" thickTop="1">
      <c r="C266" s="8"/>
      <c r="D266" s="8"/>
      <c r="E266" s="8"/>
      <c r="F266" s="8"/>
      <c r="G266" s="8"/>
      <c r="H266" s="8"/>
      <c r="I266" s="19"/>
      <c r="J266" s="48" t="s">
        <v>0</v>
      </c>
      <c r="K266" s="8"/>
      <c r="L266" s="8"/>
    </row>
    <row r="267" spans="2:12" ht="15.75">
      <c r="B267" s="18"/>
      <c r="C267" s="8"/>
      <c r="D267" s="8"/>
      <c r="E267" s="8"/>
      <c r="F267" s="8"/>
      <c r="G267" s="8"/>
      <c r="H267" s="8"/>
      <c r="I267" s="19"/>
      <c r="J267" s="48"/>
      <c r="K267" s="8"/>
      <c r="L267" s="8"/>
    </row>
    <row r="268" spans="2:12">
      <c r="B268" s="10"/>
      <c r="C268" s="8"/>
      <c r="D268" s="8"/>
      <c r="E268" s="8"/>
      <c r="F268" s="8"/>
      <c r="G268" s="8"/>
      <c r="H268" s="8"/>
      <c r="I268" s="19"/>
      <c r="J268" s="48"/>
      <c r="K268" s="8"/>
      <c r="L268" s="8"/>
    </row>
    <row r="269" spans="2:12">
      <c r="B269" s="10"/>
      <c r="C269" s="8"/>
      <c r="D269" s="8"/>
      <c r="E269" s="8"/>
      <c r="F269" s="8"/>
      <c r="G269" s="8"/>
      <c r="H269" s="8"/>
      <c r="I269" s="19"/>
      <c r="J269" s="48"/>
      <c r="K269" s="8"/>
      <c r="L269" s="8"/>
    </row>
    <row r="270" spans="2:12" ht="15.75">
      <c r="B270" s="18"/>
      <c r="C270" s="8"/>
      <c r="D270" s="8"/>
      <c r="E270" s="8"/>
      <c r="F270" s="8"/>
      <c r="G270" s="8"/>
      <c r="H270" s="8"/>
      <c r="I270" s="19"/>
      <c r="J270" s="48"/>
      <c r="K270" s="8"/>
      <c r="L270" s="8"/>
    </row>
    <row r="271" spans="2:12">
      <c r="B271" s="10"/>
      <c r="C271" s="8"/>
      <c r="D271" s="8"/>
      <c r="E271" s="8"/>
      <c r="F271" s="8"/>
      <c r="G271" s="8"/>
      <c r="H271" s="8"/>
      <c r="I271" s="19"/>
      <c r="J271" s="48"/>
      <c r="K271" s="8"/>
      <c r="L271" s="8"/>
    </row>
    <row r="272" spans="2:12">
      <c r="B272" s="10"/>
      <c r="C272" s="8"/>
      <c r="D272" s="8"/>
      <c r="E272" s="8"/>
      <c r="F272" s="8"/>
      <c r="G272" s="8"/>
      <c r="H272" s="8"/>
      <c r="I272" s="19"/>
      <c r="J272" s="48"/>
      <c r="K272" s="8"/>
      <c r="L272" s="8"/>
    </row>
    <row r="273" spans="2:12">
      <c r="B273" s="10"/>
      <c r="C273" s="8"/>
      <c r="D273" s="8"/>
      <c r="E273" s="8"/>
      <c r="F273" s="8"/>
      <c r="G273" s="8"/>
      <c r="H273" s="8"/>
      <c r="I273" s="19"/>
      <c r="J273" s="48"/>
      <c r="K273" s="8"/>
      <c r="L273" s="8"/>
    </row>
    <row r="274" spans="2:12">
      <c r="I274" s="19"/>
      <c r="J274" s="48"/>
      <c r="K274" s="8"/>
      <c r="L274" s="8"/>
    </row>
    <row r="275" spans="2:12">
      <c r="B275" s="10"/>
      <c r="C275" s="8"/>
      <c r="D275" s="8"/>
      <c r="E275" s="8"/>
      <c r="F275" s="8"/>
      <c r="G275" s="8"/>
      <c r="H275" s="8"/>
      <c r="I275" s="19"/>
      <c r="J275" s="48"/>
      <c r="K275" s="8"/>
      <c r="L275" s="8"/>
    </row>
    <row r="276" spans="2:12">
      <c r="B276" s="10"/>
      <c r="C276" s="8"/>
      <c r="D276" s="8"/>
      <c r="E276" s="8"/>
      <c r="F276" s="8"/>
      <c r="G276" s="8"/>
      <c r="H276" s="8"/>
      <c r="I276" s="19"/>
      <c r="J276" s="48"/>
      <c r="K276" s="8"/>
      <c r="L276" s="8"/>
    </row>
    <row r="277" spans="2:12">
      <c r="B277" s="10"/>
      <c r="C277" s="8"/>
      <c r="D277" s="8"/>
      <c r="E277" s="8"/>
      <c r="F277" s="8"/>
      <c r="G277" s="8"/>
      <c r="H277" s="8"/>
      <c r="I277" s="19"/>
      <c r="J277" s="48"/>
      <c r="K277" s="8"/>
      <c r="L277" s="8"/>
    </row>
    <row r="278" spans="2:12">
      <c r="B278" s="10"/>
      <c r="C278" s="8"/>
      <c r="D278" s="8"/>
      <c r="E278" s="8"/>
      <c r="F278" s="8"/>
      <c r="G278" s="8"/>
      <c r="H278" s="8"/>
      <c r="I278" s="19"/>
      <c r="J278" s="48"/>
      <c r="K278" s="8"/>
      <c r="L278" s="8"/>
    </row>
    <row r="279" spans="2:12">
      <c r="B279" s="10"/>
      <c r="C279" s="8"/>
      <c r="D279" s="8"/>
      <c r="E279" s="8"/>
      <c r="F279" s="8"/>
      <c r="G279" s="8"/>
      <c r="H279" s="8"/>
      <c r="I279" s="19"/>
      <c r="J279" s="49"/>
      <c r="K279" s="8"/>
      <c r="L279" s="8"/>
    </row>
    <row r="280" spans="2:12">
      <c r="B280" s="10"/>
      <c r="C280" s="8"/>
      <c r="D280" s="8"/>
      <c r="E280" s="8"/>
      <c r="F280" s="8"/>
      <c r="G280" s="8"/>
      <c r="H280" s="8"/>
      <c r="I280" s="19"/>
      <c r="J280" s="49"/>
      <c r="K280" s="8"/>
      <c r="L280" s="8"/>
    </row>
    <row r="281" spans="2:12">
      <c r="B281" s="10"/>
      <c r="C281" s="8"/>
      <c r="D281" s="8"/>
      <c r="E281" s="8"/>
      <c r="F281" s="8"/>
      <c r="G281" s="8"/>
      <c r="H281" s="8"/>
      <c r="I281" s="19"/>
      <c r="J281" s="49"/>
      <c r="K281" s="8"/>
      <c r="L281" s="8"/>
    </row>
    <row r="282" spans="2:12">
      <c r="C282" s="8"/>
      <c r="D282" s="8"/>
      <c r="E282" s="8"/>
      <c r="F282" s="8"/>
      <c r="G282" s="8"/>
      <c r="H282" s="8"/>
      <c r="I282" s="19"/>
      <c r="J282" s="49"/>
      <c r="K282" s="8"/>
      <c r="L282" s="8"/>
    </row>
    <row r="283" spans="2:12">
      <c r="C283" s="11"/>
      <c r="D283" s="11"/>
      <c r="E283" s="11"/>
      <c r="F283" s="11"/>
      <c r="G283" s="12"/>
      <c r="H283" s="12"/>
      <c r="I283" s="19"/>
      <c r="J283" s="49"/>
      <c r="K283" s="8"/>
      <c r="L283" s="8"/>
    </row>
    <row r="284" spans="2:12">
      <c r="C284" s="11"/>
      <c r="D284" s="11"/>
      <c r="E284" s="11"/>
      <c r="F284" s="11"/>
      <c r="G284" s="11"/>
      <c r="H284" s="11"/>
      <c r="I284" s="19"/>
      <c r="J284" s="49"/>
      <c r="K284" s="8"/>
      <c r="L284" s="8"/>
    </row>
  </sheetData>
  <mergeCells count="3">
    <mergeCell ref="B2:J2"/>
    <mergeCell ref="B1:J1"/>
    <mergeCell ref="C5:H5"/>
  </mergeCells>
  <phoneticPr fontId="0" type="noConversion"/>
  <printOptions horizontalCentered="1" verticalCentered="1"/>
  <pageMargins left="0.5" right="0.25" top="0.75" bottom="0.75" header="0.5" footer="0.5"/>
  <pageSetup scale="60" orientation="portrait" horizontalDpi="300" verticalDpi="300" r:id="rId1"/>
  <headerFooter alignWithMargins="0">
    <oddHeader>&amp;RPage &amp;P of &amp;N</oddHeader>
  </headerFooter>
  <rowBreaks count="1" manualBreakCount="1">
    <brk id="212" max="10" man="1"/>
  </rowBreaks>
  <ignoredErrors>
    <ignoredError sqref="D46:H46 D132:H132 D263:F263 H263 H2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4:F81"/>
  <sheetViews>
    <sheetView topLeftCell="A43" zoomScale="85" zoomScaleNormal="85" workbookViewId="0">
      <selection activeCell="F76" sqref="F76"/>
    </sheetView>
  </sheetViews>
  <sheetFormatPr defaultRowHeight="15"/>
  <cols>
    <col min="1" max="1" width="13.21875" customWidth="1"/>
  </cols>
  <sheetData>
    <row r="4" spans="1:6">
      <c r="A4">
        <v>28000</v>
      </c>
      <c r="B4">
        <v>28000</v>
      </c>
      <c r="E4">
        <v>38936</v>
      </c>
      <c r="F4">
        <v>38936</v>
      </c>
    </row>
    <row r="5" spans="1:6">
      <c r="A5">
        <v>107186</v>
      </c>
      <c r="B5">
        <v>107186</v>
      </c>
      <c r="E5">
        <v>101818</v>
      </c>
      <c r="F5">
        <v>101818</v>
      </c>
    </row>
    <row r="6" spans="1:6">
      <c r="A6">
        <v>104000</v>
      </c>
      <c r="B6">
        <v>104000</v>
      </c>
      <c r="E6">
        <v>134689</v>
      </c>
      <c r="F6">
        <v>134689</v>
      </c>
    </row>
    <row r="7" spans="1:6">
      <c r="A7">
        <v>36316</v>
      </c>
      <c r="B7">
        <v>36316</v>
      </c>
      <c r="E7">
        <v>213000</v>
      </c>
      <c r="F7">
        <v>213000</v>
      </c>
    </row>
    <row r="8" spans="1:6">
      <c r="A8">
        <v>45000</v>
      </c>
      <c r="B8">
        <v>45000</v>
      </c>
      <c r="E8">
        <v>72500</v>
      </c>
      <c r="F8">
        <v>72500</v>
      </c>
    </row>
    <row r="9" spans="1:6">
      <c r="A9">
        <v>105245</v>
      </c>
      <c r="B9">
        <v>105245</v>
      </c>
      <c r="E9">
        <v>227500</v>
      </c>
      <c r="F9">
        <v>227500</v>
      </c>
    </row>
    <row r="10" spans="1:6">
      <c r="B10">
        <v>80000</v>
      </c>
      <c r="E10">
        <v>123013</v>
      </c>
      <c r="F10">
        <v>123013</v>
      </c>
    </row>
    <row r="11" spans="1:6">
      <c r="A11">
        <v>36375</v>
      </c>
      <c r="B11">
        <v>36375</v>
      </c>
      <c r="E11">
        <v>23950</v>
      </c>
      <c r="F11">
        <v>23950</v>
      </c>
    </row>
    <row r="12" spans="1:6">
      <c r="A12">
        <v>259639</v>
      </c>
      <c r="B12">
        <v>259639</v>
      </c>
      <c r="E12">
        <v>202897</v>
      </c>
      <c r="F12">
        <v>202897</v>
      </c>
    </row>
    <row r="13" spans="1:6">
      <c r="A13">
        <v>624000</v>
      </c>
      <c r="B13">
        <v>624000</v>
      </c>
      <c r="E13">
        <v>287063</v>
      </c>
      <c r="F13">
        <v>287063</v>
      </c>
    </row>
    <row r="14" spans="1:6">
      <c r="A14">
        <v>167106</v>
      </c>
      <c r="B14">
        <v>167106</v>
      </c>
      <c r="E14">
        <v>206000</v>
      </c>
      <c r="F14">
        <v>206000</v>
      </c>
    </row>
    <row r="15" spans="1:6">
      <c r="A15">
        <v>28968</v>
      </c>
      <c r="B15">
        <v>28968</v>
      </c>
      <c r="E15">
        <v>133340</v>
      </c>
      <c r="F15">
        <v>133340</v>
      </c>
    </row>
    <row r="16" spans="1:6">
      <c r="A16">
        <v>92086</v>
      </c>
      <c r="E16">
        <v>119769</v>
      </c>
      <c r="F16">
        <v>119769</v>
      </c>
    </row>
    <row r="17" spans="1:6">
      <c r="A17">
        <v>274560</v>
      </c>
      <c r="B17">
        <v>274560</v>
      </c>
      <c r="E17">
        <v>176904</v>
      </c>
      <c r="F17">
        <v>176904</v>
      </c>
    </row>
    <row r="18" spans="1:6">
      <c r="A18">
        <v>1860000</v>
      </c>
      <c r="B18">
        <v>1860000</v>
      </c>
      <c r="E18">
        <v>92000</v>
      </c>
      <c r="F18">
        <v>92000</v>
      </c>
    </row>
    <row r="19" spans="1:6">
      <c r="A19">
        <v>976000</v>
      </c>
      <c r="B19">
        <v>976000</v>
      </c>
      <c r="E19">
        <v>103268</v>
      </c>
      <c r="F19">
        <v>103268</v>
      </c>
    </row>
    <row r="20" spans="1:6">
      <c r="A20">
        <v>50400</v>
      </c>
      <c r="B20">
        <v>50400</v>
      </c>
      <c r="E20">
        <v>30625</v>
      </c>
      <c r="F20">
        <v>30625</v>
      </c>
    </row>
    <row r="21" spans="1:6">
      <c r="A21">
        <v>81400</v>
      </c>
      <c r="B21">
        <v>81400</v>
      </c>
      <c r="E21">
        <v>187973</v>
      </c>
      <c r="F21">
        <v>187973</v>
      </c>
    </row>
    <row r="22" spans="1:6">
      <c r="A22">
        <v>159606</v>
      </c>
      <c r="B22">
        <v>159606</v>
      </c>
      <c r="E22">
        <v>75000</v>
      </c>
      <c r="F22">
        <v>75000</v>
      </c>
    </row>
    <row r="23" spans="1:6">
      <c r="A23">
        <v>67500</v>
      </c>
      <c r="B23">
        <v>67500</v>
      </c>
      <c r="E23">
        <v>91838</v>
      </c>
      <c r="F23">
        <v>91838</v>
      </c>
    </row>
    <row r="24" spans="1:6">
      <c r="A24">
        <v>73227</v>
      </c>
      <c r="B24">
        <v>73227</v>
      </c>
      <c r="E24">
        <v>105902</v>
      </c>
      <c r="F24">
        <v>105902</v>
      </c>
    </row>
    <row r="25" spans="1:6">
      <c r="A25">
        <v>32248.5</v>
      </c>
      <c r="B25">
        <v>32248.5</v>
      </c>
      <c r="E25">
        <v>29873</v>
      </c>
      <c r="F25">
        <v>29873</v>
      </c>
    </row>
    <row r="26" spans="1:6">
      <c r="A26">
        <v>400000</v>
      </c>
      <c r="B26">
        <v>400000</v>
      </c>
      <c r="E26">
        <v>20000</v>
      </c>
      <c r="F26">
        <v>20000</v>
      </c>
    </row>
    <row r="27" spans="1:6">
      <c r="A27">
        <v>60000</v>
      </c>
      <c r="B27">
        <v>60000</v>
      </c>
      <c r="E27">
        <v>307812</v>
      </c>
      <c r="F27">
        <v>307812</v>
      </c>
    </row>
    <row r="28" spans="1:6">
      <c r="A28">
        <v>89532</v>
      </c>
      <c r="B28">
        <v>89532</v>
      </c>
      <c r="E28">
        <v>112603</v>
      </c>
      <c r="F28">
        <v>112603</v>
      </c>
    </row>
    <row r="29" spans="1:6">
      <c r="A29">
        <v>153600</v>
      </c>
      <c r="B29">
        <v>153600</v>
      </c>
      <c r="E29">
        <v>57977</v>
      </c>
      <c r="F29">
        <v>57977</v>
      </c>
    </row>
    <row r="30" spans="1:6">
      <c r="A30">
        <v>40000</v>
      </c>
      <c r="B30">
        <v>40000</v>
      </c>
      <c r="E30">
        <v>68667</v>
      </c>
      <c r="F30">
        <v>68667</v>
      </c>
    </row>
    <row r="31" spans="1:6">
      <c r="A31">
        <v>400000</v>
      </c>
      <c r="B31">
        <v>400000</v>
      </c>
      <c r="E31">
        <v>410000</v>
      </c>
      <c r="F31">
        <v>410000</v>
      </c>
    </row>
    <row r="32" spans="1:6">
      <c r="A32">
        <v>400000</v>
      </c>
      <c r="B32">
        <v>400000</v>
      </c>
      <c r="E32">
        <v>112325</v>
      </c>
      <c r="F32">
        <v>112325</v>
      </c>
    </row>
    <row r="33" spans="1:6">
      <c r="A33">
        <v>135247</v>
      </c>
      <c r="B33">
        <v>135247</v>
      </c>
      <c r="E33">
        <v>52153</v>
      </c>
      <c r="F33">
        <v>52153</v>
      </c>
    </row>
    <row r="34" spans="1:6">
      <c r="A34">
        <v>40000</v>
      </c>
      <c r="B34">
        <v>40000</v>
      </c>
      <c r="E34">
        <v>100000</v>
      </c>
      <c r="F34">
        <v>100000</v>
      </c>
    </row>
    <row r="35" spans="1:6">
      <c r="E35">
        <v>95639</v>
      </c>
      <c r="F35">
        <v>95639</v>
      </c>
    </row>
    <row r="36" spans="1:6">
      <c r="E36">
        <v>207564</v>
      </c>
      <c r="F36">
        <v>207564</v>
      </c>
    </row>
    <row r="37" spans="1:6">
      <c r="E37">
        <v>200000</v>
      </c>
      <c r="F37">
        <v>200000</v>
      </c>
    </row>
    <row r="38" spans="1:6">
      <c r="E38">
        <v>68114</v>
      </c>
      <c r="F38">
        <v>68114</v>
      </c>
    </row>
    <row r="39" spans="1:6">
      <c r="E39">
        <v>51550</v>
      </c>
      <c r="F39">
        <v>51550</v>
      </c>
    </row>
    <row r="40" spans="1:6">
      <c r="E40">
        <v>161276</v>
      </c>
      <c r="F40">
        <v>161276</v>
      </c>
    </row>
    <row r="41" spans="1:6">
      <c r="E41">
        <v>250688</v>
      </c>
      <c r="F41">
        <v>250688</v>
      </c>
    </row>
    <row r="42" spans="1:6">
      <c r="E42">
        <v>85429</v>
      </c>
      <c r="F42">
        <v>85429</v>
      </c>
    </row>
    <row r="43" spans="1:6">
      <c r="E43">
        <v>183750</v>
      </c>
      <c r="F43">
        <v>183750</v>
      </c>
    </row>
    <row r="44" spans="1:6">
      <c r="E44">
        <v>149296</v>
      </c>
      <c r="F44">
        <v>149296</v>
      </c>
    </row>
    <row r="45" spans="1:6">
      <c r="E45">
        <v>90709</v>
      </c>
      <c r="F45">
        <v>90709</v>
      </c>
    </row>
    <row r="46" spans="1:6">
      <c r="E46">
        <v>74959</v>
      </c>
      <c r="F46">
        <v>74959</v>
      </c>
    </row>
    <row r="47" spans="1:6">
      <c r="E47">
        <v>66392</v>
      </c>
      <c r="F47">
        <v>66392</v>
      </c>
    </row>
    <row r="48" spans="1:6">
      <c r="E48">
        <v>25000</v>
      </c>
      <c r="F48">
        <v>25000</v>
      </c>
    </row>
    <row r="49" spans="5:6">
      <c r="E49">
        <v>82729</v>
      </c>
      <c r="F49">
        <v>82729</v>
      </c>
    </row>
    <row r="50" spans="5:6">
      <c r="E50">
        <v>317631</v>
      </c>
      <c r="F50">
        <v>317631</v>
      </c>
    </row>
    <row r="51" spans="5:6">
      <c r="E51">
        <v>102500</v>
      </c>
      <c r="F51">
        <v>102500</v>
      </c>
    </row>
    <row r="52" spans="5:6">
      <c r="E52">
        <v>185511</v>
      </c>
      <c r="F52">
        <v>185511</v>
      </c>
    </row>
    <row r="53" spans="5:6">
      <c r="E53">
        <v>525530</v>
      </c>
      <c r="F53">
        <v>525530</v>
      </c>
    </row>
    <row r="54" spans="5:6">
      <c r="E54">
        <v>200000</v>
      </c>
      <c r="F54">
        <v>200000</v>
      </c>
    </row>
    <row r="55" spans="5:6">
      <c r="E55">
        <v>90000</v>
      </c>
      <c r="F55">
        <v>90000</v>
      </c>
    </row>
    <row r="56" spans="5:6">
      <c r="E56">
        <v>167500</v>
      </c>
      <c r="F56">
        <v>167500</v>
      </c>
    </row>
    <row r="57" spans="5:6">
      <c r="E57">
        <v>400000</v>
      </c>
      <c r="F57">
        <v>400000</v>
      </c>
    </row>
    <row r="58" spans="5:6">
      <c r="E58">
        <v>66098</v>
      </c>
      <c r="F58">
        <v>66098</v>
      </c>
    </row>
    <row r="59" spans="5:6">
      <c r="E59">
        <v>105525</v>
      </c>
      <c r="F59">
        <v>105525</v>
      </c>
    </row>
    <row r="60" spans="5:6">
      <c r="E60">
        <v>146837</v>
      </c>
      <c r="F60">
        <v>146837</v>
      </c>
    </row>
    <row r="61" spans="5:6">
      <c r="E61">
        <v>100000</v>
      </c>
      <c r="F61">
        <v>100000</v>
      </c>
    </row>
    <row r="62" spans="5:6">
      <c r="E62">
        <v>70399</v>
      </c>
      <c r="F62">
        <v>70399</v>
      </c>
    </row>
    <row r="63" spans="5:6">
      <c r="E63">
        <v>100000</v>
      </c>
      <c r="F63">
        <v>100000</v>
      </c>
    </row>
    <row r="64" spans="5:6">
      <c r="E64">
        <v>4922.7</v>
      </c>
      <c r="F64">
        <v>4922.7</v>
      </c>
    </row>
    <row r="65" spans="5:6">
      <c r="E65">
        <v>800000</v>
      </c>
      <c r="F65">
        <v>800000</v>
      </c>
    </row>
    <row r="66" spans="5:6">
      <c r="E66">
        <v>182000</v>
      </c>
      <c r="F66">
        <v>182000</v>
      </c>
    </row>
    <row r="67" spans="5:6">
      <c r="E67">
        <v>36240</v>
      </c>
      <c r="F67">
        <v>36240</v>
      </c>
    </row>
    <row r="68" spans="5:6">
      <c r="E68">
        <v>50000</v>
      </c>
      <c r="F68">
        <v>50000</v>
      </c>
    </row>
    <row r="69" spans="5:6">
      <c r="E69">
        <v>250000</v>
      </c>
      <c r="F69">
        <v>250000</v>
      </c>
    </row>
    <row r="70" spans="5:6">
      <c r="E70">
        <v>181983</v>
      </c>
      <c r="F70">
        <v>181983</v>
      </c>
    </row>
    <row r="71" spans="5:6">
      <c r="E71">
        <v>199026</v>
      </c>
      <c r="F71">
        <v>199026</v>
      </c>
    </row>
    <row r="72" spans="5:6">
      <c r="E72">
        <v>16825</v>
      </c>
      <c r="F72">
        <v>16825</v>
      </c>
    </row>
    <row r="73" spans="5:6">
      <c r="E73">
        <v>188835</v>
      </c>
      <c r="F73">
        <v>188835</v>
      </c>
    </row>
    <row r="74" spans="5:6">
      <c r="E74">
        <v>60000</v>
      </c>
      <c r="F74">
        <v>60000</v>
      </c>
    </row>
    <row r="75" spans="5:6">
      <c r="E75">
        <v>280000</v>
      </c>
      <c r="F75">
        <v>280000</v>
      </c>
    </row>
    <row r="76" spans="5:6">
      <c r="E76">
        <v>145200</v>
      </c>
      <c r="F76">
        <v>147701</v>
      </c>
    </row>
    <row r="77" spans="5:6">
      <c r="E77">
        <v>699720</v>
      </c>
      <c r="F77">
        <v>145200</v>
      </c>
    </row>
    <row r="78" spans="5:6">
      <c r="E78">
        <v>42768</v>
      </c>
      <c r="F78">
        <v>699720</v>
      </c>
    </row>
    <row r="79" spans="5:6">
      <c r="E79">
        <v>140250</v>
      </c>
      <c r="F79">
        <v>42768</v>
      </c>
    </row>
    <row r="80" spans="5:6">
      <c r="E80">
        <v>134689</v>
      </c>
      <c r="F80">
        <v>140250</v>
      </c>
    </row>
    <row r="81" spans="6:6">
      <c r="F81">
        <v>134689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t-42</vt:lpstr>
      <vt:lpstr>Sheet1</vt:lpstr>
      <vt:lpstr>'t-42'!Print_Area</vt:lpstr>
      <vt:lpstr>Print_Area_MI</vt:lpstr>
      <vt:lpstr>'t-42'!Print_Titles</vt:lpstr>
      <vt:lpstr>Print_Titles_MI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2008-08-07T14:04:38Z</cp:lastPrinted>
  <dcterms:created xsi:type="dcterms:W3CDTF">1999-02-24T12:31:56Z</dcterms:created>
  <dcterms:modified xsi:type="dcterms:W3CDTF">2012-06-13T19:56:31Z</dcterms:modified>
</cp:coreProperties>
</file>