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" yWindow="0" windowWidth="25185" windowHeight="6105"/>
  </bookViews>
  <sheets>
    <sheet name="t-41" sheetId="1" r:id="rId1"/>
  </sheets>
  <definedNames>
    <definedName name="_Key2" localSheetId="0" hidden="1">'t-41'!$B$12:$B$80</definedName>
    <definedName name="_Order1" localSheetId="0" hidden="1">255</definedName>
    <definedName name="_Order2" localSheetId="0" hidden="1">255</definedName>
    <definedName name="_Sort" localSheetId="0" hidden="1">'t-41'!$B$12:$B$80</definedName>
    <definedName name="_xlnm.Print_Area" localSheetId="0">'t-41'!$A$9:$K$153</definedName>
    <definedName name="Print_Area_MI">'t-41'!#REF!</definedName>
    <definedName name="_xlnm.Print_Titles" localSheetId="0">'t-41'!$1:$8</definedName>
    <definedName name="Print_Titles_MI">'t-41'!$1:$8</definedName>
  </definedNames>
  <calcPr calcId="145621"/>
</workbook>
</file>

<file path=xl/calcChain.xml><?xml version="1.0" encoding="utf-8"?>
<calcChain xmlns="http://schemas.openxmlformats.org/spreadsheetml/2006/main">
  <c r="G155" i="1" l="1"/>
  <c r="E155" i="1"/>
  <c r="C155" i="1"/>
  <c r="G152" i="1"/>
  <c r="E152" i="1"/>
  <c r="C152" i="1"/>
  <c r="I150" i="1" l="1"/>
  <c r="I149" i="1"/>
  <c r="I148" i="1"/>
  <c r="I147" i="1"/>
  <c r="I146" i="1"/>
  <c r="I145" i="1"/>
  <c r="I144" i="1"/>
  <c r="I143" i="1"/>
  <c r="I142" i="1"/>
  <c r="I141" i="1"/>
  <c r="I140" i="1"/>
  <c r="I139" i="1"/>
  <c r="I138" i="1"/>
  <c r="I137" i="1"/>
  <c r="I136" i="1"/>
  <c r="I135" i="1"/>
  <c r="I134" i="1"/>
  <c r="I133" i="1"/>
  <c r="I132" i="1"/>
  <c r="I131" i="1"/>
  <c r="I130" i="1"/>
  <c r="I129" i="1"/>
  <c r="D132" i="1" l="1"/>
  <c r="F132" i="1"/>
  <c r="H132" i="1"/>
  <c r="D136" i="1"/>
  <c r="F136" i="1"/>
  <c r="H136" i="1"/>
  <c r="D140" i="1"/>
  <c r="H140" i="1"/>
  <c r="F140" i="1"/>
  <c r="D144" i="1"/>
  <c r="H144" i="1"/>
  <c r="F144" i="1"/>
  <c r="D148" i="1"/>
  <c r="H148" i="1"/>
  <c r="F148" i="1"/>
  <c r="H129" i="1"/>
  <c r="F129" i="1"/>
  <c r="D137" i="1"/>
  <c r="H137" i="1"/>
  <c r="F137" i="1"/>
  <c r="D141" i="1"/>
  <c r="F141" i="1"/>
  <c r="H141" i="1"/>
  <c r="D145" i="1"/>
  <c r="F145" i="1"/>
  <c r="H145" i="1"/>
  <c r="D149" i="1"/>
  <c r="F149" i="1"/>
  <c r="H149" i="1"/>
  <c r="D130" i="1"/>
  <c r="H130" i="1"/>
  <c r="F130" i="1"/>
  <c r="D134" i="1"/>
  <c r="H134" i="1"/>
  <c r="F134" i="1"/>
  <c r="D138" i="1"/>
  <c r="H138" i="1"/>
  <c r="F138" i="1"/>
  <c r="D142" i="1"/>
  <c r="H142" i="1"/>
  <c r="F142" i="1"/>
  <c r="D146" i="1"/>
  <c r="H146" i="1"/>
  <c r="F146" i="1"/>
  <c r="D150" i="1"/>
  <c r="H150" i="1"/>
  <c r="F150" i="1"/>
  <c r="D131" i="1"/>
  <c r="H131" i="1"/>
  <c r="F131" i="1"/>
  <c r="D135" i="1"/>
  <c r="H135" i="1"/>
  <c r="F135" i="1"/>
  <c r="D143" i="1"/>
  <c r="H143" i="1"/>
  <c r="F143" i="1"/>
  <c r="D147" i="1"/>
  <c r="H147" i="1"/>
  <c r="F147" i="1"/>
  <c r="D133" i="1"/>
  <c r="H133" i="1"/>
  <c r="F133" i="1"/>
  <c r="D129" i="1"/>
  <c r="I152" i="1"/>
  <c r="E125" i="1"/>
  <c r="I123" i="1"/>
  <c r="H123" i="1" s="1"/>
  <c r="I122" i="1"/>
  <c r="F122" i="1" s="1"/>
  <c r="I121" i="1"/>
  <c r="D121" i="1" s="1"/>
  <c r="I90" i="1"/>
  <c r="F90" i="1" s="1"/>
  <c r="I89" i="1"/>
  <c r="D89" i="1" s="1"/>
  <c r="I88" i="1"/>
  <c r="D88" i="1" s="1"/>
  <c r="I87" i="1"/>
  <c r="F87" i="1" s="1"/>
  <c r="I86" i="1"/>
  <c r="H86" i="1" s="1"/>
  <c r="I85" i="1"/>
  <c r="D85" i="1" s="1"/>
  <c r="I84" i="1"/>
  <c r="D84" i="1" s="1"/>
  <c r="I83" i="1"/>
  <c r="F83" i="1" s="1"/>
  <c r="I82" i="1"/>
  <c r="F82" i="1" s="1"/>
  <c r="I81" i="1"/>
  <c r="D81" i="1" s="1"/>
  <c r="I18" i="1"/>
  <c r="I155" i="1" l="1"/>
  <c r="F152" i="1"/>
  <c r="D152" i="1"/>
  <c r="H152" i="1"/>
  <c r="H89" i="1"/>
  <c r="D123" i="1"/>
  <c r="F86" i="1"/>
  <c r="F123" i="1"/>
  <c r="H122" i="1"/>
  <c r="F121" i="1"/>
  <c r="H121" i="1"/>
  <c r="D122" i="1"/>
  <c r="D87" i="1"/>
  <c r="H88" i="1"/>
  <c r="D86" i="1"/>
  <c r="H85" i="1"/>
  <c r="D82" i="1"/>
  <c r="H81" i="1"/>
  <c r="D83" i="1"/>
  <c r="D90" i="1"/>
  <c r="H84" i="1"/>
  <c r="H87" i="1"/>
  <c r="H83" i="1"/>
  <c r="H90" i="1"/>
  <c r="H82" i="1"/>
  <c r="F81" i="1"/>
  <c r="F85" i="1"/>
  <c r="F89" i="1"/>
  <c r="F84" i="1"/>
  <c r="F88" i="1"/>
  <c r="I102" i="1"/>
  <c r="F102" i="1" s="1"/>
  <c r="I104" i="1"/>
  <c r="F104" i="1" s="1"/>
  <c r="I117" i="1"/>
  <c r="I113" i="1"/>
  <c r="H113" i="1" s="1"/>
  <c r="I115" i="1"/>
  <c r="F115" i="1" s="1"/>
  <c r="I114" i="1"/>
  <c r="F114" i="1" s="1"/>
  <c r="I48" i="1"/>
  <c r="F48" i="1" s="1"/>
  <c r="I77" i="1"/>
  <c r="F77" i="1" s="1"/>
  <c r="I76" i="1"/>
  <c r="F76" i="1" s="1"/>
  <c r="I65" i="1"/>
  <c r="F65" i="1" s="1"/>
  <c r="I52" i="1"/>
  <c r="D52" i="1" s="1"/>
  <c r="I25" i="1"/>
  <c r="D25" i="1" s="1"/>
  <c r="I17" i="1"/>
  <c r="D17" i="1" s="1"/>
  <c r="I15" i="1"/>
  <c r="H15" i="1" s="1"/>
  <c r="I13" i="1"/>
  <c r="H13" i="1" s="1"/>
  <c r="I32" i="1"/>
  <c r="D32" i="1" s="1"/>
  <c r="I14" i="1"/>
  <c r="H14" i="1" s="1"/>
  <c r="J152" i="1" l="1"/>
  <c r="J134" i="1"/>
  <c r="J150" i="1"/>
  <c r="J129" i="1"/>
  <c r="J145" i="1"/>
  <c r="J138" i="1"/>
  <c r="J143" i="1"/>
  <c r="J133" i="1"/>
  <c r="J132" i="1"/>
  <c r="J130" i="1"/>
  <c r="J149" i="1"/>
  <c r="J137" i="1"/>
  <c r="J135" i="1"/>
  <c r="J140" i="1"/>
  <c r="J141" i="1"/>
  <c r="J144" i="1"/>
  <c r="J131" i="1"/>
  <c r="J147" i="1"/>
  <c r="J136" i="1"/>
  <c r="J148" i="1"/>
  <c r="J146" i="1"/>
  <c r="J139" i="1"/>
  <c r="J142" i="1"/>
  <c r="D117" i="1"/>
  <c r="H117" i="1"/>
  <c r="F113" i="1"/>
  <c r="F117" i="1"/>
  <c r="D114" i="1"/>
  <c r="D113" i="1"/>
  <c r="H114" i="1"/>
  <c r="H115" i="1"/>
  <c r="D104" i="1"/>
  <c r="D115" i="1"/>
  <c r="H104" i="1"/>
  <c r="F52" i="1"/>
  <c r="H52" i="1"/>
  <c r="F25" i="1"/>
  <c r="H25" i="1"/>
  <c r="D15" i="1"/>
  <c r="F15" i="1"/>
  <c r="F13" i="1"/>
  <c r="D13" i="1"/>
  <c r="F17" i="1"/>
  <c r="H17" i="1"/>
  <c r="F32" i="1"/>
  <c r="H32" i="1"/>
  <c r="F14" i="1"/>
  <c r="D14" i="1"/>
  <c r="C35" i="1"/>
  <c r="I120" i="1"/>
  <c r="I119" i="1"/>
  <c r="I118" i="1"/>
  <c r="I116" i="1"/>
  <c r="H116" i="1" s="1"/>
  <c r="I112" i="1"/>
  <c r="H112" i="1" s="1"/>
  <c r="I111" i="1"/>
  <c r="H111" i="1" s="1"/>
  <c r="I110" i="1"/>
  <c r="F110" i="1" s="1"/>
  <c r="I109" i="1"/>
  <c r="F109" i="1" s="1"/>
  <c r="I108" i="1"/>
  <c r="H108" i="1" s="1"/>
  <c r="I107" i="1"/>
  <c r="H107" i="1" s="1"/>
  <c r="I106" i="1"/>
  <c r="H106" i="1" s="1"/>
  <c r="I105" i="1"/>
  <c r="H105" i="1" s="1"/>
  <c r="I103" i="1"/>
  <c r="F103" i="1" s="1"/>
  <c r="I101" i="1"/>
  <c r="F101" i="1" s="1"/>
  <c r="I100" i="1"/>
  <c r="H100" i="1" s="1"/>
  <c r="I99" i="1"/>
  <c r="H99" i="1" s="1"/>
  <c r="I98" i="1"/>
  <c r="F98" i="1" s="1"/>
  <c r="I97" i="1"/>
  <c r="H97" i="1" s="1"/>
  <c r="G125" i="1"/>
  <c r="C125" i="1"/>
  <c r="I41" i="1"/>
  <c r="D41" i="1" s="1"/>
  <c r="I80" i="1"/>
  <c r="D80" i="1" s="1"/>
  <c r="I79" i="1"/>
  <c r="F79" i="1" s="1"/>
  <c r="I78" i="1"/>
  <c r="F78" i="1" s="1"/>
  <c r="I75" i="1"/>
  <c r="F75" i="1" s="1"/>
  <c r="I74" i="1"/>
  <c r="F74" i="1" s="1"/>
  <c r="I73" i="1"/>
  <c r="D73" i="1" s="1"/>
  <c r="I72" i="1"/>
  <c r="D72" i="1" s="1"/>
  <c r="I71" i="1"/>
  <c r="F71" i="1" s="1"/>
  <c r="I70" i="1"/>
  <c r="D70" i="1" s="1"/>
  <c r="I69" i="1"/>
  <c r="F69" i="1" s="1"/>
  <c r="I68" i="1"/>
  <c r="D68" i="1" s="1"/>
  <c r="I67" i="1"/>
  <c r="F67" i="1" s="1"/>
  <c r="I66" i="1"/>
  <c r="F66" i="1" s="1"/>
  <c r="I64" i="1"/>
  <c r="F64" i="1" s="1"/>
  <c r="I63" i="1"/>
  <c r="F63" i="1" s="1"/>
  <c r="I62" i="1"/>
  <c r="D62" i="1" s="1"/>
  <c r="I61" i="1"/>
  <c r="F61" i="1" s="1"/>
  <c r="I60" i="1"/>
  <c r="F60" i="1" s="1"/>
  <c r="I59" i="1"/>
  <c r="F59" i="1" s="1"/>
  <c r="I58" i="1"/>
  <c r="D58" i="1" s="1"/>
  <c r="I57" i="1"/>
  <c r="F57" i="1" s="1"/>
  <c r="I56" i="1"/>
  <c r="F56" i="1" s="1"/>
  <c r="I55" i="1"/>
  <c r="F55" i="1" s="1"/>
  <c r="I54" i="1"/>
  <c r="F54" i="1" s="1"/>
  <c r="I53" i="1"/>
  <c r="F53" i="1" s="1"/>
  <c r="I51" i="1"/>
  <c r="D51" i="1" s="1"/>
  <c r="I50" i="1"/>
  <c r="D50" i="1" s="1"/>
  <c r="I49" i="1"/>
  <c r="F49" i="1" s="1"/>
  <c r="I47" i="1"/>
  <c r="F47" i="1" s="1"/>
  <c r="I46" i="1"/>
  <c r="F46" i="1" s="1"/>
  <c r="I45" i="1"/>
  <c r="F45" i="1" s="1"/>
  <c r="I44" i="1"/>
  <c r="F44" i="1" s="1"/>
  <c r="I43" i="1"/>
  <c r="F43" i="1" s="1"/>
  <c r="I42" i="1"/>
  <c r="F42" i="1" s="1"/>
  <c r="I40" i="1"/>
  <c r="F40" i="1" s="1"/>
  <c r="G92" i="1"/>
  <c r="E92" i="1"/>
  <c r="C92" i="1"/>
  <c r="I16" i="1"/>
  <c r="H16" i="1" s="1"/>
  <c r="I33" i="1"/>
  <c r="F33" i="1" s="1"/>
  <c r="I31" i="1"/>
  <c r="H31" i="1" s="1"/>
  <c r="I30" i="1"/>
  <c r="F30" i="1" s="1"/>
  <c r="I29" i="1"/>
  <c r="F29" i="1" s="1"/>
  <c r="I28" i="1"/>
  <c r="F28" i="1" s="1"/>
  <c r="I27" i="1"/>
  <c r="H27" i="1" s="1"/>
  <c r="I26" i="1"/>
  <c r="F26" i="1" s="1"/>
  <c r="I24" i="1"/>
  <c r="H24" i="1" s="1"/>
  <c r="I23" i="1"/>
  <c r="F23" i="1" s="1"/>
  <c r="I22" i="1"/>
  <c r="H22" i="1" s="1"/>
  <c r="I21" i="1"/>
  <c r="F21" i="1" s="1"/>
  <c r="I20" i="1"/>
  <c r="F20" i="1" s="1"/>
  <c r="I19" i="1"/>
  <c r="H19" i="1" s="1"/>
  <c r="I12" i="1"/>
  <c r="F12" i="1" s="1"/>
  <c r="G35" i="1"/>
  <c r="E35" i="1"/>
  <c r="F119" i="1" l="1"/>
  <c r="H119" i="1"/>
  <c r="D119" i="1"/>
  <c r="F120" i="1"/>
  <c r="D120" i="1"/>
  <c r="H120" i="1"/>
  <c r="F118" i="1"/>
  <c r="D118" i="1"/>
  <c r="H118" i="1"/>
  <c r="F97" i="1"/>
  <c r="F99" i="1"/>
  <c r="F106" i="1"/>
  <c r="F108" i="1"/>
  <c r="F112" i="1"/>
  <c r="F100" i="1"/>
  <c r="F105" i="1"/>
  <c r="F107" i="1"/>
  <c r="F111" i="1"/>
  <c r="F116" i="1"/>
  <c r="F51" i="1"/>
  <c r="F62" i="1"/>
  <c r="F68" i="1"/>
  <c r="F70" i="1"/>
  <c r="F41" i="1"/>
  <c r="F50" i="1"/>
  <c r="F58" i="1"/>
  <c r="F72" i="1"/>
  <c r="F73" i="1"/>
  <c r="F80" i="1"/>
  <c r="F31" i="1"/>
  <c r="F16" i="1"/>
  <c r="F19" i="1"/>
  <c r="F22" i="1"/>
  <c r="F24" i="1"/>
  <c r="F27" i="1"/>
  <c r="I92" i="1"/>
  <c r="F92" i="1" s="1"/>
  <c r="I125" i="1"/>
  <c r="H125" i="1" s="1"/>
  <c r="D97" i="1"/>
  <c r="D106" i="1"/>
  <c r="D108" i="1"/>
  <c r="D112" i="1"/>
  <c r="H98" i="1"/>
  <c r="D99" i="1"/>
  <c r="D100" i="1"/>
  <c r="D105" i="1"/>
  <c r="D107" i="1"/>
  <c r="D111" i="1"/>
  <c r="D116" i="1"/>
  <c r="H62" i="1"/>
  <c r="H40" i="1"/>
  <c r="H42" i="1"/>
  <c r="H46" i="1"/>
  <c r="H51" i="1"/>
  <c r="H58" i="1"/>
  <c r="H68" i="1"/>
  <c r="H70" i="1"/>
  <c r="H72" i="1"/>
  <c r="H73" i="1"/>
  <c r="H80" i="1"/>
  <c r="H41" i="1"/>
  <c r="H43" i="1"/>
  <c r="H45" i="1"/>
  <c r="H49" i="1"/>
  <c r="H50" i="1"/>
  <c r="H53" i="1"/>
  <c r="H56" i="1"/>
  <c r="H63" i="1"/>
  <c r="H67" i="1"/>
  <c r="H69" i="1"/>
  <c r="H74" i="1"/>
  <c r="H79" i="1"/>
  <c r="D98" i="1"/>
  <c r="D40" i="1"/>
  <c r="D42" i="1"/>
  <c r="D46" i="1"/>
  <c r="D53" i="1"/>
  <c r="D56" i="1"/>
  <c r="D63" i="1"/>
  <c r="D67" i="1"/>
  <c r="D69" i="1"/>
  <c r="D74" i="1"/>
  <c r="D79" i="1"/>
  <c r="D43" i="1"/>
  <c r="D45" i="1"/>
  <c r="D49" i="1"/>
  <c r="D12" i="1"/>
  <c r="H12" i="1"/>
  <c r="D16" i="1"/>
  <c r="D19" i="1"/>
  <c r="D22" i="1"/>
  <c r="D24" i="1"/>
  <c r="D27" i="1"/>
  <c r="D31" i="1"/>
  <c r="H21" i="1"/>
  <c r="H23" i="1"/>
  <c r="H26" i="1"/>
  <c r="H29" i="1"/>
  <c r="H30" i="1"/>
  <c r="H33" i="1"/>
  <c r="D21" i="1"/>
  <c r="D23" i="1"/>
  <c r="D26" i="1"/>
  <c r="D29" i="1"/>
  <c r="D30" i="1"/>
  <c r="D33" i="1"/>
  <c r="I35" i="1"/>
  <c r="D35" i="1" l="1"/>
  <c r="D125" i="1"/>
  <c r="D92" i="1"/>
  <c r="H92" i="1"/>
  <c r="J123" i="1"/>
  <c r="F35" i="1"/>
  <c r="H35" i="1"/>
  <c r="J121" i="1" l="1"/>
  <c r="J122" i="1"/>
  <c r="J102" i="1"/>
  <c r="J90" i="1"/>
  <c r="J82" i="1"/>
  <c r="J86" i="1"/>
  <c r="J87" i="1"/>
  <c r="J83" i="1"/>
  <c r="J81" i="1"/>
  <c r="J89" i="1"/>
  <c r="J85" i="1"/>
  <c r="J88" i="1"/>
  <c r="J84" i="1"/>
  <c r="J117" i="1"/>
  <c r="J104" i="1"/>
  <c r="J115" i="1"/>
  <c r="J113" i="1"/>
  <c r="J48" i="1"/>
  <c r="J114" i="1"/>
  <c r="J76" i="1"/>
  <c r="J77" i="1"/>
  <c r="J52" i="1"/>
  <c r="J65" i="1"/>
  <c r="J25" i="1"/>
  <c r="J15" i="1"/>
  <c r="J17" i="1"/>
  <c r="J13" i="1"/>
  <c r="J32" i="1"/>
  <c r="J14" i="1"/>
  <c r="J35" i="1"/>
  <c r="J119" i="1"/>
  <c r="J116" i="1"/>
  <c r="J111" i="1"/>
  <c r="J109" i="1"/>
  <c r="J107" i="1"/>
  <c r="J105" i="1"/>
  <c r="J103" i="1"/>
  <c r="J100" i="1"/>
  <c r="J98" i="1"/>
  <c r="J80" i="1"/>
  <c r="J78" i="1"/>
  <c r="J73" i="1"/>
  <c r="J72" i="1"/>
  <c r="J69" i="1"/>
  <c r="J67" i="1"/>
  <c r="J64" i="1"/>
  <c r="J63" i="1"/>
  <c r="J61" i="1"/>
  <c r="J60" i="1"/>
  <c r="J58" i="1"/>
  <c r="J56" i="1"/>
  <c r="J53" i="1"/>
  <c r="J50" i="1"/>
  <c r="J49" i="1"/>
  <c r="J46" i="1"/>
  <c r="J43" i="1"/>
  <c r="J41" i="1"/>
  <c r="J33" i="1"/>
  <c r="J30" i="1"/>
  <c r="J29" i="1"/>
  <c r="J27" i="1"/>
  <c r="J24" i="1"/>
  <c r="J22" i="1"/>
  <c r="J125" i="1"/>
  <c r="J120" i="1"/>
  <c r="J118" i="1"/>
  <c r="J112" i="1"/>
  <c r="J110" i="1"/>
  <c r="J108" i="1"/>
  <c r="J106" i="1"/>
  <c r="J101" i="1"/>
  <c r="J99" i="1"/>
  <c r="J97" i="1"/>
  <c r="J92" i="1"/>
  <c r="J79" i="1"/>
  <c r="J75" i="1"/>
  <c r="J74" i="1"/>
  <c r="J71" i="1"/>
  <c r="J70" i="1"/>
  <c r="J68" i="1"/>
  <c r="J66" i="1"/>
  <c r="J62" i="1"/>
  <c r="J59" i="1"/>
  <c r="J57" i="1"/>
  <c r="J55" i="1"/>
  <c r="J54" i="1"/>
  <c r="J51" i="1"/>
  <c r="J47" i="1"/>
  <c r="J45" i="1"/>
  <c r="J44" i="1"/>
  <c r="J42" i="1"/>
  <c r="J40" i="1"/>
  <c r="J31" i="1"/>
  <c r="J28" i="1"/>
  <c r="J26" i="1"/>
  <c r="J23" i="1"/>
  <c r="J21" i="1"/>
  <c r="J20" i="1"/>
  <c r="J18" i="1"/>
  <c r="J19" i="1"/>
  <c r="J12" i="1"/>
  <c r="J16" i="1"/>
  <c r="J155" i="1" l="1"/>
</calcChain>
</file>

<file path=xl/sharedStrings.xml><?xml version="1.0" encoding="utf-8"?>
<sst xmlns="http://schemas.openxmlformats.org/spreadsheetml/2006/main" count="151" uniqueCount="143">
  <si>
    <t xml:space="preserve"> </t>
  </si>
  <si>
    <t>TOTAL</t>
  </si>
  <si>
    <t>% of</t>
  </si>
  <si>
    <t>AREA</t>
  </si>
  <si>
    <t>%</t>
  </si>
  <si>
    <t>Total</t>
  </si>
  <si>
    <t>JOB ACCESS</t>
  </si>
  <si>
    <t>CAPITAL</t>
  </si>
  <si>
    <t>OPERATING</t>
  </si>
  <si>
    <t>Cap</t>
  </si>
  <si>
    <t>Op</t>
  </si>
  <si>
    <t>Philadelphia, PA-NJ-DE-MD</t>
  </si>
  <si>
    <t>OVER 1,000,000</t>
  </si>
  <si>
    <t>Chicago, IL-IN</t>
  </si>
  <si>
    <t>SUBTOTAL</t>
  </si>
  <si>
    <t>200,000 - 1,000,000</t>
  </si>
  <si>
    <t>50,000 - 200,000</t>
  </si>
  <si>
    <t>Cincinnati, OH-KY-IN</t>
  </si>
  <si>
    <t>San Diego, CA</t>
  </si>
  <si>
    <t>PLANNING</t>
  </si>
  <si>
    <t>PL</t>
  </si>
  <si>
    <t>Boise City, ID</t>
  </si>
  <si>
    <t>Corpus Christi, TX</t>
  </si>
  <si>
    <t>Dayton, OH</t>
  </si>
  <si>
    <t>Omaha, NE-IA</t>
  </si>
  <si>
    <t>Raleigh, NC</t>
  </si>
  <si>
    <t>Houston, TX</t>
  </si>
  <si>
    <t>Providence, RI-MA</t>
  </si>
  <si>
    <t>Asheville, NC</t>
  </si>
  <si>
    <t>Buffalo, NY</t>
  </si>
  <si>
    <t>Durham, NC</t>
  </si>
  <si>
    <t>Evansville, IN-KY</t>
  </si>
  <si>
    <t>Greensboro, NC</t>
  </si>
  <si>
    <t>Scranton, PA</t>
  </si>
  <si>
    <t>Winston-Salem, NC</t>
  </si>
  <si>
    <t>Port St. Lucie, FL</t>
  </si>
  <si>
    <t>Miami, FL</t>
  </si>
  <si>
    <t>Columbia, SC</t>
  </si>
  <si>
    <t>Peoria, IL</t>
  </si>
  <si>
    <t>Bloomington, IN</t>
  </si>
  <si>
    <t>A negative obligation indicates that a budget amendment shifted the commitment of previously obligated funds elsewhere.</t>
  </si>
  <si>
    <t>Washington, DC-VA-MD</t>
  </si>
  <si>
    <t>Charlotte, NC-SC</t>
  </si>
  <si>
    <t>Reading, PA</t>
  </si>
  <si>
    <t>Topeka, KS</t>
  </si>
  <si>
    <t>Salt Lake City-West Valley City, UT</t>
  </si>
  <si>
    <t>Reno, NV-CA</t>
  </si>
  <si>
    <t>TABLE 41</t>
  </si>
  <si>
    <t>FY 2014 JOB ACCESS / REVERSE COMMUTE OBLIGATIONS BY POPULATION GROUP AND UZA</t>
  </si>
  <si>
    <t>Indianapolis, IN</t>
  </si>
  <si>
    <t>Kansas City, MO-KS</t>
  </si>
  <si>
    <t>Las Vegas-Henderson, NV</t>
  </si>
  <si>
    <t>Los Angeles-Long Beach-Anaheim, CA</t>
  </si>
  <si>
    <t>New York-Newark, NY-NJ-CT</t>
  </si>
  <si>
    <t>Riverside-San Bernardino, CA</t>
  </si>
  <si>
    <t>Sacramento, CA</t>
  </si>
  <si>
    <t>San Francisco-Oakland, CA</t>
  </si>
  <si>
    <t>San Jose, CA</t>
  </si>
  <si>
    <t>San Juan, PR</t>
  </si>
  <si>
    <t>St. Louis, MO-IL</t>
  </si>
  <si>
    <t>Virginia Beach, VA</t>
  </si>
  <si>
    <t>Anchorage, AK</t>
  </si>
  <si>
    <t>Antioch, CA</t>
  </si>
  <si>
    <t>Augusta-Richmond County, GA-SC</t>
  </si>
  <si>
    <t>Birmingham, AL</t>
  </si>
  <si>
    <t>Cape Coral, FL</t>
  </si>
  <si>
    <t>Concord, CA</t>
  </si>
  <si>
    <t>Denton-Lewisville, TX</t>
  </si>
  <si>
    <t>Eugene, OR</t>
  </si>
  <si>
    <t>Fort Wayne, IN</t>
  </si>
  <si>
    <t>Fresno, CA</t>
  </si>
  <si>
    <t>Greenville, SC</t>
  </si>
  <si>
    <t>Indio-Cathedral City, CA</t>
  </si>
  <si>
    <t>Knoxville, TN</t>
  </si>
  <si>
    <t>Lakeland, FL</t>
  </si>
  <si>
    <t>Lancaster, PA</t>
  </si>
  <si>
    <t>Lexington-Fayette, KY</t>
  </si>
  <si>
    <t>Louisville/Jefferson County, KY-IN</t>
  </si>
  <si>
    <t>McAllen, TX</t>
  </si>
  <si>
    <t>Modesto, CA</t>
  </si>
  <si>
    <t>Murrieta-Temecula-Menifee, CA</t>
  </si>
  <si>
    <t>Myrtle Beach-Socastee, SC-NC</t>
  </si>
  <si>
    <t>New Orleans, LA</t>
  </si>
  <si>
    <t>Ogden-Layton, UT</t>
  </si>
  <si>
    <t>Oklahoma City, OK</t>
  </si>
  <si>
    <t>Pensacola, FL-AL</t>
  </si>
  <si>
    <t>Provo-Orem, UT</t>
  </si>
  <si>
    <t>Richmond, VA</t>
  </si>
  <si>
    <t>Santa Rosa, CA</t>
  </si>
  <si>
    <t>Spokane, WA</t>
  </si>
  <si>
    <t>Springfield, MA-CT</t>
  </si>
  <si>
    <t>Stockton, CA</t>
  </si>
  <si>
    <t>Tulsa, OK</t>
  </si>
  <si>
    <t>Urban Honolulu, HI</t>
  </si>
  <si>
    <t>Youngstown, OH-PA</t>
  </si>
  <si>
    <t>Anderson, SC</t>
  </si>
  <si>
    <t>Auburn, AL</t>
  </si>
  <si>
    <t>Bend, OR</t>
  </si>
  <si>
    <t>Benton Harbor-St. Joseph-Fair Plain, MI</t>
  </si>
  <si>
    <t>Bismarck, ND</t>
  </si>
  <si>
    <t>Casper, WY</t>
  </si>
  <si>
    <t>Dothan, AL</t>
  </si>
  <si>
    <t>Dover, DE</t>
  </si>
  <si>
    <t>Fargo, ND-MN</t>
  </si>
  <si>
    <t>Florence, SC</t>
  </si>
  <si>
    <t>Gadsden, AL</t>
  </si>
  <si>
    <t>Hemet, CA</t>
  </si>
  <si>
    <t>Jackson, MI</t>
  </si>
  <si>
    <t>Lawton, OK</t>
  </si>
  <si>
    <t>Norman, OK</t>
  </si>
  <si>
    <t>North Port-Port Charlotte, FL</t>
  </si>
  <si>
    <t>Redding, CA</t>
  </si>
  <si>
    <t>Rock Hill, SC</t>
  </si>
  <si>
    <t>Saginaw, MI</t>
  </si>
  <si>
    <t>San Luis Obispo, CA</t>
  </si>
  <si>
    <t>South Lyon-Howell, MI</t>
  </si>
  <si>
    <t>Springfield, OH</t>
  </si>
  <si>
    <t>St. Augustine, FL</t>
  </si>
  <si>
    <t>Tuscaloosa, AL</t>
  </si>
  <si>
    <t>Zephyrhills, FL</t>
  </si>
  <si>
    <t>ALABAMA GOV APP</t>
  </si>
  <si>
    <t>ALASKA GOV APP</t>
  </si>
  <si>
    <t>CALIFORNIA GOV APP</t>
  </si>
  <si>
    <t>DELAWARE GOV APP</t>
  </si>
  <si>
    <t>FLORIDA GOV APP</t>
  </si>
  <si>
    <t>IDAHO GOV APP</t>
  </si>
  <si>
    <t>ILLINOIS GOV APP</t>
  </si>
  <si>
    <t>KANSAS GOV APP</t>
  </si>
  <si>
    <t>MASSACHUSETTS GOV APP</t>
  </si>
  <si>
    <t>MICHIGAN GOV APP</t>
  </si>
  <si>
    <t>MINNESOTA GOV APP</t>
  </si>
  <si>
    <t>MISSISSIPPI GOV APP</t>
  </si>
  <si>
    <t>NEW JERSEY GOV APP</t>
  </si>
  <si>
    <t>NEW MEXICO GOV APP</t>
  </si>
  <si>
    <t>NORTH CAROLINA GOV APP</t>
  </si>
  <si>
    <t>NORTH DAKOTA GOV APP</t>
  </si>
  <si>
    <t>OHIO GOV APP</t>
  </si>
  <si>
    <t>RHODE ISLAND GOV APP</t>
  </si>
  <si>
    <t>SOUTH CAROLINA GOV APP</t>
  </si>
  <si>
    <t>UTAH GOV APP</t>
  </si>
  <si>
    <t>WISCONSIN GOV APP</t>
  </si>
  <si>
    <t>WYOMING GOV APP</t>
  </si>
  <si>
    <t>STATE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</si>
</sst>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5" formatCode="&quot;$&quot;#,##0_);\(&quot;$&quot;#,##0\)"/>
    <numFmt numFmtId="164" formatCode="#,##0.0_);\(#,##0.0\)"/>
    <numFmt numFmtId="165" formatCode="&quot;$&quot;#,##0"/>
    <numFmt numFmtId="166" formatCode="0.0"/>
  </numFmts>
  <fonts count="13" x14ac:knownFonts="1">
    <font>
      <sz val="12"/>
      <name val="Arial"/>
    </font>
    <font>
      <b/>
      <sz val="14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b/>
      <sz val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/>
      <top/>
      <bottom style="thick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/>
      <bottom/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 style="thick">
        <color indexed="8"/>
      </bottom>
      <diagonal/>
    </border>
    <border>
      <left style="medium">
        <color indexed="8"/>
      </left>
      <right style="medium">
        <color indexed="8"/>
      </right>
      <top style="hair">
        <color indexed="8"/>
      </top>
      <bottom style="hair">
        <color theme="0" tint="-0.24994659260841701"/>
      </bottom>
      <diagonal/>
    </border>
    <border>
      <left/>
      <right/>
      <top style="hair">
        <color indexed="8"/>
      </top>
      <bottom style="hair">
        <color theme="0" tint="-0.24994659260841701"/>
      </bottom>
      <diagonal/>
    </border>
    <border>
      <left/>
      <right style="medium">
        <color indexed="8"/>
      </right>
      <top style="hair">
        <color indexed="8"/>
      </top>
      <bottom style="hair">
        <color theme="0" tint="-0.24994659260841701"/>
      </bottom>
      <diagonal/>
    </border>
    <border>
      <left style="medium">
        <color indexed="8"/>
      </left>
      <right style="medium">
        <color indexed="8"/>
      </right>
      <top style="hair">
        <color theme="0" tint="-0.24994659260841701"/>
      </top>
      <bottom style="hair">
        <color theme="0" tint="-0.24994659260841701"/>
      </bottom>
      <diagonal/>
    </border>
    <border>
      <left/>
      <right/>
      <top style="hair">
        <color theme="0" tint="-0.24994659260841701"/>
      </top>
      <bottom style="hair">
        <color theme="0" tint="-0.24994659260841701"/>
      </bottom>
      <diagonal/>
    </border>
    <border>
      <left/>
      <right style="medium">
        <color indexed="8"/>
      </right>
      <top style="hair">
        <color theme="0" tint="-0.24994659260841701"/>
      </top>
      <bottom style="hair">
        <color theme="0" tint="-0.24994659260841701"/>
      </bottom>
      <diagonal/>
    </border>
    <border>
      <left style="medium">
        <color indexed="8"/>
      </left>
      <right style="medium">
        <color indexed="8"/>
      </right>
      <top/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/>
      <right style="medium">
        <color indexed="8"/>
      </right>
      <top/>
      <bottom style="hair">
        <color indexed="8"/>
      </bottom>
      <diagonal/>
    </border>
    <border>
      <left style="medium">
        <color indexed="8"/>
      </left>
      <right style="medium">
        <color indexed="8"/>
      </right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medium">
        <color indexed="8"/>
      </right>
      <top style="hair">
        <color indexed="8"/>
      </top>
      <bottom/>
      <diagonal/>
    </border>
    <border>
      <left style="medium">
        <color indexed="8"/>
      </left>
      <right style="medium">
        <color indexed="8"/>
      </right>
      <top style="hair">
        <color theme="0" tint="-0.24994659260841701"/>
      </top>
      <bottom style="hair">
        <color indexed="8"/>
      </bottom>
      <diagonal/>
    </border>
    <border>
      <left/>
      <right/>
      <top style="hair">
        <color theme="0" tint="-0.24994659260841701"/>
      </top>
      <bottom style="hair">
        <color indexed="8"/>
      </bottom>
      <diagonal/>
    </border>
    <border>
      <left/>
      <right style="medium">
        <color indexed="8"/>
      </right>
      <top style="hair">
        <color theme="0" tint="-0.24994659260841701"/>
      </top>
      <bottom style="hair">
        <color indexed="8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1" fillId="0" borderId="0" xfId="0" applyFont="1"/>
    <xf numFmtId="0" fontId="0" fillId="0" borderId="1" xfId="0" applyBorder="1"/>
    <xf numFmtId="0" fontId="1" fillId="0" borderId="2" xfId="0" applyFont="1" applyBorder="1"/>
    <xf numFmtId="0" fontId="0" fillId="0" borderId="3" xfId="0" applyBorder="1"/>
    <xf numFmtId="0" fontId="0" fillId="0" borderId="4" xfId="0" applyBorder="1"/>
    <xf numFmtId="0" fontId="3" fillId="0" borderId="3" xfId="0" applyFont="1" applyBorder="1"/>
    <xf numFmtId="5" fontId="0" fillId="0" borderId="0" xfId="0" applyNumberFormat="1" applyProtection="1"/>
    <xf numFmtId="37" fontId="0" fillId="0" borderId="0" xfId="0" applyNumberFormat="1" applyProtection="1"/>
    <xf numFmtId="0" fontId="2" fillId="0" borderId="3" xfId="0" applyFont="1" applyBorder="1"/>
    <xf numFmtId="0" fontId="4" fillId="0" borderId="0" xfId="0" applyFont="1"/>
    <xf numFmtId="37" fontId="5" fillId="0" borderId="0" xfId="0" applyNumberFormat="1" applyFont="1" applyProtection="1"/>
    <xf numFmtId="0" fontId="5" fillId="0" borderId="0" xfId="0" applyFont="1"/>
    <xf numFmtId="37" fontId="0" fillId="0" borderId="0" xfId="0" applyNumberFormat="1" applyBorder="1" applyProtection="1"/>
    <xf numFmtId="0" fontId="0" fillId="0" borderId="0" xfId="0" applyFill="1" applyAlignment="1">
      <alignment horizontal="center"/>
    </xf>
    <xf numFmtId="0" fontId="0" fillId="0" borderId="5" xfId="0" applyFill="1" applyBorder="1"/>
    <xf numFmtId="0" fontId="7" fillId="0" borderId="0" xfId="0" applyFont="1" applyFill="1" applyAlignment="1">
      <alignment horizontal="center"/>
    </xf>
    <xf numFmtId="164" fontId="9" fillId="0" borderId="0" xfId="0" applyNumberFormat="1" applyFont="1" applyProtection="1"/>
    <xf numFmtId="0" fontId="6" fillId="0" borderId="0" xfId="0" applyFont="1"/>
    <xf numFmtId="3" fontId="0" fillId="0" borderId="0" xfId="0" applyNumberFormat="1" applyProtection="1"/>
    <xf numFmtId="3" fontId="0" fillId="0" borderId="0" xfId="0" applyNumberFormat="1"/>
    <xf numFmtId="3" fontId="0" fillId="0" borderId="2" xfId="0" applyNumberFormat="1" applyBorder="1"/>
    <xf numFmtId="3" fontId="0" fillId="0" borderId="0" xfId="0" applyNumberFormat="1" applyAlignment="1">
      <alignment horizontal="center"/>
    </xf>
    <xf numFmtId="3" fontId="0" fillId="0" borderId="5" xfId="0" applyNumberFormat="1" applyBorder="1"/>
    <xf numFmtId="165" fontId="0" fillId="0" borderId="0" xfId="0" applyNumberFormat="1" applyProtection="1"/>
    <xf numFmtId="0" fontId="8" fillId="0" borderId="3" xfId="0" applyFont="1" applyBorder="1"/>
    <xf numFmtId="37" fontId="8" fillId="0" borderId="0" xfId="0" applyNumberFormat="1" applyFont="1" applyBorder="1" applyProtection="1"/>
    <xf numFmtId="37" fontId="8" fillId="0" borderId="0" xfId="0" applyNumberFormat="1" applyFont="1" applyProtection="1"/>
    <xf numFmtId="3" fontId="8" fillId="0" borderId="0" xfId="0" applyNumberFormat="1" applyFont="1" applyProtection="1"/>
    <xf numFmtId="0" fontId="8" fillId="0" borderId="0" xfId="0" applyFont="1"/>
    <xf numFmtId="0" fontId="0" fillId="0" borderId="6" xfId="0" applyFill="1" applyBorder="1"/>
    <xf numFmtId="5" fontId="0" fillId="0" borderId="7" xfId="0" applyNumberFormat="1" applyFill="1" applyBorder="1" applyProtection="1"/>
    <xf numFmtId="164" fontId="7" fillId="0" borderId="7" xfId="0" applyNumberFormat="1" applyFont="1" applyFill="1" applyBorder="1" applyProtection="1"/>
    <xf numFmtId="165" fontId="0" fillId="0" borderId="7" xfId="0" applyNumberFormat="1" applyFill="1" applyBorder="1" applyProtection="1"/>
    <xf numFmtId="0" fontId="6" fillId="0" borderId="8" xfId="0" applyFont="1" applyFill="1" applyBorder="1"/>
    <xf numFmtId="5" fontId="6" fillId="0" borderId="9" xfId="0" applyNumberFormat="1" applyFont="1" applyFill="1" applyBorder="1" applyProtection="1"/>
    <xf numFmtId="166" fontId="0" fillId="0" borderId="0" xfId="0" applyNumberFormat="1"/>
    <xf numFmtId="166" fontId="0" fillId="0" borderId="10" xfId="0" applyNumberFormat="1" applyBorder="1"/>
    <xf numFmtId="166" fontId="0" fillId="0" borderId="11" xfId="0" applyNumberFormat="1" applyBorder="1" applyAlignment="1">
      <alignment horizontal="center"/>
    </xf>
    <xf numFmtId="166" fontId="7" fillId="0" borderId="11" xfId="0" applyNumberFormat="1" applyFont="1" applyBorder="1" applyAlignment="1">
      <alignment horizontal="center"/>
    </xf>
    <xf numFmtId="166" fontId="0" fillId="0" borderId="12" xfId="0" applyNumberFormat="1" applyBorder="1"/>
    <xf numFmtId="166" fontId="0" fillId="0" borderId="11" xfId="0" applyNumberFormat="1" applyBorder="1"/>
    <xf numFmtId="166" fontId="4" fillId="0" borderId="11" xfId="0" applyNumberFormat="1" applyFont="1" applyBorder="1" applyProtection="1"/>
    <xf numFmtId="166" fontId="6" fillId="0" borderId="11" xfId="0" applyNumberFormat="1" applyFont="1" applyBorder="1" applyProtection="1"/>
    <xf numFmtId="166" fontId="4" fillId="0" borderId="13" xfId="0" applyNumberFormat="1" applyFont="1" applyFill="1" applyBorder="1" applyProtection="1"/>
    <xf numFmtId="166" fontId="4" fillId="0" borderId="0" xfId="0" applyNumberFormat="1" applyFont="1" applyProtection="1"/>
    <xf numFmtId="166" fontId="0" fillId="0" borderId="0" xfId="0" applyNumberFormat="1" applyProtection="1"/>
    <xf numFmtId="166" fontId="6" fillId="0" borderId="14" xfId="0" applyNumberFormat="1" applyFont="1" applyFill="1" applyBorder="1" applyProtection="1"/>
    <xf numFmtId="164" fontId="9" fillId="0" borderId="0" xfId="0" applyNumberFormat="1" applyFont="1" applyBorder="1" applyProtection="1"/>
    <xf numFmtId="3" fontId="0" fillId="0" borderId="0" xfId="0" applyNumberFormat="1" applyBorder="1" applyProtection="1"/>
    <xf numFmtId="0" fontId="8" fillId="0" borderId="0" xfId="0" applyFont="1" applyFill="1" applyAlignment="1">
      <alignment horizontal="center"/>
    </xf>
    <xf numFmtId="3" fontId="8" fillId="0" borderId="0" xfId="0" applyNumberFormat="1" applyFont="1" applyBorder="1" applyProtection="1"/>
    <xf numFmtId="0" fontId="2" fillId="0" borderId="15" xfId="0" applyFont="1" applyBorder="1"/>
    <xf numFmtId="37" fontId="0" fillId="0" borderId="16" xfId="0" applyNumberFormat="1" applyBorder="1" applyProtection="1"/>
    <xf numFmtId="3" fontId="8" fillId="0" borderId="16" xfId="0" applyNumberFormat="1" applyFont="1" applyBorder="1" applyProtection="1"/>
    <xf numFmtId="3" fontId="0" fillId="0" borderId="16" xfId="0" applyNumberFormat="1" applyBorder="1" applyProtection="1"/>
    <xf numFmtId="166" fontId="4" fillId="0" borderId="17" xfId="0" applyNumberFormat="1" applyFont="1" applyBorder="1" applyProtection="1"/>
    <xf numFmtId="0" fontId="2" fillId="0" borderId="18" xfId="0" applyFont="1" applyBorder="1"/>
    <xf numFmtId="37" fontId="0" fillId="0" borderId="19" xfId="0" applyNumberFormat="1" applyBorder="1" applyProtection="1"/>
    <xf numFmtId="3" fontId="8" fillId="0" borderId="19" xfId="0" applyNumberFormat="1" applyFont="1" applyBorder="1" applyProtection="1"/>
    <xf numFmtId="3" fontId="0" fillId="0" borderId="19" xfId="0" applyNumberFormat="1" applyBorder="1" applyProtection="1"/>
    <xf numFmtId="166" fontId="4" fillId="0" borderId="20" xfId="0" applyNumberFormat="1" applyFont="1" applyBorder="1" applyProtection="1"/>
    <xf numFmtId="0" fontId="2" fillId="0" borderId="21" xfId="0" applyFont="1" applyBorder="1"/>
    <xf numFmtId="37" fontId="0" fillId="0" borderId="22" xfId="0" applyNumberFormat="1" applyBorder="1" applyProtection="1"/>
    <xf numFmtId="3" fontId="8" fillId="0" borderId="22" xfId="0" applyNumberFormat="1" applyFont="1" applyBorder="1" applyProtection="1"/>
    <xf numFmtId="3" fontId="0" fillId="0" borderId="22" xfId="0" applyNumberFormat="1" applyBorder="1" applyProtection="1"/>
    <xf numFmtId="166" fontId="4" fillId="0" borderId="23" xfId="0" applyNumberFormat="1" applyFont="1" applyBorder="1" applyProtection="1"/>
    <xf numFmtId="0" fontId="2" fillId="0" borderId="24" xfId="0" applyFont="1" applyBorder="1"/>
    <xf numFmtId="37" fontId="0" fillId="0" borderId="25" xfId="0" applyNumberFormat="1" applyBorder="1" applyProtection="1"/>
    <xf numFmtId="164" fontId="9" fillId="0" borderId="25" xfId="0" applyNumberFormat="1" applyFont="1" applyBorder="1" applyProtection="1"/>
    <xf numFmtId="37" fontId="8" fillId="0" borderId="25" xfId="0" applyNumberFormat="1" applyFont="1" applyBorder="1" applyProtection="1"/>
    <xf numFmtId="3" fontId="0" fillId="0" borderId="25" xfId="0" applyNumberFormat="1" applyBorder="1" applyProtection="1"/>
    <xf numFmtId="166" fontId="4" fillId="0" borderId="26" xfId="0" applyNumberFormat="1" applyFont="1" applyBorder="1" applyProtection="1"/>
    <xf numFmtId="37" fontId="8" fillId="0" borderId="22" xfId="0" applyNumberFormat="1" applyFont="1" applyBorder="1" applyProtection="1"/>
    <xf numFmtId="0" fontId="3" fillId="0" borderId="24" xfId="0" applyFont="1" applyBorder="1"/>
    <xf numFmtId="0" fontId="3" fillId="0" borderId="0" xfId="0" applyFont="1" applyFill="1" applyAlignment="1">
      <alignment horizontal="center"/>
    </xf>
    <xf numFmtId="164" fontId="3" fillId="0" borderId="0" xfId="0" applyNumberFormat="1" applyFont="1" applyProtection="1"/>
    <xf numFmtId="164" fontId="10" fillId="0" borderId="0" xfId="0" applyNumberFormat="1" applyFont="1" applyProtection="1"/>
    <xf numFmtId="164" fontId="10" fillId="0" borderId="0" xfId="0" applyNumberFormat="1" applyFont="1" applyBorder="1" applyProtection="1"/>
    <xf numFmtId="164" fontId="10" fillId="0" borderId="22" xfId="0" applyNumberFormat="1" applyFont="1" applyBorder="1" applyProtection="1"/>
    <xf numFmtId="164" fontId="10" fillId="0" borderId="16" xfId="0" applyNumberFormat="1" applyFont="1" applyBorder="1" applyProtection="1"/>
    <xf numFmtId="164" fontId="10" fillId="0" borderId="19" xfId="0" applyNumberFormat="1" applyFont="1" applyBorder="1" applyProtection="1"/>
    <xf numFmtId="164" fontId="10" fillId="0" borderId="25" xfId="0" applyNumberFormat="1" applyFont="1" applyBorder="1" applyProtection="1"/>
    <xf numFmtId="37" fontId="11" fillId="0" borderId="0" xfId="0" applyNumberFormat="1" applyFont="1" applyProtection="1"/>
    <xf numFmtId="0" fontId="12" fillId="0" borderId="0" xfId="0" applyFont="1"/>
    <xf numFmtId="5" fontId="0" fillId="0" borderId="0" xfId="0" applyNumberFormat="1"/>
    <xf numFmtId="0" fontId="2" fillId="0" borderId="27" xfId="0" applyFont="1" applyBorder="1"/>
    <xf numFmtId="37" fontId="0" fillId="0" borderId="28" xfId="0" applyNumberFormat="1" applyBorder="1" applyProtection="1"/>
    <xf numFmtId="164" fontId="10" fillId="0" borderId="28" xfId="0" applyNumberFormat="1" applyFont="1" applyBorder="1" applyProtection="1"/>
    <xf numFmtId="3" fontId="8" fillId="0" borderId="28" xfId="0" applyNumberFormat="1" applyFont="1" applyBorder="1" applyProtection="1"/>
    <xf numFmtId="3" fontId="0" fillId="0" borderId="28" xfId="0" applyNumberFormat="1" applyBorder="1" applyProtection="1"/>
    <xf numFmtId="166" fontId="4" fillId="0" borderId="29" xfId="0" applyNumberFormat="1" applyFont="1" applyBorder="1" applyProtection="1"/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B1:M174"/>
  <sheetViews>
    <sheetView tabSelected="1" defaultGridColor="0" colorId="22" zoomScale="77" zoomScaleNormal="77" workbookViewId="0">
      <pane xSplit="2" ySplit="9" topLeftCell="C79" activePane="bottomRight" state="frozenSplit"/>
      <selection pane="topRight" activeCell="C1" sqref="C1"/>
      <selection pane="bottomLeft" activeCell="A9" sqref="A9"/>
      <selection pane="bottomRight" activeCell="O125" sqref="O125"/>
    </sheetView>
  </sheetViews>
  <sheetFormatPr defaultColWidth="11.44140625" defaultRowHeight="15" x14ac:dyDescent="0.2"/>
  <cols>
    <col min="1" max="1" width="3.77734375" customWidth="1"/>
    <col min="2" max="2" width="34.77734375" customWidth="1"/>
    <col min="3" max="3" width="13" customWidth="1"/>
    <col min="4" max="4" width="8.21875" customWidth="1"/>
    <col min="5" max="5" width="13" customWidth="1"/>
    <col min="6" max="6" width="8.33203125" customWidth="1"/>
    <col min="7" max="7" width="13" customWidth="1"/>
    <col min="8" max="8" width="8.21875" customWidth="1"/>
    <col min="9" max="9" width="13" style="20" customWidth="1"/>
    <col min="10" max="10" width="14.77734375" style="36" customWidth="1"/>
    <col min="11" max="11" width="3.77734375" customWidth="1"/>
  </cols>
  <sheetData>
    <row r="1" spans="2:13" ht="15.75" x14ac:dyDescent="0.25">
      <c r="B1" s="92" t="s">
        <v>47</v>
      </c>
      <c r="C1" s="92"/>
      <c r="D1" s="92"/>
      <c r="E1" s="92"/>
      <c r="F1" s="92"/>
      <c r="G1" s="92"/>
      <c r="H1" s="92"/>
      <c r="I1" s="92"/>
      <c r="J1" s="92"/>
    </row>
    <row r="2" spans="2:13" ht="18" customHeight="1" x14ac:dyDescent="0.25">
      <c r="B2" s="92" t="s">
        <v>48</v>
      </c>
      <c r="C2" s="93"/>
      <c r="D2" s="93"/>
      <c r="E2" s="93"/>
      <c r="F2" s="93"/>
      <c r="G2" s="93"/>
      <c r="H2" s="93"/>
      <c r="I2" s="93"/>
      <c r="J2" s="93"/>
    </row>
    <row r="3" spans="2:13" ht="9.9499999999999993" customHeight="1" thickBot="1" x14ac:dyDescent="0.3">
      <c r="C3" s="1"/>
      <c r="D3" s="1"/>
      <c r="E3" s="1"/>
      <c r="F3" s="1"/>
      <c r="G3" s="1"/>
      <c r="H3" s="1"/>
    </row>
    <row r="4" spans="2:13" ht="6" customHeight="1" x14ac:dyDescent="0.25">
      <c r="B4" s="2"/>
      <c r="C4" s="3"/>
      <c r="D4" s="3"/>
      <c r="E4" s="3"/>
      <c r="F4" s="3"/>
      <c r="G4" s="3"/>
      <c r="H4" s="3"/>
      <c r="I4" s="21"/>
      <c r="J4" s="37"/>
    </row>
    <row r="5" spans="2:13" ht="15.75" x14ac:dyDescent="0.25">
      <c r="B5" s="4"/>
      <c r="C5" s="93" t="s">
        <v>6</v>
      </c>
      <c r="D5" s="93"/>
      <c r="E5" s="93"/>
      <c r="F5" s="93"/>
      <c r="G5" s="93"/>
      <c r="H5" s="93"/>
      <c r="J5" s="38"/>
    </row>
    <row r="6" spans="2:13" ht="15.75" x14ac:dyDescent="0.25">
      <c r="B6" s="4"/>
      <c r="C6" s="14"/>
      <c r="D6" s="75" t="s">
        <v>9</v>
      </c>
      <c r="E6" s="16"/>
      <c r="F6" s="75" t="s">
        <v>20</v>
      </c>
      <c r="G6" s="14"/>
      <c r="H6" s="75" t="s">
        <v>10</v>
      </c>
      <c r="J6" s="39" t="s">
        <v>2</v>
      </c>
    </row>
    <row r="7" spans="2:13" ht="15.75" x14ac:dyDescent="0.25">
      <c r="B7" s="4" t="s">
        <v>3</v>
      </c>
      <c r="C7" s="14" t="s">
        <v>7</v>
      </c>
      <c r="D7" s="75" t="s">
        <v>4</v>
      </c>
      <c r="E7" s="50" t="s">
        <v>19</v>
      </c>
      <c r="F7" s="75" t="s">
        <v>4</v>
      </c>
      <c r="G7" s="14" t="s">
        <v>8</v>
      </c>
      <c r="H7" s="75" t="s">
        <v>4</v>
      </c>
      <c r="I7" s="22" t="s">
        <v>1</v>
      </c>
      <c r="J7" s="39" t="s">
        <v>5</v>
      </c>
      <c r="K7" t="s">
        <v>0</v>
      </c>
    </row>
    <row r="8" spans="2:13" ht="6" customHeight="1" thickBot="1" x14ac:dyDescent="0.25">
      <c r="B8" s="5"/>
      <c r="C8" s="15"/>
      <c r="D8" s="15"/>
      <c r="E8" s="15"/>
      <c r="F8" s="15"/>
      <c r="G8" s="15"/>
      <c r="H8" s="15"/>
      <c r="I8" s="23"/>
      <c r="J8" s="40"/>
    </row>
    <row r="9" spans="2:13" x14ac:dyDescent="0.2">
      <c r="B9" s="4"/>
      <c r="J9" s="41"/>
      <c r="K9" t="s">
        <v>0</v>
      </c>
    </row>
    <row r="10" spans="2:13" ht="15.75" x14ac:dyDescent="0.25">
      <c r="B10" s="6" t="s">
        <v>12</v>
      </c>
      <c r="J10" s="41"/>
    </row>
    <row r="11" spans="2:13" ht="6" customHeight="1" x14ac:dyDescent="0.2">
      <c r="B11" s="4"/>
      <c r="J11" s="41"/>
    </row>
    <row r="12" spans="2:13" ht="15.75" x14ac:dyDescent="0.25">
      <c r="B12" s="9" t="s">
        <v>42</v>
      </c>
      <c r="C12" s="7">
        <v>0</v>
      </c>
      <c r="D12" s="77">
        <f t="shared" ref="D12:D17" si="0">(C12/I12)*100</f>
        <v>0</v>
      </c>
      <c r="E12" s="28">
        <v>0</v>
      </c>
      <c r="F12" s="77">
        <f>(E12/I12)*100</f>
        <v>0</v>
      </c>
      <c r="G12" s="7">
        <v>262402</v>
      </c>
      <c r="H12" s="77">
        <f>(G12/I12)*100</f>
        <v>100</v>
      </c>
      <c r="I12" s="24">
        <f t="shared" ref="I12:I18" si="1">SUM(C12,E12,G12)</f>
        <v>262402</v>
      </c>
      <c r="J12" s="42">
        <f>(I12/$I$155)*100</f>
        <v>0.38236633735373998</v>
      </c>
      <c r="K12" s="8"/>
      <c r="L12" s="8"/>
      <c r="M12" s="85"/>
    </row>
    <row r="13" spans="2:13" ht="15.75" x14ac:dyDescent="0.25">
      <c r="B13" s="9" t="s">
        <v>13</v>
      </c>
      <c r="C13" s="19">
        <v>0</v>
      </c>
      <c r="D13" s="77">
        <f t="shared" si="0"/>
        <v>0</v>
      </c>
      <c r="E13" s="28">
        <v>0</v>
      </c>
      <c r="F13" s="77">
        <f>(E13/I13)*100</f>
        <v>0</v>
      </c>
      <c r="G13" s="19">
        <v>450766</v>
      </c>
      <c r="H13" s="77">
        <f>(G13/I13)*100</f>
        <v>100</v>
      </c>
      <c r="I13" s="19">
        <f t="shared" si="1"/>
        <v>450766</v>
      </c>
      <c r="J13" s="42">
        <f>(I13/$I$155)*100</f>
        <v>0.65684615370155697</v>
      </c>
      <c r="K13" s="8"/>
      <c r="L13" s="8"/>
      <c r="M13" s="85"/>
    </row>
    <row r="14" spans="2:13" ht="15.75" x14ac:dyDescent="0.25">
      <c r="B14" s="9" t="s">
        <v>17</v>
      </c>
      <c r="C14" s="19">
        <v>43528</v>
      </c>
      <c r="D14" s="77">
        <f t="shared" si="0"/>
        <v>11.421254532764474</v>
      </c>
      <c r="E14" s="28">
        <v>0</v>
      </c>
      <c r="F14" s="77">
        <f>(E14/I14)*100</f>
        <v>0</v>
      </c>
      <c r="G14" s="19">
        <v>337586</v>
      </c>
      <c r="H14" s="77">
        <f>(G14/I14)*100</f>
        <v>88.578745467235521</v>
      </c>
      <c r="I14" s="19">
        <f t="shared" si="1"/>
        <v>381114</v>
      </c>
      <c r="J14" s="42">
        <f>(I14/$I$155)*100</f>
        <v>0.55535081399620911</v>
      </c>
      <c r="K14" s="8"/>
      <c r="L14" s="8"/>
      <c r="M14" s="85"/>
    </row>
    <row r="15" spans="2:13" ht="15.75" x14ac:dyDescent="0.25">
      <c r="B15" s="9" t="s">
        <v>26</v>
      </c>
      <c r="C15" s="19">
        <v>0</v>
      </c>
      <c r="D15" s="77">
        <f t="shared" si="0"/>
        <v>0</v>
      </c>
      <c r="E15" s="28">
        <v>0</v>
      </c>
      <c r="F15" s="77">
        <f>(E15/I15)*100</f>
        <v>0</v>
      </c>
      <c r="G15" s="19">
        <v>2096197</v>
      </c>
      <c r="H15" s="77">
        <f>(G15/I15)*100</f>
        <v>100</v>
      </c>
      <c r="I15" s="19">
        <f t="shared" si="1"/>
        <v>2096197</v>
      </c>
      <c r="J15" s="42">
        <f>(I15/$I$155)*100</f>
        <v>3.054531479416688</v>
      </c>
      <c r="K15" s="8"/>
      <c r="L15" s="8"/>
      <c r="M15" s="85"/>
    </row>
    <row r="16" spans="2:13" ht="15.75" x14ac:dyDescent="0.25">
      <c r="B16" s="62" t="s">
        <v>49</v>
      </c>
      <c r="C16" s="63">
        <v>779296</v>
      </c>
      <c r="D16" s="79">
        <f t="shared" si="0"/>
        <v>86.337107531408563</v>
      </c>
      <c r="E16" s="64">
        <v>0</v>
      </c>
      <c r="F16" s="79">
        <f t="shared" ref="F16:F33" si="2">(E16/I16)*100</f>
        <v>0</v>
      </c>
      <c r="G16" s="63">
        <v>123324</v>
      </c>
      <c r="H16" s="79">
        <f t="shared" ref="H16:H33" si="3">(G16/I16)*100</f>
        <v>13.662892468591433</v>
      </c>
      <c r="I16" s="65">
        <f t="shared" si="1"/>
        <v>902620</v>
      </c>
      <c r="J16" s="66">
        <f>(I16/$I$155)*100</f>
        <v>1.3152777167179852</v>
      </c>
      <c r="K16" s="8"/>
      <c r="L16" s="8"/>
      <c r="M16" s="85"/>
    </row>
    <row r="17" spans="2:13" ht="15.75" x14ac:dyDescent="0.25">
      <c r="B17" s="9" t="s">
        <v>50</v>
      </c>
      <c r="C17" s="8">
        <v>353263</v>
      </c>
      <c r="D17" s="77">
        <f t="shared" si="0"/>
        <v>36.478284215526315</v>
      </c>
      <c r="E17" s="28">
        <v>0</v>
      </c>
      <c r="F17" s="77">
        <f t="shared" si="2"/>
        <v>0</v>
      </c>
      <c r="G17" s="8">
        <v>615157</v>
      </c>
      <c r="H17" s="77">
        <f t="shared" si="3"/>
        <v>63.521715784473678</v>
      </c>
      <c r="I17" s="19">
        <f t="shared" si="1"/>
        <v>968420</v>
      </c>
      <c r="J17" s="42">
        <f>(I17/$I$155)*100</f>
        <v>1.4111600080034026</v>
      </c>
      <c r="K17" s="8"/>
      <c r="L17" s="8"/>
      <c r="M17" s="85"/>
    </row>
    <row r="18" spans="2:13" ht="15.75" x14ac:dyDescent="0.25">
      <c r="B18" s="9" t="s">
        <v>51</v>
      </c>
      <c r="C18" s="8">
        <v>57283</v>
      </c>
      <c r="D18" s="77">
        <v>0</v>
      </c>
      <c r="E18" s="28">
        <v>0</v>
      </c>
      <c r="F18" s="77">
        <v>0</v>
      </c>
      <c r="G18" s="8">
        <v>40800</v>
      </c>
      <c r="H18" s="77">
        <v>0</v>
      </c>
      <c r="I18" s="19">
        <f t="shared" si="1"/>
        <v>98083</v>
      </c>
      <c r="J18" s="42">
        <f>(I18/$I$155)*100</f>
        <v>0.14292435830011538</v>
      </c>
      <c r="K18" s="8"/>
      <c r="L18" s="8"/>
      <c r="M18" s="85"/>
    </row>
    <row r="19" spans="2:13" ht="15.75" x14ac:dyDescent="0.25">
      <c r="B19" s="9" t="s">
        <v>52</v>
      </c>
      <c r="C19" s="13">
        <v>-40800</v>
      </c>
      <c r="D19" s="78">
        <f t="shared" ref="D19:D33" si="4">(C19/I19)*100</f>
        <v>-1.1117793292428211</v>
      </c>
      <c r="E19" s="51">
        <v>0</v>
      </c>
      <c r="F19" s="78">
        <f t="shared" si="2"/>
        <v>0</v>
      </c>
      <c r="G19" s="13">
        <v>3710593</v>
      </c>
      <c r="H19" s="78">
        <f t="shared" si="3"/>
        <v>101.11177932924282</v>
      </c>
      <c r="I19" s="49">
        <f t="shared" ref="I19:I33" si="5">SUM(C19,E19,G19)</f>
        <v>3669793</v>
      </c>
      <c r="J19" s="42">
        <f>(I19/$I$155)*100</f>
        <v>5.3475404465529746</v>
      </c>
      <c r="K19" s="8"/>
      <c r="L19" s="8"/>
      <c r="M19" s="85"/>
    </row>
    <row r="20" spans="2:13" ht="15.75" x14ac:dyDescent="0.25">
      <c r="B20" s="62" t="s">
        <v>36</v>
      </c>
      <c r="C20" s="63">
        <v>-745160</v>
      </c>
      <c r="D20" s="79">
        <v>0</v>
      </c>
      <c r="E20" s="64">
        <v>0</v>
      </c>
      <c r="F20" s="79">
        <f t="shared" si="2"/>
        <v>0</v>
      </c>
      <c r="G20" s="63">
        <v>3367040</v>
      </c>
      <c r="H20" s="79">
        <v>0</v>
      </c>
      <c r="I20" s="65">
        <f t="shared" si="5"/>
        <v>2621880</v>
      </c>
      <c r="J20" s="66">
        <f>(I20/$I$155)*100</f>
        <v>3.8205450133041055</v>
      </c>
      <c r="K20" s="8"/>
      <c r="L20" s="8"/>
      <c r="M20" s="85"/>
    </row>
    <row r="21" spans="2:13" ht="15.75" x14ac:dyDescent="0.25">
      <c r="B21" s="9" t="s">
        <v>53</v>
      </c>
      <c r="C21" s="13">
        <v>223435</v>
      </c>
      <c r="D21" s="78">
        <f t="shared" si="4"/>
        <v>3.4157358817600603</v>
      </c>
      <c r="E21" s="51">
        <v>0</v>
      </c>
      <c r="F21" s="78">
        <f t="shared" si="2"/>
        <v>0</v>
      </c>
      <c r="G21" s="13">
        <v>6317908</v>
      </c>
      <c r="H21" s="78">
        <f t="shared" si="3"/>
        <v>96.584264118239943</v>
      </c>
      <c r="I21" s="19">
        <f t="shared" si="5"/>
        <v>6541343</v>
      </c>
      <c r="J21" s="42">
        <f>(I21/$I$155)*100</f>
        <v>9.5318990110003945</v>
      </c>
      <c r="K21" s="8"/>
      <c r="L21" s="8"/>
      <c r="M21" s="85"/>
    </row>
    <row r="22" spans="2:13" ht="15.75" x14ac:dyDescent="0.25">
      <c r="B22" s="9" t="s">
        <v>11</v>
      </c>
      <c r="C22" s="13">
        <v>3465982</v>
      </c>
      <c r="D22" s="78">
        <f t="shared" si="4"/>
        <v>94.499789242018323</v>
      </c>
      <c r="E22" s="51">
        <v>0</v>
      </c>
      <c r="F22" s="78">
        <f t="shared" si="2"/>
        <v>0</v>
      </c>
      <c r="G22" s="13">
        <v>201732</v>
      </c>
      <c r="H22" s="78">
        <f t="shared" si="3"/>
        <v>5.5002107579816748</v>
      </c>
      <c r="I22" s="19">
        <f t="shared" si="5"/>
        <v>3667714</v>
      </c>
      <c r="J22" s="42">
        <f>(I22/$I$155)*100</f>
        <v>5.3445109741581049</v>
      </c>
      <c r="K22" s="8"/>
      <c r="L22" s="8"/>
      <c r="M22" s="85"/>
    </row>
    <row r="23" spans="2:13" ht="15.75" x14ac:dyDescent="0.25">
      <c r="B23" s="9" t="s">
        <v>27</v>
      </c>
      <c r="C23" s="13"/>
      <c r="D23" s="78">
        <f t="shared" si="4"/>
        <v>0</v>
      </c>
      <c r="E23" s="51">
        <v>0</v>
      </c>
      <c r="F23" s="78">
        <f t="shared" si="2"/>
        <v>0</v>
      </c>
      <c r="G23" s="13">
        <v>126596</v>
      </c>
      <c r="H23" s="78">
        <f t="shared" si="3"/>
        <v>100</v>
      </c>
      <c r="I23" s="19">
        <f t="shared" si="5"/>
        <v>126596</v>
      </c>
      <c r="J23" s="42">
        <f>(I23/$I$155)*100</f>
        <v>0.1844728654645699</v>
      </c>
      <c r="K23" s="8"/>
      <c r="L23" s="8"/>
      <c r="M23" s="85"/>
    </row>
    <row r="24" spans="2:13" ht="15.75" x14ac:dyDescent="0.25">
      <c r="B24" s="9" t="s">
        <v>54</v>
      </c>
      <c r="C24" s="13"/>
      <c r="D24" s="78">
        <f t="shared" si="4"/>
        <v>0</v>
      </c>
      <c r="E24" s="51">
        <v>39745</v>
      </c>
      <c r="F24" s="78">
        <f t="shared" si="2"/>
        <v>6.0291224285781464</v>
      </c>
      <c r="G24" s="13">
        <v>619472</v>
      </c>
      <c r="H24" s="78">
        <f t="shared" si="3"/>
        <v>93.970877571421852</v>
      </c>
      <c r="I24" s="19">
        <f t="shared" si="5"/>
        <v>659217</v>
      </c>
      <c r="J24" s="42">
        <f>(I24/$I$155)*100</f>
        <v>0.96059629808965019</v>
      </c>
      <c r="K24" s="8"/>
      <c r="L24" s="8"/>
      <c r="M24" s="85"/>
    </row>
    <row r="25" spans="2:13" ht="15.75" x14ac:dyDescent="0.25">
      <c r="B25" s="9" t="s">
        <v>55</v>
      </c>
      <c r="C25" s="13">
        <v>665591</v>
      </c>
      <c r="D25" s="78">
        <f t="shared" si="4"/>
        <v>43.036924577028472</v>
      </c>
      <c r="E25" s="51">
        <v>82047</v>
      </c>
      <c r="F25" s="78">
        <f t="shared" si="2"/>
        <v>5.3051356625487056</v>
      </c>
      <c r="G25" s="13">
        <v>798920</v>
      </c>
      <c r="H25" s="78">
        <f t="shared" si="3"/>
        <v>51.657939760422821</v>
      </c>
      <c r="I25" s="19">
        <f t="shared" si="5"/>
        <v>1546558</v>
      </c>
      <c r="J25" s="42">
        <f>(I25/$I$155)*100</f>
        <v>2.2536097970485187</v>
      </c>
      <c r="K25" s="8"/>
      <c r="L25" s="8"/>
      <c r="M25" s="85"/>
    </row>
    <row r="26" spans="2:13" ht="15.75" x14ac:dyDescent="0.25">
      <c r="B26" s="52" t="s">
        <v>45</v>
      </c>
      <c r="C26" s="53">
        <v>69376</v>
      </c>
      <c r="D26" s="80">
        <f t="shared" si="4"/>
        <v>20.07465493793223</v>
      </c>
      <c r="E26" s="54">
        <v>0</v>
      </c>
      <c r="F26" s="80">
        <f t="shared" si="2"/>
        <v>0</v>
      </c>
      <c r="G26" s="53">
        <v>276214</v>
      </c>
      <c r="H26" s="80">
        <f t="shared" si="3"/>
        <v>79.925345062067763</v>
      </c>
      <c r="I26" s="55">
        <f t="shared" si="5"/>
        <v>345590</v>
      </c>
      <c r="J26" s="56">
        <f>(I26/$I$155)*100</f>
        <v>0.50358603412351655</v>
      </c>
      <c r="K26" s="8"/>
      <c r="L26" s="8"/>
      <c r="M26" s="85"/>
    </row>
    <row r="27" spans="2:13" ht="15.75" x14ac:dyDescent="0.25">
      <c r="B27" s="57" t="s">
        <v>18</v>
      </c>
      <c r="C27" s="58">
        <v>100000</v>
      </c>
      <c r="D27" s="81">
        <f t="shared" si="4"/>
        <v>7.2775913501460243</v>
      </c>
      <c r="E27" s="59">
        <v>0</v>
      </c>
      <c r="F27" s="81">
        <f t="shared" si="2"/>
        <v>0</v>
      </c>
      <c r="G27" s="58">
        <v>1274081</v>
      </c>
      <c r="H27" s="81">
        <f t="shared" si="3"/>
        <v>92.722408649853975</v>
      </c>
      <c r="I27" s="60">
        <f t="shared" si="5"/>
        <v>1374081</v>
      </c>
      <c r="J27" s="61">
        <f>(I27/$I$155)*100</f>
        <v>2.0022801624887174</v>
      </c>
      <c r="K27" s="8"/>
      <c r="L27" s="8"/>
      <c r="M27" s="85"/>
    </row>
    <row r="28" spans="2:13" ht="15.75" x14ac:dyDescent="0.25">
      <c r="B28" s="57" t="s">
        <v>56</v>
      </c>
      <c r="C28" s="58">
        <v>293093</v>
      </c>
      <c r="D28" s="81">
        <v>0</v>
      </c>
      <c r="E28" s="59">
        <v>0</v>
      </c>
      <c r="F28" s="81">
        <f t="shared" si="2"/>
        <v>0</v>
      </c>
      <c r="G28" s="58">
        <v>1462026</v>
      </c>
      <c r="H28" s="81">
        <v>0</v>
      </c>
      <c r="I28" s="60">
        <f t="shared" si="5"/>
        <v>1755119</v>
      </c>
      <c r="J28" s="61">
        <f>(I28/$I$155)*100</f>
        <v>2.5575202309813139</v>
      </c>
      <c r="K28" s="8"/>
      <c r="L28" s="8"/>
      <c r="M28" s="85"/>
    </row>
    <row r="29" spans="2:13" ht="15.75" x14ac:dyDescent="0.25">
      <c r="B29" s="86" t="s">
        <v>57</v>
      </c>
      <c r="C29" s="87">
        <v>130508</v>
      </c>
      <c r="D29" s="88">
        <f t="shared" si="4"/>
        <v>19.229652811851221</v>
      </c>
      <c r="E29" s="89">
        <v>0</v>
      </c>
      <c r="F29" s="88">
        <f t="shared" si="2"/>
        <v>0</v>
      </c>
      <c r="G29" s="87">
        <v>548173</v>
      </c>
      <c r="H29" s="88">
        <f t="shared" si="3"/>
        <v>80.770347188148776</v>
      </c>
      <c r="I29" s="90">
        <f t="shared" si="5"/>
        <v>678681</v>
      </c>
      <c r="J29" s="91">
        <f>(I29/$I$155)*100</f>
        <v>0.98895880443584128</v>
      </c>
      <c r="K29" s="8"/>
      <c r="L29" s="8"/>
      <c r="M29" s="85"/>
    </row>
    <row r="30" spans="2:13" ht="15.75" x14ac:dyDescent="0.25">
      <c r="B30" s="9" t="s">
        <v>58</v>
      </c>
      <c r="C30" s="13">
        <v>48179</v>
      </c>
      <c r="D30" s="78">
        <f t="shared" si="4"/>
        <v>0.61909181021422466</v>
      </c>
      <c r="E30" s="51">
        <v>0</v>
      </c>
      <c r="F30" s="78">
        <f t="shared" si="2"/>
        <v>0</v>
      </c>
      <c r="G30" s="13">
        <v>7734027</v>
      </c>
      <c r="H30" s="78">
        <f t="shared" si="3"/>
        <v>99.380908189785771</v>
      </c>
      <c r="I30" s="19">
        <f t="shared" si="5"/>
        <v>7782206</v>
      </c>
      <c r="J30" s="42">
        <f>(I30/$I$155)*100</f>
        <v>11.340056877433478</v>
      </c>
      <c r="K30" s="8"/>
      <c r="L30" s="8"/>
      <c r="M30" s="85"/>
    </row>
    <row r="31" spans="2:13" ht="15.75" x14ac:dyDescent="0.25">
      <c r="B31" s="9" t="s">
        <v>59</v>
      </c>
      <c r="C31" s="13">
        <v>0</v>
      </c>
      <c r="D31" s="78">
        <f t="shared" si="4"/>
        <v>0</v>
      </c>
      <c r="E31" s="51">
        <v>0</v>
      </c>
      <c r="F31" s="78">
        <f t="shared" si="2"/>
        <v>0</v>
      </c>
      <c r="G31" s="13">
        <v>-856396</v>
      </c>
      <c r="H31" s="78">
        <f t="shared" si="3"/>
        <v>100</v>
      </c>
      <c r="I31" s="8">
        <f t="shared" si="5"/>
        <v>-856396</v>
      </c>
      <c r="J31" s="42">
        <f>(I31/$I$155)*100</f>
        <v>-1.2479211356788191</v>
      </c>
      <c r="K31" s="8"/>
      <c r="L31" s="8"/>
      <c r="M31" s="85"/>
    </row>
    <row r="32" spans="2:13" ht="15.75" x14ac:dyDescent="0.25">
      <c r="B32" s="9" t="s">
        <v>60</v>
      </c>
      <c r="C32" s="13">
        <v>204342</v>
      </c>
      <c r="D32" s="78">
        <f t="shared" si="4"/>
        <v>55.233538760947134</v>
      </c>
      <c r="E32" s="51">
        <v>0</v>
      </c>
      <c r="F32" s="78">
        <f t="shared" si="2"/>
        <v>0</v>
      </c>
      <c r="G32" s="13">
        <v>165618</v>
      </c>
      <c r="H32" s="78">
        <f t="shared" si="3"/>
        <v>44.766461239052866</v>
      </c>
      <c r="I32" s="19">
        <f t="shared" si="5"/>
        <v>369960</v>
      </c>
      <c r="J32" s="42">
        <f>(I32/$I$155)*100</f>
        <v>0.5390974541634197</v>
      </c>
      <c r="K32" s="8"/>
      <c r="L32" s="8"/>
      <c r="M32" s="85"/>
    </row>
    <row r="33" spans="2:13" ht="15.75" x14ac:dyDescent="0.25">
      <c r="B33" s="9" t="s">
        <v>41</v>
      </c>
      <c r="C33" s="13">
        <v>1077585</v>
      </c>
      <c r="D33" s="78">
        <f t="shared" si="4"/>
        <v>72.943313131942176</v>
      </c>
      <c r="E33" s="51">
        <v>0</v>
      </c>
      <c r="F33" s="78">
        <f t="shared" si="2"/>
        <v>0</v>
      </c>
      <c r="G33" s="13">
        <v>399706</v>
      </c>
      <c r="H33" s="78">
        <f t="shared" si="3"/>
        <v>27.056686868057817</v>
      </c>
      <c r="I33" s="49">
        <f t="shared" si="5"/>
        <v>1477291</v>
      </c>
      <c r="J33" s="42">
        <f>(I33/$I$155)*100</f>
        <v>2.1526754707496281</v>
      </c>
      <c r="K33" s="8"/>
      <c r="L33" s="8"/>
      <c r="M33" s="85"/>
    </row>
    <row r="34" spans="2:13" ht="15.75" x14ac:dyDescent="0.25">
      <c r="B34" s="9"/>
      <c r="C34" s="13"/>
      <c r="D34" s="77"/>
      <c r="E34" s="17"/>
      <c r="F34" s="77"/>
      <c r="G34" s="8"/>
      <c r="H34" s="77"/>
      <c r="I34" s="19"/>
      <c r="J34" s="42"/>
      <c r="K34" s="8"/>
      <c r="L34" s="8"/>
      <c r="M34" s="85"/>
    </row>
    <row r="35" spans="2:13" s="29" customFormat="1" ht="15.75" x14ac:dyDescent="0.25">
      <c r="B35" s="25" t="s">
        <v>14</v>
      </c>
      <c r="C35" s="26">
        <f>SUM(C12:C34)</f>
        <v>6725501</v>
      </c>
      <c r="D35" s="76">
        <f>(C35/I35)*100</f>
        <v>18.216794037037875</v>
      </c>
      <c r="E35" s="26">
        <f>SUM(E12:E34)</f>
        <v>121792</v>
      </c>
      <c r="F35" s="76">
        <f>(E35/I35)*100</f>
        <v>0.32988765883150073</v>
      </c>
      <c r="G35" s="26">
        <f>SUM(G12:G34)</f>
        <v>30071942</v>
      </c>
      <c r="H35" s="76">
        <f>(G35/I35)*100</f>
        <v>81.453318304130633</v>
      </c>
      <c r="I35" s="26">
        <f>SUM(I12:I34)</f>
        <v>36919235</v>
      </c>
      <c r="J35" s="43">
        <f>(I35/$I$155)*100</f>
        <v>53.797885171805113</v>
      </c>
      <c r="K35" s="27"/>
      <c r="L35" s="27"/>
    </row>
    <row r="36" spans="2:13" s="29" customFormat="1" ht="15.75" x14ac:dyDescent="0.25">
      <c r="B36" s="25"/>
      <c r="C36" s="26"/>
      <c r="D36" s="77"/>
      <c r="E36" s="26"/>
      <c r="F36" s="77"/>
      <c r="G36" s="26"/>
      <c r="H36" s="77"/>
      <c r="I36" s="26"/>
      <c r="J36" s="43"/>
      <c r="K36" s="27"/>
      <c r="L36" s="27"/>
    </row>
    <row r="37" spans="2:13" ht="15.75" x14ac:dyDescent="0.25">
      <c r="B37" s="9"/>
      <c r="C37" s="13"/>
      <c r="D37" s="77"/>
      <c r="E37" s="17"/>
      <c r="F37" s="77"/>
      <c r="G37" s="8"/>
      <c r="H37" s="77"/>
      <c r="I37" s="19"/>
      <c r="J37" s="42"/>
      <c r="K37" s="8"/>
      <c r="L37" s="8"/>
    </row>
    <row r="38" spans="2:13" ht="15.75" x14ac:dyDescent="0.25">
      <c r="B38" s="74" t="s">
        <v>15</v>
      </c>
      <c r="C38" s="68"/>
      <c r="D38" s="82"/>
      <c r="E38" s="69"/>
      <c r="F38" s="82"/>
      <c r="G38" s="68"/>
      <c r="H38" s="82"/>
      <c r="I38" s="71"/>
      <c r="J38" s="72"/>
      <c r="K38" s="8"/>
      <c r="L38" s="8"/>
    </row>
    <row r="39" spans="2:13" ht="6" customHeight="1" x14ac:dyDescent="0.25">
      <c r="B39" s="9"/>
      <c r="C39" s="13"/>
      <c r="D39" s="77"/>
      <c r="E39" s="17"/>
      <c r="F39" s="77"/>
      <c r="G39" s="8"/>
      <c r="H39" s="77"/>
      <c r="I39" s="19"/>
      <c r="J39" s="42"/>
      <c r="K39" s="8"/>
      <c r="L39" s="8"/>
    </row>
    <row r="40" spans="2:13" ht="15.75" x14ac:dyDescent="0.25">
      <c r="B40" s="9" t="s">
        <v>61</v>
      </c>
      <c r="C40" s="13">
        <v>0</v>
      </c>
      <c r="D40" s="77">
        <f t="shared" ref="D40:D90" si="6">(C40/I40)*100</f>
        <v>0</v>
      </c>
      <c r="E40" s="27">
        <v>0</v>
      </c>
      <c r="F40" s="77">
        <f t="shared" ref="F40:F90" si="7">(E40/I40)*100</f>
        <v>0</v>
      </c>
      <c r="G40" s="8">
        <v>108460</v>
      </c>
      <c r="H40" s="77">
        <f>(G40/I40)*100</f>
        <v>100</v>
      </c>
      <c r="I40" s="19">
        <f>SUM(C40,E40,G40)</f>
        <v>108460</v>
      </c>
      <c r="J40" s="42">
        <f>(I40/$I$155)*100</f>
        <v>0.15804549107623661</v>
      </c>
      <c r="K40" s="8"/>
      <c r="L40" s="8"/>
    </row>
    <row r="41" spans="2:13" ht="15.75" x14ac:dyDescent="0.25">
      <c r="B41" s="9" t="s">
        <v>62</v>
      </c>
      <c r="C41" s="13">
        <v>0</v>
      </c>
      <c r="D41" s="77">
        <f t="shared" si="6"/>
        <v>0</v>
      </c>
      <c r="E41" s="27">
        <v>0</v>
      </c>
      <c r="F41" s="77">
        <f t="shared" si="7"/>
        <v>0</v>
      </c>
      <c r="G41" s="8">
        <v>109459</v>
      </c>
      <c r="H41" s="77">
        <f t="shared" ref="H41:H90" si="8">(G41/I41)*100</f>
        <v>100</v>
      </c>
      <c r="I41" s="19">
        <f>SUM(C41,E41,G41)</f>
        <v>109459</v>
      </c>
      <c r="J41" s="42">
        <f>(I41/$I$155)*100</f>
        <v>0.1595012115776672</v>
      </c>
      <c r="K41" s="8"/>
      <c r="L41" s="8"/>
    </row>
    <row r="42" spans="2:13" ht="15.75" x14ac:dyDescent="0.25">
      <c r="B42" s="9" t="s">
        <v>28</v>
      </c>
      <c r="C42" s="13">
        <v>21033</v>
      </c>
      <c r="D42" s="78">
        <f t="shared" si="6"/>
        <v>7.2903163192446607</v>
      </c>
      <c r="E42" s="26">
        <v>0</v>
      </c>
      <c r="F42" s="78">
        <f t="shared" si="7"/>
        <v>0</v>
      </c>
      <c r="G42" s="13">
        <v>267473</v>
      </c>
      <c r="H42" s="78">
        <f t="shared" si="8"/>
        <v>92.709683680755333</v>
      </c>
      <c r="I42" s="49">
        <f t="shared" ref="I42:I90" si="9">SUM(C42,E42,G42)</f>
        <v>288506</v>
      </c>
      <c r="J42" s="42">
        <f>(I42/$I$155)*100</f>
        <v>0.42040450348921926</v>
      </c>
      <c r="K42" s="8"/>
      <c r="L42" s="8"/>
    </row>
    <row r="43" spans="2:13" ht="15.75" x14ac:dyDescent="0.25">
      <c r="B43" s="9" t="s">
        <v>63</v>
      </c>
      <c r="C43" s="13">
        <v>132000</v>
      </c>
      <c r="D43" s="78">
        <f t="shared" si="6"/>
        <v>100</v>
      </c>
      <c r="E43" s="26">
        <v>0</v>
      </c>
      <c r="F43" s="78">
        <f t="shared" si="7"/>
        <v>0</v>
      </c>
      <c r="G43" s="13">
        <v>0</v>
      </c>
      <c r="H43" s="78">
        <f t="shared" si="8"/>
        <v>0</v>
      </c>
      <c r="I43" s="49">
        <f t="shared" si="9"/>
        <v>132000</v>
      </c>
      <c r="J43" s="42">
        <f>(I43/$I$155)*100</f>
        <v>0.19234745364247863</v>
      </c>
      <c r="K43" s="8"/>
      <c r="L43" s="8"/>
    </row>
    <row r="44" spans="2:13" ht="15.75" x14ac:dyDescent="0.25">
      <c r="B44" s="62" t="s">
        <v>64</v>
      </c>
      <c r="C44" s="63">
        <v>46003</v>
      </c>
      <c r="D44" s="79">
        <v>0</v>
      </c>
      <c r="E44" s="73">
        <v>0</v>
      </c>
      <c r="F44" s="79">
        <f t="shared" si="7"/>
        <v>0</v>
      </c>
      <c r="G44" s="63">
        <v>414025</v>
      </c>
      <c r="H44" s="79">
        <v>0</v>
      </c>
      <c r="I44" s="65">
        <f t="shared" si="9"/>
        <v>460028</v>
      </c>
      <c r="J44" s="66">
        <f>(I44/$I$155)*100</f>
        <v>0.67034253336547089</v>
      </c>
      <c r="K44" s="8"/>
      <c r="L44" s="8"/>
    </row>
    <row r="45" spans="2:13" ht="15.75" x14ac:dyDescent="0.25">
      <c r="B45" s="9" t="s">
        <v>21</v>
      </c>
      <c r="C45" s="13">
        <v>96872</v>
      </c>
      <c r="D45" s="78">
        <f t="shared" si="6"/>
        <v>100</v>
      </c>
      <c r="E45" s="26">
        <v>0</v>
      </c>
      <c r="F45" s="78">
        <f t="shared" si="7"/>
        <v>0</v>
      </c>
      <c r="G45" s="13">
        <v>0</v>
      </c>
      <c r="H45" s="78">
        <f t="shared" si="8"/>
        <v>0</v>
      </c>
      <c r="I45" s="49">
        <f t="shared" si="9"/>
        <v>96872</v>
      </c>
      <c r="J45" s="42">
        <f>(I45/$I$155)*100</f>
        <v>0.14115971613071354</v>
      </c>
      <c r="K45" s="8"/>
      <c r="L45" s="8"/>
    </row>
    <row r="46" spans="2:13" ht="15.75" x14ac:dyDescent="0.25">
      <c r="B46" s="9" t="s">
        <v>29</v>
      </c>
      <c r="C46" s="13">
        <v>115793</v>
      </c>
      <c r="D46" s="78">
        <f t="shared" si="6"/>
        <v>18.496132030113142</v>
      </c>
      <c r="E46" s="26">
        <v>0</v>
      </c>
      <c r="F46" s="78">
        <f t="shared" si="7"/>
        <v>0</v>
      </c>
      <c r="G46" s="13">
        <v>510246</v>
      </c>
      <c r="H46" s="78">
        <f t="shared" si="8"/>
        <v>81.503867969886855</v>
      </c>
      <c r="I46" s="49">
        <f t="shared" si="9"/>
        <v>626039</v>
      </c>
      <c r="J46" s="42">
        <f>(I46/$I$155)*100</f>
        <v>0.91225005705214912</v>
      </c>
      <c r="K46" s="8"/>
      <c r="L46" s="8"/>
    </row>
    <row r="47" spans="2:13" ht="15.75" x14ac:dyDescent="0.25">
      <c r="B47" s="9" t="s">
        <v>65</v>
      </c>
      <c r="C47" s="13">
        <v>171505</v>
      </c>
      <c r="D47" s="78">
        <v>0</v>
      </c>
      <c r="E47" s="26">
        <v>0</v>
      </c>
      <c r="F47" s="78">
        <f t="shared" si="7"/>
        <v>0</v>
      </c>
      <c r="G47" s="13">
        <v>0</v>
      </c>
      <c r="H47" s="78">
        <v>0</v>
      </c>
      <c r="I47" s="49">
        <f t="shared" si="9"/>
        <v>171505</v>
      </c>
      <c r="J47" s="42">
        <f>(I47/$I$155)*100</f>
        <v>0.24991325785570678</v>
      </c>
      <c r="K47" s="8"/>
      <c r="L47" s="8"/>
    </row>
    <row r="48" spans="2:13" ht="15.75" x14ac:dyDescent="0.25">
      <c r="B48" s="9" t="s">
        <v>37</v>
      </c>
      <c r="C48" s="13">
        <v>94000</v>
      </c>
      <c r="D48" s="78">
        <v>0</v>
      </c>
      <c r="E48" s="26">
        <v>0</v>
      </c>
      <c r="F48" s="78">
        <f t="shared" si="7"/>
        <v>0</v>
      </c>
      <c r="G48" s="13">
        <v>0</v>
      </c>
      <c r="H48" s="78">
        <v>0</v>
      </c>
      <c r="I48" s="49">
        <f t="shared" si="9"/>
        <v>94000</v>
      </c>
      <c r="J48" s="42">
        <f>(I48/$I$155)*100</f>
        <v>0.13697470183631055</v>
      </c>
      <c r="K48" s="8"/>
      <c r="L48" s="8"/>
    </row>
    <row r="49" spans="2:12" ht="15.75" x14ac:dyDescent="0.25">
      <c r="B49" s="62" t="s">
        <v>66</v>
      </c>
      <c r="C49" s="63">
        <v>0</v>
      </c>
      <c r="D49" s="79">
        <f t="shared" si="6"/>
        <v>0</v>
      </c>
      <c r="E49" s="73">
        <v>0</v>
      </c>
      <c r="F49" s="79">
        <f t="shared" si="7"/>
        <v>0</v>
      </c>
      <c r="G49" s="63">
        <v>129989</v>
      </c>
      <c r="H49" s="79">
        <f t="shared" si="8"/>
        <v>100</v>
      </c>
      <c r="I49" s="65">
        <f t="shared" si="9"/>
        <v>129989</v>
      </c>
      <c r="J49" s="66">
        <f>(I49/$I$155)*100</f>
        <v>0.18941706932978905</v>
      </c>
      <c r="K49" s="8"/>
      <c r="L49" s="8"/>
    </row>
    <row r="50" spans="2:12" ht="15.75" x14ac:dyDescent="0.25">
      <c r="B50" s="9" t="s">
        <v>22</v>
      </c>
      <c r="C50" s="13">
        <v>259025</v>
      </c>
      <c r="D50" s="78">
        <f t="shared" si="6"/>
        <v>100</v>
      </c>
      <c r="E50" s="26">
        <v>0</v>
      </c>
      <c r="F50" s="78">
        <f t="shared" si="7"/>
        <v>0</v>
      </c>
      <c r="G50" s="13">
        <v>0</v>
      </c>
      <c r="H50" s="78">
        <f t="shared" si="8"/>
        <v>0</v>
      </c>
      <c r="I50" s="49">
        <f t="shared" si="9"/>
        <v>259025</v>
      </c>
      <c r="J50" s="42">
        <f>(I50/$I$155)*100</f>
        <v>0.37744544833138655</v>
      </c>
      <c r="K50" s="8"/>
      <c r="L50" s="8"/>
    </row>
    <row r="51" spans="2:12" ht="15.75" x14ac:dyDescent="0.25">
      <c r="B51" s="9" t="s">
        <v>23</v>
      </c>
      <c r="C51" s="13">
        <v>48001</v>
      </c>
      <c r="D51" s="78">
        <f t="shared" si="6"/>
        <v>100</v>
      </c>
      <c r="E51" s="26">
        <v>0</v>
      </c>
      <c r="F51" s="78">
        <f t="shared" si="7"/>
        <v>0</v>
      </c>
      <c r="G51" s="13">
        <v>0</v>
      </c>
      <c r="H51" s="78">
        <f t="shared" si="8"/>
        <v>0</v>
      </c>
      <c r="I51" s="49">
        <f t="shared" si="9"/>
        <v>48001</v>
      </c>
      <c r="J51" s="42">
        <f>(I51/$I$155)*100</f>
        <v>6.9945985774944069E-2</v>
      </c>
      <c r="K51" s="8"/>
      <c r="L51" s="8"/>
    </row>
    <row r="52" spans="2:12" ht="15.75" x14ac:dyDescent="0.25">
      <c r="B52" s="9" t="s">
        <v>67</v>
      </c>
      <c r="C52" s="13">
        <v>0</v>
      </c>
      <c r="D52" s="78">
        <f t="shared" si="6"/>
        <v>0</v>
      </c>
      <c r="E52" s="26">
        <v>60000</v>
      </c>
      <c r="F52" s="78">
        <f t="shared" si="7"/>
        <v>55.756381782531527</v>
      </c>
      <c r="G52" s="13">
        <v>47611</v>
      </c>
      <c r="H52" s="78">
        <f t="shared" si="8"/>
        <v>44.243618217468473</v>
      </c>
      <c r="I52" s="49">
        <f t="shared" si="9"/>
        <v>107611</v>
      </c>
      <c r="J52" s="42">
        <f>(I52/$I$155)*100</f>
        <v>0.1568083472266725</v>
      </c>
      <c r="K52" s="8"/>
      <c r="L52" s="8"/>
    </row>
    <row r="53" spans="2:12" ht="15.75" x14ac:dyDescent="0.25">
      <c r="B53" s="9" t="s">
        <v>30</v>
      </c>
      <c r="C53" s="13">
        <v>121490</v>
      </c>
      <c r="D53" s="78">
        <f t="shared" si="6"/>
        <v>14.069191377597223</v>
      </c>
      <c r="E53" s="26">
        <v>0</v>
      </c>
      <c r="F53" s="78">
        <f t="shared" si="7"/>
        <v>0</v>
      </c>
      <c r="G53" s="13">
        <v>742028</v>
      </c>
      <c r="H53" s="78">
        <f t="shared" si="8"/>
        <v>85.930808622402779</v>
      </c>
      <c r="I53" s="49">
        <f t="shared" si="9"/>
        <v>863518</v>
      </c>
      <c r="J53" s="42">
        <f>(I53/$I$155)*100</f>
        <v>1.2582991551094385</v>
      </c>
      <c r="K53" s="8"/>
      <c r="L53" s="8"/>
    </row>
    <row r="54" spans="2:12" ht="15.75" x14ac:dyDescent="0.25">
      <c r="B54" s="62" t="s">
        <v>68</v>
      </c>
      <c r="C54" s="63">
        <v>171819</v>
      </c>
      <c r="D54" s="79">
        <v>0</v>
      </c>
      <c r="E54" s="73">
        <v>0</v>
      </c>
      <c r="F54" s="79">
        <f t="shared" si="7"/>
        <v>0</v>
      </c>
      <c r="G54" s="63">
        <v>0</v>
      </c>
      <c r="H54" s="79">
        <v>0</v>
      </c>
      <c r="I54" s="65">
        <f t="shared" si="9"/>
        <v>171819</v>
      </c>
      <c r="J54" s="66">
        <f>(I54/$I$155)*100</f>
        <v>0.25037081164694724</v>
      </c>
      <c r="K54" s="8"/>
      <c r="L54" s="8"/>
    </row>
    <row r="55" spans="2:12" ht="15.75" x14ac:dyDescent="0.25">
      <c r="B55" s="9" t="s">
        <v>31</v>
      </c>
      <c r="C55" s="13">
        <v>12832</v>
      </c>
      <c r="D55" s="78">
        <v>0</v>
      </c>
      <c r="E55" s="26">
        <v>0</v>
      </c>
      <c r="F55" s="78">
        <f t="shared" si="7"/>
        <v>0</v>
      </c>
      <c r="G55" s="13">
        <v>0</v>
      </c>
      <c r="H55" s="78">
        <v>0</v>
      </c>
      <c r="I55" s="49">
        <f t="shared" si="9"/>
        <v>12832</v>
      </c>
      <c r="J55" s="42">
        <f>(I55/$I$155)*100</f>
        <v>1.8698503978335501E-2</v>
      </c>
      <c r="K55" s="8"/>
      <c r="L55" s="8"/>
    </row>
    <row r="56" spans="2:12" ht="15.75" x14ac:dyDescent="0.25">
      <c r="B56" s="9" t="s">
        <v>69</v>
      </c>
      <c r="C56" s="13">
        <v>14116</v>
      </c>
      <c r="D56" s="78">
        <f t="shared" si="6"/>
        <v>9.0905578238301938</v>
      </c>
      <c r="E56" s="26">
        <v>0</v>
      </c>
      <c r="F56" s="78">
        <f t="shared" si="7"/>
        <v>0</v>
      </c>
      <c r="G56" s="13">
        <v>141166</v>
      </c>
      <c r="H56" s="78">
        <f t="shared" si="8"/>
        <v>90.909442176169804</v>
      </c>
      <c r="I56" s="49">
        <f t="shared" si="9"/>
        <v>155282</v>
      </c>
      <c r="J56" s="42">
        <f>(I56/$I$155)*100</f>
        <v>0.22627346436751034</v>
      </c>
      <c r="K56" s="8"/>
      <c r="L56" s="8"/>
    </row>
    <row r="57" spans="2:12" ht="15.75" x14ac:dyDescent="0.25">
      <c r="B57" s="9" t="s">
        <v>70</v>
      </c>
      <c r="C57" s="13">
        <v>0</v>
      </c>
      <c r="D57" s="78">
        <v>0</v>
      </c>
      <c r="E57" s="26">
        <v>0</v>
      </c>
      <c r="F57" s="78">
        <f t="shared" si="7"/>
        <v>0</v>
      </c>
      <c r="G57" s="13">
        <v>490523</v>
      </c>
      <c r="H57" s="78">
        <v>0</v>
      </c>
      <c r="I57" s="49">
        <f t="shared" si="9"/>
        <v>490523</v>
      </c>
      <c r="J57" s="42">
        <f>(I57/$I$155)*100</f>
        <v>0.71477916668992081</v>
      </c>
      <c r="K57" s="8"/>
      <c r="L57" s="8"/>
    </row>
    <row r="58" spans="2:12" ht="15.75" x14ac:dyDescent="0.25">
      <c r="B58" s="62" t="s">
        <v>32</v>
      </c>
      <c r="C58" s="63">
        <v>0</v>
      </c>
      <c r="D58" s="79">
        <f t="shared" si="6"/>
        <v>0</v>
      </c>
      <c r="E58" s="73">
        <v>0</v>
      </c>
      <c r="F58" s="79">
        <f t="shared" si="7"/>
        <v>0</v>
      </c>
      <c r="G58" s="63">
        <v>564025</v>
      </c>
      <c r="H58" s="79">
        <f t="shared" si="8"/>
        <v>100</v>
      </c>
      <c r="I58" s="65">
        <f t="shared" si="9"/>
        <v>564025</v>
      </c>
      <c r="J58" s="66">
        <f>(I58/$I$155)*100</f>
        <v>0.821884640459841</v>
      </c>
      <c r="K58" s="8"/>
      <c r="L58" s="8"/>
    </row>
    <row r="59" spans="2:12" ht="15.75" x14ac:dyDescent="0.25">
      <c r="B59" s="9" t="s">
        <v>71</v>
      </c>
      <c r="C59" s="13">
        <v>124979</v>
      </c>
      <c r="D59" s="78">
        <v>0</v>
      </c>
      <c r="E59" s="26">
        <v>0</v>
      </c>
      <c r="F59" s="78">
        <f t="shared" si="7"/>
        <v>0</v>
      </c>
      <c r="G59" s="13">
        <v>75000</v>
      </c>
      <c r="H59" s="78">
        <v>0</v>
      </c>
      <c r="I59" s="49">
        <f t="shared" si="9"/>
        <v>199979</v>
      </c>
      <c r="J59" s="42">
        <f>(I59/$I$155)*100</f>
        <v>0.291404935090676</v>
      </c>
      <c r="K59" s="8"/>
      <c r="L59" s="8"/>
    </row>
    <row r="60" spans="2:12" ht="15.75" x14ac:dyDescent="0.25">
      <c r="B60" s="9" t="s">
        <v>72</v>
      </c>
      <c r="C60" s="13">
        <v>9135</v>
      </c>
      <c r="D60" s="78">
        <v>0</v>
      </c>
      <c r="E60" s="26">
        <v>19104</v>
      </c>
      <c r="F60" s="78">
        <f t="shared" si="7"/>
        <v>8.8198631591582721</v>
      </c>
      <c r="G60" s="13">
        <v>188363</v>
      </c>
      <c r="H60" s="78">
        <v>0</v>
      </c>
      <c r="I60" s="49">
        <f t="shared" si="9"/>
        <v>216602</v>
      </c>
      <c r="J60" s="42">
        <f>(I60/$I$155)*100</f>
        <v>0.31562759965051634</v>
      </c>
      <c r="K60" s="8"/>
      <c r="L60" s="8"/>
    </row>
    <row r="61" spans="2:12" ht="15.75" x14ac:dyDescent="0.25">
      <c r="B61" s="9" t="s">
        <v>73</v>
      </c>
      <c r="C61" s="13">
        <v>8156</v>
      </c>
      <c r="D61" s="78">
        <v>0</v>
      </c>
      <c r="E61" s="26">
        <v>0</v>
      </c>
      <c r="F61" s="78">
        <f t="shared" si="7"/>
        <v>0</v>
      </c>
      <c r="G61" s="13">
        <v>263709</v>
      </c>
      <c r="H61" s="78">
        <v>0</v>
      </c>
      <c r="I61" s="49">
        <f t="shared" si="9"/>
        <v>271865</v>
      </c>
      <c r="J61" s="42">
        <f>(I61/$I$155)*100</f>
        <v>0.39615560973115493</v>
      </c>
      <c r="K61" s="8"/>
      <c r="L61" s="8"/>
    </row>
    <row r="62" spans="2:12" ht="15.75" x14ac:dyDescent="0.25">
      <c r="B62" s="9" t="s">
        <v>74</v>
      </c>
      <c r="C62" s="13">
        <v>0</v>
      </c>
      <c r="D62" s="78">
        <f t="shared" si="6"/>
        <v>0</v>
      </c>
      <c r="E62" s="26">
        <v>0</v>
      </c>
      <c r="F62" s="78">
        <f t="shared" si="7"/>
        <v>0</v>
      </c>
      <c r="G62" s="13">
        <v>154839</v>
      </c>
      <c r="H62" s="78">
        <f t="shared" si="8"/>
        <v>100</v>
      </c>
      <c r="I62" s="49">
        <f t="shared" si="9"/>
        <v>154839</v>
      </c>
      <c r="J62" s="42">
        <f>(I62/$I$155)*100</f>
        <v>0.22562793465566475</v>
      </c>
      <c r="K62" s="8"/>
      <c r="L62" s="8"/>
    </row>
    <row r="63" spans="2:12" ht="15.75" x14ac:dyDescent="0.25">
      <c r="B63" s="67" t="s">
        <v>75</v>
      </c>
      <c r="C63" s="68">
        <v>0</v>
      </c>
      <c r="D63" s="82">
        <f t="shared" si="6"/>
        <v>0</v>
      </c>
      <c r="E63" s="70">
        <v>0</v>
      </c>
      <c r="F63" s="82">
        <f t="shared" si="7"/>
        <v>0</v>
      </c>
      <c r="G63" s="68">
        <v>65074</v>
      </c>
      <c r="H63" s="82">
        <f t="shared" si="8"/>
        <v>100</v>
      </c>
      <c r="I63" s="71">
        <f t="shared" si="9"/>
        <v>65074</v>
      </c>
      <c r="J63" s="72">
        <f>(I63/$I$155)*100</f>
        <v>9.4824380290383745E-2</v>
      </c>
      <c r="K63" s="8"/>
      <c r="L63" s="8"/>
    </row>
    <row r="64" spans="2:12" ht="15.75" x14ac:dyDescent="0.25">
      <c r="B64" s="9" t="s">
        <v>76</v>
      </c>
      <c r="C64" s="13">
        <v>0</v>
      </c>
      <c r="D64" s="78">
        <v>0</v>
      </c>
      <c r="E64" s="26">
        <v>0</v>
      </c>
      <c r="F64" s="78">
        <f t="shared" si="7"/>
        <v>0</v>
      </c>
      <c r="G64" s="13">
        <v>87026</v>
      </c>
      <c r="H64" s="78">
        <v>0</v>
      </c>
      <c r="I64" s="49">
        <f t="shared" si="9"/>
        <v>87026</v>
      </c>
      <c r="J64" s="42">
        <f>(I64/$I$155)*100</f>
        <v>0.1268123447021996</v>
      </c>
      <c r="K64" s="8"/>
      <c r="L64" s="8"/>
    </row>
    <row r="65" spans="2:12" ht="15.75" x14ac:dyDescent="0.25">
      <c r="B65" s="9" t="s">
        <v>77</v>
      </c>
      <c r="C65" s="13">
        <v>37092</v>
      </c>
      <c r="D65" s="78">
        <v>0</v>
      </c>
      <c r="E65" s="26">
        <v>0</v>
      </c>
      <c r="F65" s="78">
        <f t="shared" si="7"/>
        <v>0</v>
      </c>
      <c r="G65" s="13">
        <v>483460</v>
      </c>
      <c r="H65" s="78">
        <v>0</v>
      </c>
      <c r="I65" s="49">
        <f t="shared" si="9"/>
        <v>520552</v>
      </c>
      <c r="J65" s="42">
        <f>(I65/$I$155)*100</f>
        <v>0.75853675521590558</v>
      </c>
      <c r="K65" s="8"/>
      <c r="L65" s="8"/>
    </row>
    <row r="66" spans="2:12" ht="15.75" x14ac:dyDescent="0.25">
      <c r="B66" s="9" t="s">
        <v>78</v>
      </c>
      <c r="C66" s="13">
        <v>751328</v>
      </c>
      <c r="D66" s="78">
        <v>0</v>
      </c>
      <c r="E66" s="26">
        <v>0</v>
      </c>
      <c r="F66" s="78">
        <f t="shared" si="7"/>
        <v>0</v>
      </c>
      <c r="G66" s="13">
        <v>0</v>
      </c>
      <c r="H66" s="78">
        <v>0</v>
      </c>
      <c r="I66" s="49">
        <f t="shared" si="9"/>
        <v>751328</v>
      </c>
      <c r="J66" s="42">
        <f>(I66/$I$155)*100</f>
        <v>1.0948183912901226</v>
      </c>
      <c r="K66" s="8"/>
      <c r="L66" s="8"/>
    </row>
    <row r="67" spans="2:12" ht="15.75" x14ac:dyDescent="0.25">
      <c r="B67" s="62" t="s">
        <v>79</v>
      </c>
      <c r="C67" s="63">
        <v>246513</v>
      </c>
      <c r="D67" s="79">
        <f t="shared" si="6"/>
        <v>92.425622855857384</v>
      </c>
      <c r="E67" s="73">
        <v>36672</v>
      </c>
      <c r="F67" s="79">
        <f t="shared" si="7"/>
        <v>13.749507901692818</v>
      </c>
      <c r="G67" s="63">
        <v>-16470</v>
      </c>
      <c r="H67" s="79">
        <f t="shared" si="8"/>
        <v>-6.1751307575501944</v>
      </c>
      <c r="I67" s="65">
        <f t="shared" si="9"/>
        <v>266715</v>
      </c>
      <c r="J67" s="66">
        <f>(I67/$I$155)*100</f>
        <v>0.38865114468374007</v>
      </c>
      <c r="K67" s="8"/>
      <c r="L67" s="8"/>
    </row>
    <row r="68" spans="2:12" ht="15.75" x14ac:dyDescent="0.25">
      <c r="B68" s="9" t="s">
        <v>80</v>
      </c>
      <c r="C68" s="13">
        <v>0</v>
      </c>
      <c r="D68" s="78">
        <f t="shared" si="6"/>
        <v>0</v>
      </c>
      <c r="E68" s="26">
        <v>3377</v>
      </c>
      <c r="F68" s="78">
        <f t="shared" si="7"/>
        <v>3.0003909304143863</v>
      </c>
      <c r="G68" s="13">
        <v>109175</v>
      </c>
      <c r="H68" s="78">
        <f t="shared" si="8"/>
        <v>96.999609069585617</v>
      </c>
      <c r="I68" s="49">
        <f t="shared" si="9"/>
        <v>112552</v>
      </c>
      <c r="J68" s="42">
        <f>(I68/$I$155)*100</f>
        <v>0.16400826213915345</v>
      </c>
      <c r="K68" s="8"/>
      <c r="L68" s="8"/>
    </row>
    <row r="69" spans="2:12" ht="15.75" x14ac:dyDescent="0.25">
      <c r="B69" s="9" t="s">
        <v>81</v>
      </c>
      <c r="C69" s="13">
        <v>0</v>
      </c>
      <c r="D69" s="78">
        <f t="shared" si="6"/>
        <v>0</v>
      </c>
      <c r="E69" s="26">
        <v>0</v>
      </c>
      <c r="F69" s="78">
        <f t="shared" si="7"/>
        <v>0</v>
      </c>
      <c r="G69" s="13">
        <v>25000</v>
      </c>
      <c r="H69" s="78">
        <f t="shared" si="8"/>
        <v>100</v>
      </c>
      <c r="I69" s="49">
        <f t="shared" si="9"/>
        <v>25000</v>
      </c>
      <c r="J69" s="42">
        <f>(I69/$I$155)*100</f>
        <v>3.6429441977742165E-2</v>
      </c>
      <c r="K69" s="8"/>
      <c r="L69" s="8"/>
    </row>
    <row r="70" spans="2:12" ht="15.75" x14ac:dyDescent="0.25">
      <c r="B70" s="9" t="s">
        <v>82</v>
      </c>
      <c r="C70" s="13">
        <v>0</v>
      </c>
      <c r="D70" s="78">
        <f t="shared" si="6"/>
        <v>0</v>
      </c>
      <c r="E70" s="26">
        <v>0</v>
      </c>
      <c r="F70" s="78">
        <f t="shared" si="7"/>
        <v>0</v>
      </c>
      <c r="G70" s="13">
        <v>8574</v>
      </c>
      <c r="H70" s="78">
        <f t="shared" si="8"/>
        <v>100</v>
      </c>
      <c r="I70" s="49">
        <f t="shared" si="9"/>
        <v>8574</v>
      </c>
      <c r="J70" s="42">
        <f>(I70/$I$155)*100</f>
        <v>1.2493841420686453E-2</v>
      </c>
      <c r="K70" s="8"/>
      <c r="L70" s="8"/>
    </row>
    <row r="71" spans="2:12" ht="15.75" x14ac:dyDescent="0.25">
      <c r="B71" s="9" t="s">
        <v>83</v>
      </c>
      <c r="C71" s="13">
        <v>32500</v>
      </c>
      <c r="D71" s="78">
        <v>0</v>
      </c>
      <c r="E71" s="26">
        <v>0</v>
      </c>
      <c r="F71" s="78">
        <f t="shared" si="7"/>
        <v>0</v>
      </c>
      <c r="G71" s="13">
        <v>131036</v>
      </c>
      <c r="H71" s="78">
        <v>0</v>
      </c>
      <c r="I71" s="49">
        <f t="shared" si="9"/>
        <v>163536</v>
      </c>
      <c r="J71" s="42">
        <f>(I71/$I$155)*100</f>
        <v>0.23830100893088169</v>
      </c>
      <c r="K71" s="8"/>
      <c r="L71" s="8"/>
    </row>
    <row r="72" spans="2:12" ht="15.75" x14ac:dyDescent="0.25">
      <c r="B72" s="67" t="s">
        <v>84</v>
      </c>
      <c r="C72" s="68">
        <v>54907</v>
      </c>
      <c r="D72" s="82">
        <f t="shared" si="6"/>
        <v>10</v>
      </c>
      <c r="E72" s="70">
        <v>0</v>
      </c>
      <c r="F72" s="82">
        <f t="shared" si="7"/>
        <v>0</v>
      </c>
      <c r="G72" s="68">
        <v>494163</v>
      </c>
      <c r="H72" s="82">
        <f t="shared" si="8"/>
        <v>90</v>
      </c>
      <c r="I72" s="71">
        <f t="shared" si="9"/>
        <v>549070</v>
      </c>
      <c r="J72" s="72">
        <f>(I72/$I$155)*100</f>
        <v>0.80009254826875553</v>
      </c>
      <c r="K72" s="8"/>
      <c r="L72" s="8"/>
    </row>
    <row r="73" spans="2:12" ht="15.75" x14ac:dyDescent="0.25">
      <c r="B73" s="9" t="s">
        <v>24</v>
      </c>
      <c r="C73" s="13">
        <v>167200</v>
      </c>
      <c r="D73" s="78">
        <f t="shared" si="6"/>
        <v>169.746192893401</v>
      </c>
      <c r="E73" s="26">
        <v>0</v>
      </c>
      <c r="F73" s="78">
        <f t="shared" si="7"/>
        <v>0</v>
      </c>
      <c r="G73" s="13">
        <v>-68700</v>
      </c>
      <c r="H73" s="78">
        <f t="shared" si="8"/>
        <v>-69.746192893401016</v>
      </c>
      <c r="I73" s="49">
        <f t="shared" si="9"/>
        <v>98500</v>
      </c>
      <c r="J73" s="42">
        <f>(I73/$I$155)*100</f>
        <v>0.14353200139230413</v>
      </c>
      <c r="K73" s="8"/>
      <c r="L73" s="8"/>
    </row>
    <row r="74" spans="2:12" ht="15.75" x14ac:dyDescent="0.25">
      <c r="B74" s="9" t="s">
        <v>85</v>
      </c>
      <c r="C74" s="13">
        <v>5045</v>
      </c>
      <c r="D74" s="78">
        <f t="shared" si="6"/>
        <v>9.9998017878733823</v>
      </c>
      <c r="E74" s="26">
        <v>0</v>
      </c>
      <c r="F74" s="78">
        <f t="shared" si="7"/>
        <v>0</v>
      </c>
      <c r="G74" s="13">
        <v>45406</v>
      </c>
      <c r="H74" s="78">
        <f t="shared" si="8"/>
        <v>90.00019821212662</v>
      </c>
      <c r="I74" s="49">
        <f t="shared" si="9"/>
        <v>50451</v>
      </c>
      <c r="J74" s="42">
        <f>(I74/$I$155)*100</f>
        <v>7.3516071088762791E-2</v>
      </c>
      <c r="K74" s="8"/>
      <c r="L74" s="8"/>
    </row>
    <row r="75" spans="2:12" ht="15.75" x14ac:dyDescent="0.25">
      <c r="B75" s="9" t="s">
        <v>38</v>
      </c>
      <c r="C75" s="13">
        <v>0</v>
      </c>
      <c r="D75" s="78">
        <v>0</v>
      </c>
      <c r="E75" s="26">
        <v>0</v>
      </c>
      <c r="F75" s="78">
        <f t="shared" si="7"/>
        <v>0</v>
      </c>
      <c r="G75" s="13">
        <v>153065</v>
      </c>
      <c r="H75" s="78">
        <v>0</v>
      </c>
      <c r="I75" s="49">
        <f t="shared" si="9"/>
        <v>153065</v>
      </c>
      <c r="J75" s="42">
        <f>(I75/$I$155)*100</f>
        <v>0.22304290145292419</v>
      </c>
      <c r="K75" s="8"/>
      <c r="L75" s="8"/>
    </row>
    <row r="76" spans="2:12" ht="15.75" x14ac:dyDescent="0.25">
      <c r="B76" s="62" t="s">
        <v>35</v>
      </c>
      <c r="C76" s="63">
        <v>94622</v>
      </c>
      <c r="D76" s="79">
        <v>0</v>
      </c>
      <c r="E76" s="73">
        <v>0</v>
      </c>
      <c r="F76" s="79">
        <f t="shared" si="7"/>
        <v>0</v>
      </c>
      <c r="G76" s="63">
        <v>37994</v>
      </c>
      <c r="H76" s="79">
        <v>0</v>
      </c>
      <c r="I76" s="65">
        <f t="shared" si="9"/>
        <v>132616</v>
      </c>
      <c r="J76" s="66">
        <f>(I76/$I$155)*100</f>
        <v>0.19324507509281019</v>
      </c>
      <c r="K76" s="8"/>
      <c r="L76" s="8"/>
    </row>
    <row r="77" spans="2:12" ht="15.75" x14ac:dyDescent="0.25">
      <c r="B77" s="9" t="s">
        <v>86</v>
      </c>
      <c r="C77" s="13">
        <v>32500</v>
      </c>
      <c r="D77" s="78">
        <v>0</v>
      </c>
      <c r="E77" s="26">
        <v>0</v>
      </c>
      <c r="F77" s="78">
        <f t="shared" si="7"/>
        <v>0</v>
      </c>
      <c r="G77" s="13">
        <v>160127</v>
      </c>
      <c r="H77" s="78">
        <v>0</v>
      </c>
      <c r="I77" s="49">
        <f t="shared" si="9"/>
        <v>192627</v>
      </c>
      <c r="J77" s="42">
        <f>(I77/$I$155)*100</f>
        <v>0.2806917647938616</v>
      </c>
      <c r="K77" s="8"/>
      <c r="L77" s="8"/>
    </row>
    <row r="78" spans="2:12" ht="15.75" x14ac:dyDescent="0.25">
      <c r="B78" s="9" t="s">
        <v>25</v>
      </c>
      <c r="C78" s="13">
        <v>18816</v>
      </c>
      <c r="D78" s="78">
        <v>0</v>
      </c>
      <c r="E78" s="26">
        <v>0</v>
      </c>
      <c r="F78" s="78">
        <f t="shared" si="7"/>
        <v>0</v>
      </c>
      <c r="G78" s="13">
        <v>273621</v>
      </c>
      <c r="H78" s="78">
        <v>0</v>
      </c>
      <c r="I78" s="49">
        <f t="shared" si="9"/>
        <v>292437</v>
      </c>
      <c r="J78" s="42">
        <f>(I78/$I$155)*100</f>
        <v>0.42613266894579943</v>
      </c>
      <c r="K78" s="8"/>
      <c r="L78" s="8"/>
    </row>
    <row r="79" spans="2:12" ht="15.75" x14ac:dyDescent="0.25">
      <c r="B79" s="9" t="s">
        <v>43</v>
      </c>
      <c r="C79" s="13">
        <v>0</v>
      </c>
      <c r="D79" s="78">
        <f t="shared" si="6"/>
        <v>0</v>
      </c>
      <c r="E79" s="26">
        <v>0</v>
      </c>
      <c r="F79" s="78">
        <f t="shared" si="7"/>
        <v>0</v>
      </c>
      <c r="G79" s="13">
        <v>126169</v>
      </c>
      <c r="H79" s="78">
        <f t="shared" si="8"/>
        <v>100</v>
      </c>
      <c r="I79" s="49">
        <f t="shared" si="9"/>
        <v>126169</v>
      </c>
      <c r="J79" s="42">
        <f>(I79/$I$155)*100</f>
        <v>0.18385065059559003</v>
      </c>
      <c r="K79" s="8"/>
      <c r="L79" s="8"/>
    </row>
    <row r="80" spans="2:12" ht="15.75" x14ac:dyDescent="0.25">
      <c r="B80" s="9" t="s">
        <v>46</v>
      </c>
      <c r="C80" s="13">
        <v>0</v>
      </c>
      <c r="D80" s="78">
        <f t="shared" si="6"/>
        <v>0</v>
      </c>
      <c r="E80" s="26">
        <v>0</v>
      </c>
      <c r="F80" s="78">
        <f t="shared" si="7"/>
        <v>0</v>
      </c>
      <c r="G80" s="13">
        <v>118868</v>
      </c>
      <c r="H80" s="78">
        <f t="shared" si="8"/>
        <v>100</v>
      </c>
      <c r="I80" s="49">
        <f t="shared" si="9"/>
        <v>118868</v>
      </c>
      <c r="J80" s="42">
        <f>(I80/$I$155)*100</f>
        <v>0.17321179636041023</v>
      </c>
      <c r="K80" s="8"/>
      <c r="L80" s="8"/>
    </row>
    <row r="81" spans="2:12" ht="15.75" x14ac:dyDescent="0.25">
      <c r="B81" s="62" t="s">
        <v>87</v>
      </c>
      <c r="C81" s="63">
        <v>41992</v>
      </c>
      <c r="D81" s="79">
        <f t="shared" si="6"/>
        <v>9.9999047446680827</v>
      </c>
      <c r="E81" s="73">
        <v>0</v>
      </c>
      <c r="F81" s="79">
        <f t="shared" si="7"/>
        <v>0</v>
      </c>
      <c r="G81" s="63">
        <v>377932</v>
      </c>
      <c r="H81" s="79">
        <f t="shared" si="8"/>
        <v>90.000095255331914</v>
      </c>
      <c r="I81" s="65">
        <f t="shared" si="9"/>
        <v>419924</v>
      </c>
      <c r="J81" s="66">
        <f>(I81/$I$155)*100</f>
        <v>0.61190387972245597</v>
      </c>
      <c r="K81" s="8"/>
      <c r="L81" s="8"/>
    </row>
    <row r="82" spans="2:12" ht="15.75" x14ac:dyDescent="0.25">
      <c r="B82" s="9" t="s">
        <v>88</v>
      </c>
      <c r="C82" s="13">
        <v>10979</v>
      </c>
      <c r="D82" s="78">
        <f t="shared" si="6"/>
        <v>8.0794477805251379</v>
      </c>
      <c r="E82" s="26">
        <v>0</v>
      </c>
      <c r="F82" s="78">
        <f t="shared" si="7"/>
        <v>0</v>
      </c>
      <c r="G82" s="13">
        <v>124909</v>
      </c>
      <c r="H82" s="78">
        <f t="shared" si="8"/>
        <v>91.920552219474857</v>
      </c>
      <c r="I82" s="49">
        <f t="shared" si="9"/>
        <v>135888</v>
      </c>
      <c r="J82" s="42">
        <f>(I82/$I$155)*100</f>
        <v>0.19801296045885708</v>
      </c>
      <c r="K82" s="8"/>
      <c r="L82" s="8"/>
    </row>
    <row r="83" spans="2:12" ht="15.75" x14ac:dyDescent="0.25">
      <c r="B83" s="9" t="s">
        <v>33</v>
      </c>
      <c r="C83" s="13">
        <v>0</v>
      </c>
      <c r="D83" s="78">
        <f t="shared" si="6"/>
        <v>0</v>
      </c>
      <c r="E83" s="26">
        <v>0</v>
      </c>
      <c r="F83" s="78">
        <f t="shared" si="7"/>
        <v>0</v>
      </c>
      <c r="G83" s="13">
        <v>249091</v>
      </c>
      <c r="H83" s="78">
        <f t="shared" si="8"/>
        <v>100</v>
      </c>
      <c r="I83" s="49">
        <f t="shared" si="9"/>
        <v>249091</v>
      </c>
      <c r="J83" s="42">
        <f>(I83/$I$155)*100</f>
        <v>0.36296984526711096</v>
      </c>
      <c r="K83" s="8"/>
      <c r="L83" s="8"/>
    </row>
    <row r="84" spans="2:12" ht="15.75" x14ac:dyDescent="0.25">
      <c r="B84" s="9" t="s">
        <v>89</v>
      </c>
      <c r="C84" s="13">
        <v>0</v>
      </c>
      <c r="D84" s="78">
        <f t="shared" si="6"/>
        <v>0</v>
      </c>
      <c r="E84" s="26">
        <v>0</v>
      </c>
      <c r="F84" s="78">
        <f t="shared" si="7"/>
        <v>0</v>
      </c>
      <c r="G84" s="13">
        <v>70000</v>
      </c>
      <c r="H84" s="78">
        <f t="shared" si="8"/>
        <v>100</v>
      </c>
      <c r="I84" s="49">
        <f t="shared" si="9"/>
        <v>70000</v>
      </c>
      <c r="J84" s="42">
        <f>(I84/$I$155)*100</f>
        <v>0.10200243753767807</v>
      </c>
      <c r="K84" s="8"/>
      <c r="L84" s="8"/>
    </row>
    <row r="85" spans="2:12" ht="15.75" x14ac:dyDescent="0.25">
      <c r="B85" s="9" t="s">
        <v>90</v>
      </c>
      <c r="C85" s="13">
        <v>0</v>
      </c>
      <c r="D85" s="78">
        <f t="shared" si="6"/>
        <v>0</v>
      </c>
      <c r="E85" s="26">
        <v>0</v>
      </c>
      <c r="F85" s="78">
        <f t="shared" si="7"/>
        <v>0</v>
      </c>
      <c r="G85" s="13">
        <v>356132</v>
      </c>
      <c r="H85" s="78">
        <f t="shared" si="8"/>
        <v>100</v>
      </c>
      <c r="I85" s="49">
        <f t="shared" si="9"/>
        <v>356132</v>
      </c>
      <c r="J85" s="42">
        <f>(I85/$I$155)*100</f>
        <v>0.51894760121669092</v>
      </c>
      <c r="K85" s="8"/>
      <c r="L85" s="8"/>
    </row>
    <row r="86" spans="2:12" ht="15.75" x14ac:dyDescent="0.25">
      <c r="B86" s="62" t="s">
        <v>91</v>
      </c>
      <c r="C86" s="63">
        <v>34000</v>
      </c>
      <c r="D86" s="79">
        <f t="shared" si="6"/>
        <v>9.9998823543252424</v>
      </c>
      <c r="E86" s="73">
        <v>0</v>
      </c>
      <c r="F86" s="79">
        <f t="shared" si="7"/>
        <v>0</v>
      </c>
      <c r="G86" s="63">
        <v>306004</v>
      </c>
      <c r="H86" s="79">
        <f t="shared" si="8"/>
        <v>90.000117645674763</v>
      </c>
      <c r="I86" s="65">
        <f t="shared" si="9"/>
        <v>340004</v>
      </c>
      <c r="J86" s="66">
        <f>(I86/$I$155)*100</f>
        <v>0.49544623960800993</v>
      </c>
      <c r="K86" s="8"/>
      <c r="L86" s="8"/>
    </row>
    <row r="87" spans="2:12" ht="15.75" x14ac:dyDescent="0.25">
      <c r="B87" s="9" t="s">
        <v>92</v>
      </c>
      <c r="C87" s="13">
        <v>76432</v>
      </c>
      <c r="D87" s="78">
        <f t="shared" si="6"/>
        <v>21.731169466273926</v>
      </c>
      <c r="E87" s="26">
        <v>0</v>
      </c>
      <c r="F87" s="78">
        <f t="shared" si="7"/>
        <v>0</v>
      </c>
      <c r="G87" s="13">
        <v>275284</v>
      </c>
      <c r="H87" s="78">
        <f t="shared" si="8"/>
        <v>78.268830533726074</v>
      </c>
      <c r="I87" s="49">
        <f t="shared" si="9"/>
        <v>351716</v>
      </c>
      <c r="J87" s="42">
        <f>(I87/$I$155)*100</f>
        <v>0.51251270458574261</v>
      </c>
      <c r="K87" s="8"/>
      <c r="L87" s="8"/>
    </row>
    <row r="88" spans="2:12" ht="15.75" x14ac:dyDescent="0.25">
      <c r="B88" s="9" t="s">
        <v>93</v>
      </c>
      <c r="C88" s="13">
        <v>176138</v>
      </c>
      <c r="D88" s="78">
        <f t="shared" si="6"/>
        <v>46.060951564060858</v>
      </c>
      <c r="E88" s="26">
        <v>0</v>
      </c>
      <c r="F88" s="78">
        <f t="shared" si="7"/>
        <v>0</v>
      </c>
      <c r="G88" s="13">
        <v>206264</v>
      </c>
      <c r="H88" s="78">
        <f t="shared" si="8"/>
        <v>53.939048435939142</v>
      </c>
      <c r="I88" s="49">
        <f t="shared" si="9"/>
        <v>382402</v>
      </c>
      <c r="J88" s="42">
        <f>(I88/$I$155)*100</f>
        <v>0.5572276588469024</v>
      </c>
      <c r="K88" s="8"/>
      <c r="L88" s="8"/>
    </row>
    <row r="89" spans="2:12" ht="15.75" x14ac:dyDescent="0.25">
      <c r="B89" s="9" t="s">
        <v>34</v>
      </c>
      <c r="C89" s="13">
        <v>0</v>
      </c>
      <c r="D89" s="78">
        <f t="shared" si="6"/>
        <v>0</v>
      </c>
      <c r="E89" s="26">
        <v>0</v>
      </c>
      <c r="F89" s="78">
        <f t="shared" si="7"/>
        <v>0</v>
      </c>
      <c r="G89" s="13">
        <v>216056</v>
      </c>
      <c r="H89" s="78">
        <f t="shared" si="8"/>
        <v>100</v>
      </c>
      <c r="I89" s="49">
        <f t="shared" si="9"/>
        <v>216056</v>
      </c>
      <c r="J89" s="42">
        <f>(I89/$I$155)*100</f>
        <v>0.31483198063772244</v>
      </c>
      <c r="K89" s="8"/>
      <c r="L89" s="8"/>
    </row>
    <row r="90" spans="2:12" ht="15.75" x14ac:dyDescent="0.25">
      <c r="B90" s="9" t="s">
        <v>94</v>
      </c>
      <c r="C90" s="13">
        <v>31678</v>
      </c>
      <c r="D90" s="78">
        <f t="shared" si="6"/>
        <v>11.199892519498517</v>
      </c>
      <c r="E90" s="26">
        <v>0</v>
      </c>
      <c r="F90" s="78">
        <f t="shared" si="7"/>
        <v>0</v>
      </c>
      <c r="G90" s="13">
        <v>251164</v>
      </c>
      <c r="H90" s="78">
        <f t="shared" si="8"/>
        <v>88.800107480501481</v>
      </c>
      <c r="I90" s="49">
        <f t="shared" si="9"/>
        <v>282842</v>
      </c>
      <c r="J90" s="42">
        <f>(I90/$I$155)*100</f>
        <v>0.41215104911474199</v>
      </c>
      <c r="K90" s="8"/>
      <c r="L90" s="8"/>
    </row>
    <row r="91" spans="2:12" x14ac:dyDescent="0.2">
      <c r="B91" s="9"/>
      <c r="C91" s="8"/>
      <c r="D91" s="83"/>
      <c r="E91" s="8"/>
      <c r="F91" s="83"/>
      <c r="G91" s="8"/>
      <c r="H91" s="83"/>
      <c r="I91" s="19"/>
      <c r="J91" s="42"/>
      <c r="K91" s="8"/>
      <c r="L91" s="8"/>
    </row>
    <row r="92" spans="2:12" s="29" customFormat="1" ht="15.75" x14ac:dyDescent="0.25">
      <c r="B92" s="25" t="s">
        <v>14</v>
      </c>
      <c r="C92" s="26">
        <f>SUM(C40:C91)</f>
        <v>3258501</v>
      </c>
      <c r="D92" s="76">
        <f>(C92/I92)*100</f>
        <v>26.597849937727503</v>
      </c>
      <c r="E92" s="26">
        <f>SUM(E40:E91)</f>
        <v>119153</v>
      </c>
      <c r="F92" s="76">
        <f>(E92/I92)*100</f>
        <v>0.97259863158858795</v>
      </c>
      <c r="G92" s="26">
        <f>SUM(G40:G91)</f>
        <v>8873340</v>
      </c>
      <c r="H92" s="76">
        <f>(G92/I92)*100</f>
        <v>72.429551430683915</v>
      </c>
      <c r="I92" s="26">
        <f>SUM(I40:I91)</f>
        <v>12250994</v>
      </c>
      <c r="J92" s="43">
        <f>(I92/$I$155)*100</f>
        <v>17.851875003706695</v>
      </c>
      <c r="K92" s="27"/>
      <c r="L92" s="27"/>
    </row>
    <row r="93" spans="2:12" s="29" customFormat="1" ht="15.75" x14ac:dyDescent="0.25">
      <c r="B93" s="25"/>
      <c r="C93" s="26"/>
      <c r="D93" s="77"/>
      <c r="E93" s="26"/>
      <c r="F93" s="77"/>
      <c r="G93" s="26"/>
      <c r="H93" s="77"/>
      <c r="I93" s="26"/>
      <c r="J93" s="43"/>
      <c r="K93" s="27"/>
      <c r="L93" s="27"/>
    </row>
    <row r="94" spans="2:12" ht="15.75" x14ac:dyDescent="0.25">
      <c r="B94" s="9"/>
      <c r="C94" s="13"/>
      <c r="D94" s="78"/>
      <c r="E94" s="48"/>
      <c r="F94" s="78"/>
      <c r="G94" s="13"/>
      <c r="H94" s="78"/>
      <c r="I94" s="49"/>
      <c r="J94" s="42"/>
      <c r="K94" s="8"/>
      <c r="L94" s="8"/>
    </row>
    <row r="95" spans="2:12" ht="15.75" x14ac:dyDescent="0.25">
      <c r="B95" s="74" t="s">
        <v>16</v>
      </c>
      <c r="C95" s="68"/>
      <c r="D95" s="82"/>
      <c r="E95" s="69"/>
      <c r="F95" s="82"/>
      <c r="G95" s="68"/>
      <c r="H95" s="82"/>
      <c r="I95" s="71"/>
      <c r="J95" s="72"/>
      <c r="K95" s="8"/>
      <c r="L95" s="8"/>
    </row>
    <row r="96" spans="2:12" ht="6" customHeight="1" x14ac:dyDescent="0.25">
      <c r="B96" s="9"/>
      <c r="C96" s="8"/>
      <c r="D96" s="77"/>
      <c r="E96" s="17"/>
      <c r="F96" s="77"/>
      <c r="G96" s="8"/>
      <c r="H96" s="77"/>
      <c r="I96" s="19"/>
      <c r="J96" s="42"/>
      <c r="K96" s="8"/>
      <c r="L96" s="8"/>
    </row>
    <row r="97" spans="2:12" ht="15.75" x14ac:dyDescent="0.25">
      <c r="B97" s="9" t="s">
        <v>95</v>
      </c>
      <c r="C97" s="13">
        <v>225000</v>
      </c>
      <c r="D97" s="77">
        <f t="shared" ref="D97:D123" si="10">(C97/I97)*100</f>
        <v>95.744680851063833</v>
      </c>
      <c r="E97" s="27">
        <v>0</v>
      </c>
      <c r="F97" s="77">
        <f t="shared" ref="F97:F123" si="11">(E97/I97)*100</f>
        <v>0</v>
      </c>
      <c r="G97" s="13">
        <v>10000</v>
      </c>
      <c r="H97" s="77">
        <f t="shared" ref="H97:H123" si="12">(G97/I97)*100</f>
        <v>4.2553191489361701</v>
      </c>
      <c r="I97" s="19">
        <f t="shared" ref="I97:I123" si="13">SUM(C97,E97,G97)</f>
        <v>235000</v>
      </c>
      <c r="J97" s="42">
        <f>(I97/$I$155)*100</f>
        <v>0.34243675459077638</v>
      </c>
      <c r="K97" s="8"/>
      <c r="L97" s="8"/>
    </row>
    <row r="98" spans="2:12" ht="15.75" x14ac:dyDescent="0.25">
      <c r="B98" s="9" t="s">
        <v>96</v>
      </c>
      <c r="C98" s="13">
        <v>51700</v>
      </c>
      <c r="D98" s="77">
        <f t="shared" si="10"/>
        <v>31.485992691839222</v>
      </c>
      <c r="E98" s="27">
        <v>0</v>
      </c>
      <c r="F98" s="77">
        <f t="shared" si="11"/>
        <v>0</v>
      </c>
      <c r="G98" s="13">
        <v>112500</v>
      </c>
      <c r="H98" s="77">
        <f t="shared" si="12"/>
        <v>68.514007308160785</v>
      </c>
      <c r="I98" s="19">
        <f t="shared" si="13"/>
        <v>164200</v>
      </c>
      <c r="J98" s="42">
        <f>(I98/$I$155)*100</f>
        <v>0.23926857490981054</v>
      </c>
      <c r="K98" s="8"/>
      <c r="L98" s="8"/>
    </row>
    <row r="99" spans="2:12" ht="15.75" x14ac:dyDescent="0.25">
      <c r="B99" s="9" t="s">
        <v>97</v>
      </c>
      <c r="C99" s="13">
        <v>0</v>
      </c>
      <c r="D99" s="77">
        <f t="shared" si="10"/>
        <v>0</v>
      </c>
      <c r="E99" s="27">
        <v>0</v>
      </c>
      <c r="F99" s="77">
        <f t="shared" si="11"/>
        <v>0</v>
      </c>
      <c r="G99" s="13">
        <v>87284</v>
      </c>
      <c r="H99" s="77">
        <f t="shared" si="12"/>
        <v>100</v>
      </c>
      <c r="I99" s="19">
        <f t="shared" si="13"/>
        <v>87284</v>
      </c>
      <c r="J99" s="42">
        <f>(I99/$I$155)*100</f>
        <v>0.12718829654340988</v>
      </c>
      <c r="K99" s="8"/>
      <c r="L99" s="8"/>
    </row>
    <row r="100" spans="2:12" ht="15.75" x14ac:dyDescent="0.25">
      <c r="B100" s="9" t="s">
        <v>98</v>
      </c>
      <c r="C100" s="13">
        <v>0</v>
      </c>
      <c r="D100" s="78">
        <f t="shared" si="10"/>
        <v>0</v>
      </c>
      <c r="E100" s="26">
        <v>0</v>
      </c>
      <c r="F100" s="78">
        <f t="shared" si="11"/>
        <v>0</v>
      </c>
      <c r="G100" s="13">
        <v>3969</v>
      </c>
      <c r="H100" s="78">
        <f t="shared" si="12"/>
        <v>100</v>
      </c>
      <c r="I100" s="49">
        <f t="shared" si="13"/>
        <v>3969</v>
      </c>
      <c r="J100" s="42">
        <f>(I100/$I$155)*100</f>
        <v>5.7835382083863459E-3</v>
      </c>
      <c r="K100" s="8"/>
      <c r="L100" s="8"/>
    </row>
    <row r="101" spans="2:12" ht="15.75" x14ac:dyDescent="0.25">
      <c r="B101" s="62" t="s">
        <v>99</v>
      </c>
      <c r="C101" s="63">
        <v>28820</v>
      </c>
      <c r="D101" s="79">
        <v>0</v>
      </c>
      <c r="E101" s="73">
        <v>0</v>
      </c>
      <c r="F101" s="79">
        <f t="shared" si="11"/>
        <v>0</v>
      </c>
      <c r="G101" s="63">
        <v>0</v>
      </c>
      <c r="H101" s="79">
        <v>0</v>
      </c>
      <c r="I101" s="65">
        <f t="shared" si="13"/>
        <v>28820</v>
      </c>
      <c r="J101" s="66">
        <f>(I101/$I$155)*100</f>
        <v>4.1995860711941169E-2</v>
      </c>
      <c r="K101" s="8"/>
      <c r="L101" s="8"/>
    </row>
    <row r="102" spans="2:12" ht="15.75" x14ac:dyDescent="0.25">
      <c r="B102" s="9" t="s">
        <v>39</v>
      </c>
      <c r="C102" s="13">
        <v>0</v>
      </c>
      <c r="D102" s="78">
        <v>0</v>
      </c>
      <c r="E102" s="26">
        <v>0</v>
      </c>
      <c r="F102" s="78">
        <f t="shared" si="11"/>
        <v>0</v>
      </c>
      <c r="G102" s="13">
        <v>286047</v>
      </c>
      <c r="H102" s="78">
        <v>0</v>
      </c>
      <c r="I102" s="49">
        <f t="shared" si="13"/>
        <v>286047</v>
      </c>
      <c r="J102" s="42">
        <f>(I102/$I$155)*100</f>
        <v>0.41682130357628855</v>
      </c>
      <c r="K102" s="8"/>
      <c r="L102" s="8"/>
    </row>
    <row r="103" spans="2:12" ht="15.75" x14ac:dyDescent="0.25">
      <c r="B103" s="9" t="s">
        <v>100</v>
      </c>
      <c r="C103" s="13">
        <v>0</v>
      </c>
      <c r="D103" s="78">
        <v>0</v>
      </c>
      <c r="E103" s="26">
        <v>0</v>
      </c>
      <c r="F103" s="78">
        <f t="shared" si="11"/>
        <v>0</v>
      </c>
      <c r="G103" s="13">
        <v>125959</v>
      </c>
      <c r="H103" s="78">
        <v>0</v>
      </c>
      <c r="I103" s="49">
        <f t="shared" si="13"/>
        <v>125959</v>
      </c>
      <c r="J103" s="42">
        <f>(I103/$I$155)*100</f>
        <v>0.18354464328297701</v>
      </c>
      <c r="K103" s="8"/>
      <c r="L103" s="8"/>
    </row>
    <row r="104" spans="2:12" ht="15.75" x14ac:dyDescent="0.25">
      <c r="B104" s="9" t="s">
        <v>101</v>
      </c>
      <c r="C104" s="13">
        <v>52600</v>
      </c>
      <c r="D104" s="78">
        <f t="shared" si="10"/>
        <v>100</v>
      </c>
      <c r="E104" s="26">
        <v>0</v>
      </c>
      <c r="F104" s="78">
        <f t="shared" si="11"/>
        <v>0</v>
      </c>
      <c r="G104" s="13">
        <v>0</v>
      </c>
      <c r="H104" s="78">
        <f t="shared" si="12"/>
        <v>0</v>
      </c>
      <c r="I104" s="49">
        <f t="shared" si="13"/>
        <v>52600</v>
      </c>
      <c r="J104" s="42">
        <f>(I104/$I$155)*100</f>
        <v>7.6647545921169513E-2</v>
      </c>
      <c r="K104" s="8"/>
      <c r="L104" s="8"/>
    </row>
    <row r="105" spans="2:12" ht="15.75" x14ac:dyDescent="0.25">
      <c r="B105" s="62" t="s">
        <v>102</v>
      </c>
      <c r="C105" s="63">
        <v>0</v>
      </c>
      <c r="D105" s="79">
        <f t="shared" si="10"/>
        <v>0</v>
      </c>
      <c r="E105" s="73">
        <v>0</v>
      </c>
      <c r="F105" s="79">
        <f t="shared" si="11"/>
        <v>0</v>
      </c>
      <c r="G105" s="63">
        <v>60747</v>
      </c>
      <c r="H105" s="79">
        <f t="shared" si="12"/>
        <v>100</v>
      </c>
      <c r="I105" s="65">
        <f t="shared" si="13"/>
        <v>60747</v>
      </c>
      <c r="J105" s="66">
        <f>(I105/$I$155)*100</f>
        <v>8.8519172472876134E-2</v>
      </c>
      <c r="K105" s="8"/>
      <c r="L105" s="8"/>
    </row>
    <row r="106" spans="2:12" ht="15.75" x14ac:dyDescent="0.25">
      <c r="B106" s="9" t="s">
        <v>103</v>
      </c>
      <c r="C106" s="13">
        <v>0</v>
      </c>
      <c r="D106" s="77">
        <f t="shared" si="10"/>
        <v>0</v>
      </c>
      <c r="E106" s="27">
        <v>0</v>
      </c>
      <c r="F106" s="77">
        <f t="shared" si="11"/>
        <v>0</v>
      </c>
      <c r="G106" s="13">
        <v>25379</v>
      </c>
      <c r="H106" s="77">
        <f t="shared" si="12"/>
        <v>100</v>
      </c>
      <c r="I106" s="19">
        <f t="shared" si="13"/>
        <v>25379</v>
      </c>
      <c r="J106" s="42">
        <f>(I106/$I$155)*100</f>
        <v>3.6981712318124735E-2</v>
      </c>
      <c r="K106" s="8"/>
      <c r="L106" s="8"/>
    </row>
    <row r="107" spans="2:12" ht="15.75" x14ac:dyDescent="0.25">
      <c r="B107" s="9" t="s">
        <v>104</v>
      </c>
      <c r="C107" s="13">
        <v>0</v>
      </c>
      <c r="D107" s="77">
        <f t="shared" si="10"/>
        <v>0</v>
      </c>
      <c r="E107" s="27">
        <v>0</v>
      </c>
      <c r="F107" s="77">
        <f t="shared" si="11"/>
        <v>0</v>
      </c>
      <c r="G107" s="13">
        <v>10000</v>
      </c>
      <c r="H107" s="77">
        <f t="shared" si="12"/>
        <v>100</v>
      </c>
      <c r="I107" s="19">
        <f t="shared" si="13"/>
        <v>10000</v>
      </c>
      <c r="J107" s="42">
        <f>(I107/$I$155)*100</f>
        <v>1.4571776791096867E-2</v>
      </c>
      <c r="K107" s="8"/>
      <c r="L107" s="8"/>
    </row>
    <row r="108" spans="2:12" ht="15.75" x14ac:dyDescent="0.25">
      <c r="B108" s="9" t="s">
        <v>105</v>
      </c>
      <c r="C108" s="13">
        <v>66802</v>
      </c>
      <c r="D108" s="77">
        <f t="shared" si="10"/>
        <v>36.497841883844181</v>
      </c>
      <c r="E108" s="27">
        <v>0</v>
      </c>
      <c r="F108" s="77">
        <f t="shared" si="11"/>
        <v>0</v>
      </c>
      <c r="G108" s="13">
        <v>116228</v>
      </c>
      <c r="H108" s="77">
        <f t="shared" si="12"/>
        <v>63.502158116155826</v>
      </c>
      <c r="I108" s="19">
        <f t="shared" si="13"/>
        <v>183030</v>
      </c>
      <c r="J108" s="42">
        <f>(I108/$I$155)*100</f>
        <v>0.26670723060744594</v>
      </c>
      <c r="K108" s="8"/>
      <c r="L108" s="8"/>
    </row>
    <row r="109" spans="2:12" ht="15.75" x14ac:dyDescent="0.25">
      <c r="B109" s="9" t="s">
        <v>106</v>
      </c>
      <c r="C109" s="13">
        <v>46208</v>
      </c>
      <c r="D109" s="77">
        <v>0</v>
      </c>
      <c r="E109" s="27">
        <v>0</v>
      </c>
      <c r="F109" s="77">
        <f t="shared" si="11"/>
        <v>0</v>
      </c>
      <c r="G109" s="13">
        <v>149216</v>
      </c>
      <c r="H109" s="77">
        <v>0</v>
      </c>
      <c r="I109" s="19">
        <f t="shared" si="13"/>
        <v>195424</v>
      </c>
      <c r="J109" s="42">
        <f>(I109/$I$155)*100</f>
        <v>0.28476749076233138</v>
      </c>
      <c r="K109" s="8"/>
      <c r="L109" s="8"/>
    </row>
    <row r="110" spans="2:12" ht="15.75" x14ac:dyDescent="0.25">
      <c r="B110" s="67" t="s">
        <v>107</v>
      </c>
      <c r="C110" s="68">
        <v>0</v>
      </c>
      <c r="D110" s="82">
        <v>0</v>
      </c>
      <c r="E110" s="70">
        <v>0</v>
      </c>
      <c r="F110" s="82">
        <f t="shared" si="11"/>
        <v>0</v>
      </c>
      <c r="G110" s="68">
        <v>31487</v>
      </c>
      <c r="H110" s="82">
        <v>0</v>
      </c>
      <c r="I110" s="71">
        <f t="shared" si="13"/>
        <v>31487</v>
      </c>
      <c r="J110" s="72">
        <f>(I110/$I$155)*100</f>
        <v>4.5882153582126703E-2</v>
      </c>
      <c r="K110" s="8"/>
      <c r="L110" s="8"/>
    </row>
    <row r="111" spans="2:12" ht="15.75" x14ac:dyDescent="0.25">
      <c r="B111" s="9" t="s">
        <v>108</v>
      </c>
      <c r="C111" s="13">
        <v>0</v>
      </c>
      <c r="D111" s="78">
        <f t="shared" si="10"/>
        <v>0</v>
      </c>
      <c r="E111" s="26">
        <v>0</v>
      </c>
      <c r="F111" s="78">
        <f t="shared" si="11"/>
        <v>0</v>
      </c>
      <c r="G111" s="13">
        <v>50166</v>
      </c>
      <c r="H111" s="78">
        <f t="shared" si="12"/>
        <v>100</v>
      </c>
      <c r="I111" s="49">
        <f t="shared" si="13"/>
        <v>50166</v>
      </c>
      <c r="J111" s="42">
        <f>(I111/$I$155)*100</f>
        <v>7.3100775450216537E-2</v>
      </c>
      <c r="K111" s="8"/>
      <c r="L111" s="8"/>
    </row>
    <row r="112" spans="2:12" ht="15.75" x14ac:dyDescent="0.25">
      <c r="B112" s="9" t="s">
        <v>109</v>
      </c>
      <c r="C112" s="13">
        <v>0</v>
      </c>
      <c r="D112" s="78">
        <f t="shared" si="10"/>
        <v>0</v>
      </c>
      <c r="E112" s="26">
        <v>0</v>
      </c>
      <c r="F112" s="78">
        <f t="shared" si="11"/>
        <v>0</v>
      </c>
      <c r="G112" s="13">
        <v>50165</v>
      </c>
      <c r="H112" s="78">
        <f t="shared" si="12"/>
        <v>100</v>
      </c>
      <c r="I112" s="49">
        <f t="shared" si="13"/>
        <v>50165</v>
      </c>
      <c r="J112" s="42">
        <f>(I112/$I$155)*100</f>
        <v>7.3099318272537434E-2</v>
      </c>
      <c r="K112" s="8"/>
      <c r="L112" s="8"/>
    </row>
    <row r="113" spans="2:12" ht="15.75" x14ac:dyDescent="0.25">
      <c r="B113" s="9" t="s">
        <v>110</v>
      </c>
      <c r="C113" s="13">
        <v>0</v>
      </c>
      <c r="D113" s="78">
        <f t="shared" si="10"/>
        <v>0</v>
      </c>
      <c r="E113" s="26">
        <v>0</v>
      </c>
      <c r="F113" s="78">
        <f t="shared" si="11"/>
        <v>0</v>
      </c>
      <c r="G113" s="13">
        <v>186481</v>
      </c>
      <c r="H113" s="78">
        <f t="shared" si="12"/>
        <v>100</v>
      </c>
      <c r="I113" s="49">
        <f t="shared" si="13"/>
        <v>186481</v>
      </c>
      <c r="J113" s="42">
        <f>(I113/$I$155)*100</f>
        <v>0.27173595077805346</v>
      </c>
      <c r="K113" s="8"/>
      <c r="L113" s="8"/>
    </row>
    <row r="114" spans="2:12" ht="15.75" x14ac:dyDescent="0.25">
      <c r="B114" s="62" t="s">
        <v>111</v>
      </c>
      <c r="C114" s="63">
        <v>0</v>
      </c>
      <c r="D114" s="79">
        <f t="shared" si="10"/>
        <v>0</v>
      </c>
      <c r="E114" s="73">
        <v>0</v>
      </c>
      <c r="F114" s="79">
        <f t="shared" si="11"/>
        <v>0</v>
      </c>
      <c r="G114" s="63">
        <v>28510</v>
      </c>
      <c r="H114" s="79">
        <f t="shared" si="12"/>
        <v>100</v>
      </c>
      <c r="I114" s="65">
        <f t="shared" si="13"/>
        <v>28510</v>
      </c>
      <c r="J114" s="66">
        <f>(I114/$I$155)*100</f>
        <v>4.1544135631417164E-2</v>
      </c>
      <c r="K114" s="8"/>
      <c r="L114" s="8"/>
    </row>
    <row r="115" spans="2:12" ht="15.75" x14ac:dyDescent="0.25">
      <c r="B115" s="9" t="s">
        <v>112</v>
      </c>
      <c r="C115" s="13">
        <v>0</v>
      </c>
      <c r="D115" s="78">
        <f t="shared" si="10"/>
        <v>0</v>
      </c>
      <c r="E115" s="26">
        <v>0</v>
      </c>
      <c r="F115" s="78">
        <f t="shared" si="11"/>
        <v>0</v>
      </c>
      <c r="G115" s="13">
        <v>50000</v>
      </c>
      <c r="H115" s="78">
        <f t="shared" si="12"/>
        <v>100</v>
      </c>
      <c r="I115" s="49">
        <f t="shared" si="13"/>
        <v>50000</v>
      </c>
      <c r="J115" s="42">
        <f>(I115/$I$155)*100</f>
        <v>7.285888395548433E-2</v>
      </c>
      <c r="K115" s="8"/>
      <c r="L115" s="8"/>
    </row>
    <row r="116" spans="2:12" ht="15.75" x14ac:dyDescent="0.25">
      <c r="B116" s="9" t="s">
        <v>113</v>
      </c>
      <c r="C116" s="13">
        <v>0</v>
      </c>
      <c r="D116" s="78">
        <f t="shared" si="10"/>
        <v>0</v>
      </c>
      <c r="E116" s="26">
        <v>0</v>
      </c>
      <c r="F116" s="78">
        <f t="shared" si="11"/>
        <v>0</v>
      </c>
      <c r="G116" s="13">
        <v>37743</v>
      </c>
      <c r="H116" s="78">
        <f t="shared" si="12"/>
        <v>100</v>
      </c>
      <c r="I116" s="49">
        <f t="shared" si="13"/>
        <v>37743</v>
      </c>
      <c r="J116" s="42">
        <f>(I116/$I$155)*100</f>
        <v>5.4998257142636897E-2</v>
      </c>
      <c r="K116" s="8"/>
      <c r="L116" s="8"/>
    </row>
    <row r="117" spans="2:12" ht="15.75" x14ac:dyDescent="0.25">
      <c r="B117" s="9" t="s">
        <v>114</v>
      </c>
      <c r="C117" s="13">
        <v>118918</v>
      </c>
      <c r="D117" s="78">
        <f t="shared" si="10"/>
        <v>100</v>
      </c>
      <c r="E117" s="26">
        <v>0</v>
      </c>
      <c r="F117" s="78">
        <f t="shared" si="11"/>
        <v>0</v>
      </c>
      <c r="G117" s="13">
        <v>0</v>
      </c>
      <c r="H117" s="78">
        <f t="shared" si="12"/>
        <v>0</v>
      </c>
      <c r="I117" s="49">
        <f t="shared" si="13"/>
        <v>118918</v>
      </c>
      <c r="J117" s="42">
        <f>(I117/$I$155)*100</f>
        <v>0.1732846552443657</v>
      </c>
      <c r="K117" s="8"/>
      <c r="L117" s="8"/>
    </row>
    <row r="118" spans="2:12" ht="15.75" x14ac:dyDescent="0.25">
      <c r="B118" s="62" t="s">
        <v>115</v>
      </c>
      <c r="C118" s="63">
        <v>0</v>
      </c>
      <c r="D118" s="79">
        <f t="shared" si="10"/>
        <v>0</v>
      </c>
      <c r="E118" s="73">
        <v>0</v>
      </c>
      <c r="F118" s="79">
        <f t="shared" si="11"/>
        <v>0</v>
      </c>
      <c r="G118" s="63">
        <v>18869</v>
      </c>
      <c r="H118" s="79">
        <f t="shared" si="12"/>
        <v>100</v>
      </c>
      <c r="I118" s="65">
        <f t="shared" si="13"/>
        <v>18869</v>
      </c>
      <c r="J118" s="66">
        <f>(I118/$I$155)*100</f>
        <v>2.7495485627120678E-2</v>
      </c>
      <c r="K118" s="8"/>
      <c r="L118" s="8"/>
    </row>
    <row r="119" spans="2:12" ht="15.75" x14ac:dyDescent="0.25">
      <c r="B119" s="9" t="s">
        <v>116</v>
      </c>
      <c r="C119" s="13">
        <v>0</v>
      </c>
      <c r="D119" s="77">
        <f t="shared" si="10"/>
        <v>0</v>
      </c>
      <c r="E119" s="27">
        <v>0</v>
      </c>
      <c r="F119" s="77">
        <f t="shared" si="11"/>
        <v>0</v>
      </c>
      <c r="G119" s="13">
        <v>245084</v>
      </c>
      <c r="H119" s="77">
        <f t="shared" si="12"/>
        <v>100</v>
      </c>
      <c r="I119" s="19">
        <f t="shared" si="13"/>
        <v>245084</v>
      </c>
      <c r="J119" s="42">
        <f>(I119/$I$155)*100</f>
        <v>0.35713093430691839</v>
      </c>
      <c r="K119" s="8"/>
      <c r="L119" s="8"/>
    </row>
    <row r="120" spans="2:12" ht="15.75" x14ac:dyDescent="0.25">
      <c r="B120" s="9" t="s">
        <v>117</v>
      </c>
      <c r="C120" s="13">
        <v>0</v>
      </c>
      <c r="D120" s="77">
        <f t="shared" si="10"/>
        <v>0</v>
      </c>
      <c r="E120" s="27">
        <v>0</v>
      </c>
      <c r="F120" s="77">
        <f t="shared" si="11"/>
        <v>0</v>
      </c>
      <c r="G120" s="13">
        <v>526068</v>
      </c>
      <c r="H120" s="77">
        <f t="shared" si="12"/>
        <v>100</v>
      </c>
      <c r="I120" s="19">
        <f t="shared" si="13"/>
        <v>526068</v>
      </c>
      <c r="J120" s="42">
        <f>(I120/$I$155)*100</f>
        <v>0.76657454729387464</v>
      </c>
      <c r="K120" s="8"/>
      <c r="L120" s="8"/>
    </row>
    <row r="121" spans="2:12" ht="15.75" x14ac:dyDescent="0.25">
      <c r="B121" s="9" t="s">
        <v>44</v>
      </c>
      <c r="C121" s="13">
        <v>213883</v>
      </c>
      <c r="D121" s="77">
        <f>(C121/I121)*100</f>
        <v>100</v>
      </c>
      <c r="E121" s="27">
        <v>0</v>
      </c>
      <c r="F121" s="77">
        <f t="shared" si="11"/>
        <v>0</v>
      </c>
      <c r="G121" s="13">
        <v>0</v>
      </c>
      <c r="H121" s="77">
        <f t="shared" si="12"/>
        <v>0</v>
      </c>
      <c r="I121" s="19">
        <f t="shared" si="13"/>
        <v>213883</v>
      </c>
      <c r="J121" s="42">
        <f>(I121/$I$155)*100</f>
        <v>0.31166553354101706</v>
      </c>
      <c r="K121" s="8"/>
      <c r="L121" s="8"/>
    </row>
    <row r="122" spans="2:12" ht="15.75" x14ac:dyDescent="0.25">
      <c r="B122" s="9" t="s">
        <v>118</v>
      </c>
      <c r="C122" s="13">
        <v>0</v>
      </c>
      <c r="D122" s="77">
        <f t="shared" si="10"/>
        <v>0</v>
      </c>
      <c r="E122" s="27">
        <v>0</v>
      </c>
      <c r="F122" s="77">
        <f t="shared" si="11"/>
        <v>0</v>
      </c>
      <c r="G122" s="13">
        <v>180357</v>
      </c>
      <c r="H122" s="77">
        <f t="shared" si="12"/>
        <v>100</v>
      </c>
      <c r="I122" s="19">
        <f t="shared" si="13"/>
        <v>180357</v>
      </c>
      <c r="J122" s="42">
        <f>(I122/$I$155)*100</f>
        <v>0.26281219467118577</v>
      </c>
      <c r="K122" s="8"/>
      <c r="L122" s="8"/>
    </row>
    <row r="123" spans="2:12" ht="15.75" x14ac:dyDescent="0.25">
      <c r="B123" s="9" t="s">
        <v>119</v>
      </c>
      <c r="C123" s="13">
        <v>888111</v>
      </c>
      <c r="D123" s="77">
        <f t="shared" si="10"/>
        <v>74.624466539563244</v>
      </c>
      <c r="E123" s="27">
        <v>0</v>
      </c>
      <c r="F123" s="77">
        <f t="shared" si="11"/>
        <v>0</v>
      </c>
      <c r="G123" s="13">
        <v>301996</v>
      </c>
      <c r="H123" s="77">
        <f t="shared" si="12"/>
        <v>25.375533460436749</v>
      </c>
      <c r="I123" s="19">
        <f t="shared" si="13"/>
        <v>1190107</v>
      </c>
      <c r="J123" s="42">
        <f>(I123/$I$155)*100</f>
        <v>1.7341973561521919</v>
      </c>
      <c r="K123" s="8"/>
      <c r="L123" s="8"/>
    </row>
    <row r="124" spans="2:12" ht="15.75" x14ac:dyDescent="0.25">
      <c r="B124" s="9"/>
      <c r="C124" s="13"/>
      <c r="D124" s="78"/>
      <c r="E124" s="48"/>
      <c r="F124" s="78"/>
      <c r="G124" s="13"/>
      <c r="H124" s="78"/>
      <c r="I124" s="49"/>
      <c r="J124" s="42"/>
      <c r="K124" s="8"/>
      <c r="L124" s="8"/>
    </row>
    <row r="125" spans="2:12" ht="15.75" x14ac:dyDescent="0.25">
      <c r="B125" s="9" t="s">
        <v>14</v>
      </c>
      <c r="C125" s="8">
        <f>SUM(C97:C124)</f>
        <v>1692042</v>
      </c>
      <c r="D125" s="76">
        <f>(C125/I125)*100</f>
        <v>38.575636807083512</v>
      </c>
      <c r="E125" s="8">
        <f>SUM(E97:E123)</f>
        <v>0</v>
      </c>
      <c r="F125" s="76">
        <v>0</v>
      </c>
      <c r="G125" s="8">
        <f>SUM(G97:G124)</f>
        <v>2694255</v>
      </c>
      <c r="H125" s="76">
        <f>(G125/I125)*100</f>
        <v>61.424363192916488</v>
      </c>
      <c r="I125" s="8">
        <f>SUM(I97:I124)</f>
        <v>4386297</v>
      </c>
      <c r="J125" s="43">
        <f>(I125/$I$155)*100</f>
        <v>6.3916140823457814</v>
      </c>
      <c r="K125" s="8"/>
      <c r="L125" s="8"/>
    </row>
    <row r="126" spans="2:12" ht="15.75" x14ac:dyDescent="0.25">
      <c r="B126" s="9"/>
      <c r="C126" s="8"/>
      <c r="D126" s="76"/>
      <c r="E126" s="8"/>
      <c r="F126" s="76"/>
      <c r="G126" s="8"/>
      <c r="H126" s="76"/>
      <c r="I126" s="8"/>
      <c r="J126" s="43"/>
      <c r="K126" s="8"/>
      <c r="L126" s="8"/>
    </row>
    <row r="127" spans="2:12" ht="15.75" x14ac:dyDescent="0.25">
      <c r="B127" s="6" t="s">
        <v>142</v>
      </c>
      <c r="C127" s="8"/>
      <c r="D127" s="76"/>
      <c r="E127" s="8"/>
      <c r="F127" s="76"/>
      <c r="G127" s="8"/>
      <c r="H127" s="76"/>
      <c r="I127" s="8"/>
      <c r="J127" s="43"/>
      <c r="K127" s="8"/>
      <c r="L127" s="8"/>
    </row>
    <row r="128" spans="2:12" ht="6.75" customHeight="1" x14ac:dyDescent="0.25">
      <c r="B128" s="9"/>
      <c r="C128" s="8"/>
      <c r="D128" s="76"/>
      <c r="E128" s="8"/>
      <c r="F128" s="76"/>
      <c r="G128" s="8"/>
      <c r="H128" s="76"/>
      <c r="I128" s="8"/>
      <c r="J128" s="43"/>
      <c r="K128" s="8"/>
      <c r="L128" s="8"/>
    </row>
    <row r="129" spans="2:12" ht="15.75" x14ac:dyDescent="0.25">
      <c r="B129" s="9" t="s">
        <v>120</v>
      </c>
      <c r="C129" s="8">
        <v>17220</v>
      </c>
      <c r="D129" s="76">
        <f>(C129/I129)*100</f>
        <v>5.3526634318592263</v>
      </c>
      <c r="E129" s="8">
        <v>0</v>
      </c>
      <c r="F129" s="76">
        <f t="shared" ref="F129:F150" si="14">(E129/I129)*100</f>
        <v>0</v>
      </c>
      <c r="G129" s="8">
        <v>304489</v>
      </c>
      <c r="H129" s="76">
        <f t="shared" ref="H129:H150" si="15">(G129/I129)*100</f>
        <v>94.647336568140773</v>
      </c>
      <c r="I129" s="8">
        <f t="shared" ref="I129:I150" si="16">SUM(C129,E129,G129)</f>
        <v>321709</v>
      </c>
      <c r="J129" s="43">
        <f t="shared" ref="J129:J150" si="17">(I129/$I$155)*100</f>
        <v>0.46878717396869818</v>
      </c>
      <c r="K129" s="8"/>
      <c r="L129" s="8"/>
    </row>
    <row r="130" spans="2:12" ht="15.75" x14ac:dyDescent="0.25">
      <c r="B130" s="9" t="s">
        <v>121</v>
      </c>
      <c r="C130" s="8">
        <v>11506</v>
      </c>
      <c r="D130" s="76">
        <f t="shared" ref="D130:D150" si="18">(C130/I130)*100</f>
        <v>9.9999130895785715</v>
      </c>
      <c r="E130" s="8">
        <v>0</v>
      </c>
      <c r="F130" s="76">
        <f t="shared" si="14"/>
        <v>0</v>
      </c>
      <c r="G130" s="8">
        <v>103555</v>
      </c>
      <c r="H130" s="76">
        <f t="shared" si="15"/>
        <v>90.00008691042143</v>
      </c>
      <c r="I130" s="8">
        <f t="shared" si="16"/>
        <v>115061</v>
      </c>
      <c r="J130" s="43">
        <f t="shared" si="17"/>
        <v>0.16766432093603964</v>
      </c>
      <c r="K130" s="8"/>
      <c r="L130" s="8"/>
    </row>
    <row r="131" spans="2:12" ht="15.75" x14ac:dyDescent="0.25">
      <c r="B131" s="9" t="s">
        <v>122</v>
      </c>
      <c r="C131" s="8">
        <v>45130</v>
      </c>
      <c r="D131" s="76">
        <f t="shared" si="18"/>
        <v>5.4552927097561863</v>
      </c>
      <c r="E131" s="8">
        <v>0</v>
      </c>
      <c r="F131" s="76">
        <f t="shared" si="14"/>
        <v>0</v>
      </c>
      <c r="G131" s="8">
        <v>782140</v>
      </c>
      <c r="H131" s="76">
        <f t="shared" si="15"/>
        <v>94.544707290243807</v>
      </c>
      <c r="I131" s="8">
        <f t="shared" si="16"/>
        <v>827270</v>
      </c>
      <c r="J131" s="43">
        <f t="shared" si="17"/>
        <v>1.2054793785970705</v>
      </c>
      <c r="K131" s="8"/>
      <c r="L131" s="8"/>
    </row>
    <row r="132" spans="2:12" ht="15.75" x14ac:dyDescent="0.25">
      <c r="B132" s="9" t="s">
        <v>123</v>
      </c>
      <c r="C132" s="8">
        <v>0</v>
      </c>
      <c r="D132" s="76">
        <f t="shared" si="18"/>
        <v>0</v>
      </c>
      <c r="E132" s="8">
        <v>0</v>
      </c>
      <c r="F132" s="76">
        <f t="shared" si="14"/>
        <v>0</v>
      </c>
      <c r="G132" s="8">
        <v>78447</v>
      </c>
      <c r="H132" s="76">
        <f t="shared" si="15"/>
        <v>100</v>
      </c>
      <c r="I132" s="8">
        <f t="shared" si="16"/>
        <v>78447</v>
      </c>
      <c r="J132" s="43">
        <f t="shared" si="17"/>
        <v>0.11431121739311759</v>
      </c>
      <c r="K132" s="8"/>
      <c r="L132" s="8"/>
    </row>
    <row r="133" spans="2:12" ht="15.75" x14ac:dyDescent="0.25">
      <c r="B133" s="9" t="s">
        <v>124</v>
      </c>
      <c r="C133" s="8">
        <v>302000</v>
      </c>
      <c r="D133" s="76">
        <f t="shared" si="18"/>
        <v>29.616728155701612</v>
      </c>
      <c r="E133" s="8">
        <v>0</v>
      </c>
      <c r="F133" s="76">
        <f t="shared" si="14"/>
        <v>0</v>
      </c>
      <c r="G133" s="8">
        <v>717694</v>
      </c>
      <c r="H133" s="76">
        <f t="shared" si="15"/>
        <v>70.383271844298392</v>
      </c>
      <c r="I133" s="8">
        <f t="shared" si="16"/>
        <v>1019694</v>
      </c>
      <c r="J133" s="43">
        <f t="shared" si="17"/>
        <v>1.4858753363220729</v>
      </c>
      <c r="K133" s="8"/>
      <c r="L133" s="8"/>
    </row>
    <row r="134" spans="2:12" ht="15.75" x14ac:dyDescent="0.25">
      <c r="B134" s="9" t="s">
        <v>125</v>
      </c>
      <c r="C134" s="8">
        <v>13423</v>
      </c>
      <c r="D134" s="76">
        <f t="shared" si="18"/>
        <v>83.794244334852365</v>
      </c>
      <c r="E134" s="8">
        <v>0</v>
      </c>
      <c r="F134" s="76">
        <f t="shared" si="14"/>
        <v>0</v>
      </c>
      <c r="G134" s="8">
        <v>2596</v>
      </c>
      <c r="H134" s="76">
        <f t="shared" si="15"/>
        <v>16.205755665147635</v>
      </c>
      <c r="I134" s="8">
        <f t="shared" si="16"/>
        <v>16019</v>
      </c>
      <c r="J134" s="43">
        <f t="shared" si="17"/>
        <v>2.3342529241658069E-2</v>
      </c>
      <c r="K134" s="8"/>
      <c r="L134" s="8"/>
    </row>
    <row r="135" spans="2:12" ht="15.75" x14ac:dyDescent="0.25">
      <c r="B135" s="9" t="s">
        <v>126</v>
      </c>
      <c r="C135" s="8">
        <v>0</v>
      </c>
      <c r="D135" s="76">
        <f t="shared" si="18"/>
        <v>0</v>
      </c>
      <c r="E135" s="8">
        <v>0</v>
      </c>
      <c r="F135" s="76">
        <f t="shared" si="14"/>
        <v>0</v>
      </c>
      <c r="G135" s="8">
        <v>242752</v>
      </c>
      <c r="H135" s="76">
        <f t="shared" si="15"/>
        <v>100</v>
      </c>
      <c r="I135" s="8">
        <f t="shared" si="16"/>
        <v>242752</v>
      </c>
      <c r="J135" s="43">
        <f t="shared" si="17"/>
        <v>0.35373279595923462</v>
      </c>
      <c r="K135" s="8"/>
      <c r="L135" s="8"/>
    </row>
    <row r="136" spans="2:12" ht="15.75" x14ac:dyDescent="0.25">
      <c r="B136" s="9" t="s">
        <v>127</v>
      </c>
      <c r="C136" s="8">
        <v>27540</v>
      </c>
      <c r="D136" s="76">
        <f t="shared" si="18"/>
        <v>5.4438389145530772</v>
      </c>
      <c r="E136" s="8">
        <v>0</v>
      </c>
      <c r="F136" s="76">
        <f t="shared" si="14"/>
        <v>0</v>
      </c>
      <c r="G136" s="8">
        <v>478353</v>
      </c>
      <c r="H136" s="76">
        <f t="shared" si="15"/>
        <v>94.556161085446917</v>
      </c>
      <c r="I136" s="8">
        <f t="shared" si="16"/>
        <v>505893</v>
      </c>
      <c r="J136" s="43">
        <f t="shared" si="17"/>
        <v>0.73717598761783676</v>
      </c>
      <c r="K136" s="8"/>
      <c r="L136" s="8"/>
    </row>
    <row r="137" spans="2:12" ht="15.75" x14ac:dyDescent="0.25">
      <c r="B137" s="9" t="s">
        <v>128</v>
      </c>
      <c r="C137" s="8">
        <v>283784</v>
      </c>
      <c r="D137" s="76">
        <f t="shared" si="18"/>
        <v>13.124458608682701</v>
      </c>
      <c r="E137" s="8">
        <v>266668</v>
      </c>
      <c r="F137" s="76">
        <f t="shared" si="14"/>
        <v>12.332876865010709</v>
      </c>
      <c r="G137" s="8">
        <v>1611801</v>
      </c>
      <c r="H137" s="76">
        <f t="shared" si="15"/>
        <v>74.542664526306595</v>
      </c>
      <c r="I137" s="8">
        <f t="shared" si="16"/>
        <v>2162253</v>
      </c>
      <c r="J137" s="43">
        <f t="shared" si="17"/>
        <v>3.1507868081879575</v>
      </c>
      <c r="K137" s="8"/>
      <c r="L137" s="8"/>
    </row>
    <row r="138" spans="2:12" ht="15.75" x14ac:dyDescent="0.25">
      <c r="B138" s="9" t="s">
        <v>129</v>
      </c>
      <c r="C138" s="8">
        <v>172800</v>
      </c>
      <c r="D138" s="76">
        <f t="shared" si="18"/>
        <v>22.838533681550484</v>
      </c>
      <c r="E138" s="8">
        <v>0</v>
      </c>
      <c r="F138" s="76">
        <f t="shared" si="14"/>
        <v>0</v>
      </c>
      <c r="G138" s="8">
        <v>583816</v>
      </c>
      <c r="H138" s="76">
        <f t="shared" si="15"/>
        <v>77.161466318449513</v>
      </c>
      <c r="I138" s="8">
        <f t="shared" si="16"/>
        <v>756616</v>
      </c>
      <c r="J138" s="43">
        <f t="shared" si="17"/>
        <v>1.1025239468572545</v>
      </c>
      <c r="K138" s="8"/>
      <c r="L138" s="8"/>
    </row>
    <row r="139" spans="2:12" ht="15.75" x14ac:dyDescent="0.25">
      <c r="B139" s="9" t="s">
        <v>130</v>
      </c>
      <c r="C139" s="8">
        <v>336000</v>
      </c>
      <c r="D139" s="76">
        <v>0</v>
      </c>
      <c r="E139" s="8">
        <v>0</v>
      </c>
      <c r="F139" s="76">
        <v>0</v>
      </c>
      <c r="G139" s="8">
        <v>-336000</v>
      </c>
      <c r="H139" s="76">
        <v>0</v>
      </c>
      <c r="I139" s="8">
        <f t="shared" si="16"/>
        <v>0</v>
      </c>
      <c r="J139" s="43">
        <f t="shared" si="17"/>
        <v>0</v>
      </c>
      <c r="K139" s="8"/>
      <c r="L139" s="8"/>
    </row>
    <row r="140" spans="2:12" ht="15.75" x14ac:dyDescent="0.25">
      <c r="B140" s="9" t="s">
        <v>131</v>
      </c>
      <c r="C140" s="8">
        <v>323581</v>
      </c>
      <c r="D140" s="76">
        <f t="shared" si="18"/>
        <v>25.340940238544611</v>
      </c>
      <c r="E140" s="8">
        <v>0</v>
      </c>
      <c r="F140" s="76">
        <f t="shared" si="14"/>
        <v>0</v>
      </c>
      <c r="G140" s="8">
        <v>953329</v>
      </c>
      <c r="H140" s="76">
        <f t="shared" si="15"/>
        <v>74.659059761455396</v>
      </c>
      <c r="I140" s="8">
        <f t="shared" si="16"/>
        <v>1276910</v>
      </c>
      <c r="J140" s="43">
        <f t="shared" si="17"/>
        <v>1.8606847502319497</v>
      </c>
      <c r="K140" s="8"/>
      <c r="L140" s="8"/>
    </row>
    <row r="141" spans="2:12" ht="15.75" x14ac:dyDescent="0.25">
      <c r="B141" s="9" t="s">
        <v>132</v>
      </c>
      <c r="C141" s="8">
        <v>366706</v>
      </c>
      <c r="D141" s="76">
        <f t="shared" si="18"/>
        <v>9.999945460693521</v>
      </c>
      <c r="E141" s="8">
        <v>0</v>
      </c>
      <c r="F141" s="76">
        <f t="shared" si="14"/>
        <v>0</v>
      </c>
      <c r="G141" s="8">
        <v>3300374</v>
      </c>
      <c r="H141" s="76">
        <f t="shared" si="15"/>
        <v>90.000054539306475</v>
      </c>
      <c r="I141" s="8">
        <f t="shared" si="16"/>
        <v>3667080</v>
      </c>
      <c r="J141" s="43">
        <f t="shared" si="17"/>
        <v>5.3435871235095496</v>
      </c>
      <c r="K141" s="8"/>
      <c r="L141" s="8"/>
    </row>
    <row r="142" spans="2:12" ht="15.75" x14ac:dyDescent="0.25">
      <c r="B142" s="9" t="s">
        <v>133</v>
      </c>
      <c r="C142" s="8">
        <v>0</v>
      </c>
      <c r="D142" s="76">
        <f t="shared" si="18"/>
        <v>0</v>
      </c>
      <c r="E142" s="8">
        <v>0</v>
      </c>
      <c r="F142" s="76">
        <f t="shared" si="14"/>
        <v>0</v>
      </c>
      <c r="G142" s="8">
        <v>102198</v>
      </c>
      <c r="H142" s="76">
        <f t="shared" si="15"/>
        <v>100</v>
      </c>
      <c r="I142" s="8">
        <f t="shared" si="16"/>
        <v>102198</v>
      </c>
      <c r="J142" s="43">
        <f t="shared" si="17"/>
        <v>0.14892064444965175</v>
      </c>
      <c r="K142" s="8"/>
      <c r="L142" s="8"/>
    </row>
    <row r="143" spans="2:12" ht="15.75" x14ac:dyDescent="0.25">
      <c r="B143" s="9" t="s">
        <v>134</v>
      </c>
      <c r="C143" s="8">
        <v>0</v>
      </c>
      <c r="D143" s="76">
        <f t="shared" si="18"/>
        <v>0</v>
      </c>
      <c r="E143" s="8">
        <v>0</v>
      </c>
      <c r="F143" s="76">
        <f t="shared" si="14"/>
        <v>0</v>
      </c>
      <c r="G143" s="8">
        <v>787349</v>
      </c>
      <c r="H143" s="76">
        <f t="shared" si="15"/>
        <v>100</v>
      </c>
      <c r="I143" s="8">
        <f t="shared" si="16"/>
        <v>787349</v>
      </c>
      <c r="J143" s="43">
        <f t="shared" si="17"/>
        <v>1.1473073884693326</v>
      </c>
      <c r="K143" s="8"/>
      <c r="L143" s="8"/>
    </row>
    <row r="144" spans="2:12" ht="15.75" x14ac:dyDescent="0.25">
      <c r="B144" s="9" t="s">
        <v>135</v>
      </c>
      <c r="C144" s="8">
        <v>219940</v>
      </c>
      <c r="D144" s="76">
        <f t="shared" si="18"/>
        <v>100</v>
      </c>
      <c r="E144" s="8">
        <v>0</v>
      </c>
      <c r="F144" s="76">
        <f t="shared" si="14"/>
        <v>0</v>
      </c>
      <c r="G144" s="8">
        <v>0</v>
      </c>
      <c r="H144" s="76">
        <f t="shared" si="15"/>
        <v>0</v>
      </c>
      <c r="I144" s="8">
        <f t="shared" si="16"/>
        <v>219940</v>
      </c>
      <c r="J144" s="43">
        <f t="shared" si="17"/>
        <v>0.32049165874338448</v>
      </c>
      <c r="K144" s="8"/>
      <c r="L144" s="8"/>
    </row>
    <row r="145" spans="2:12" ht="15.75" x14ac:dyDescent="0.25">
      <c r="B145" s="9" t="s">
        <v>136</v>
      </c>
      <c r="C145" s="8">
        <v>548464</v>
      </c>
      <c r="D145" s="76">
        <f t="shared" si="18"/>
        <v>34.983212058742488</v>
      </c>
      <c r="E145" s="8">
        <v>0</v>
      </c>
      <c r="F145" s="76">
        <f t="shared" si="14"/>
        <v>0</v>
      </c>
      <c r="G145" s="8">
        <v>1019328</v>
      </c>
      <c r="H145" s="76">
        <f t="shared" si="15"/>
        <v>65.016787941257519</v>
      </c>
      <c r="I145" s="8">
        <f t="shared" si="16"/>
        <v>1567792</v>
      </c>
      <c r="J145" s="43">
        <f t="shared" si="17"/>
        <v>2.2845515078867336</v>
      </c>
      <c r="K145" s="8"/>
      <c r="L145" s="8"/>
    </row>
    <row r="146" spans="2:12" ht="15.75" x14ac:dyDescent="0.25">
      <c r="B146" s="9" t="s">
        <v>137</v>
      </c>
      <c r="C146" s="8">
        <v>0</v>
      </c>
      <c r="D146" s="76">
        <f t="shared" si="18"/>
        <v>0</v>
      </c>
      <c r="E146" s="8">
        <v>0</v>
      </c>
      <c r="F146" s="76">
        <f t="shared" si="14"/>
        <v>0</v>
      </c>
      <c r="G146" s="8">
        <v>50764</v>
      </c>
      <c r="H146" s="76">
        <f t="shared" si="15"/>
        <v>100</v>
      </c>
      <c r="I146" s="8">
        <f t="shared" si="16"/>
        <v>50764</v>
      </c>
      <c r="J146" s="43">
        <f t="shared" si="17"/>
        <v>7.3972167702324135E-2</v>
      </c>
      <c r="K146" s="8"/>
      <c r="L146" s="8"/>
    </row>
    <row r="147" spans="2:12" ht="15.75" x14ac:dyDescent="0.25">
      <c r="B147" s="9" t="s">
        <v>138</v>
      </c>
      <c r="C147" s="8">
        <v>504255</v>
      </c>
      <c r="D147" s="76">
        <f t="shared" si="18"/>
        <v>65.393054723426104</v>
      </c>
      <c r="E147" s="8">
        <v>0</v>
      </c>
      <c r="F147" s="76">
        <f t="shared" si="14"/>
        <v>0</v>
      </c>
      <c r="G147" s="8">
        <v>266859</v>
      </c>
      <c r="H147" s="76">
        <f t="shared" si="15"/>
        <v>34.606945276573889</v>
      </c>
      <c r="I147" s="8">
        <f t="shared" si="16"/>
        <v>771114</v>
      </c>
      <c r="J147" s="43">
        <f t="shared" si="17"/>
        <v>1.123650108848987</v>
      </c>
      <c r="K147" s="8"/>
      <c r="L147" s="8"/>
    </row>
    <row r="148" spans="2:12" ht="15.75" x14ac:dyDescent="0.25">
      <c r="B148" s="9" t="s">
        <v>139</v>
      </c>
      <c r="C148" s="8">
        <v>302684</v>
      </c>
      <c r="D148" s="76">
        <f t="shared" si="18"/>
        <v>74.620529496019785</v>
      </c>
      <c r="E148" s="8">
        <v>0</v>
      </c>
      <c r="F148" s="76">
        <f t="shared" si="14"/>
        <v>0</v>
      </c>
      <c r="G148" s="8">
        <v>102947</v>
      </c>
      <c r="H148" s="76">
        <f t="shared" si="15"/>
        <v>25.379470503980215</v>
      </c>
      <c r="I148" s="8">
        <f t="shared" si="16"/>
        <v>405631</v>
      </c>
      <c r="J148" s="43">
        <f t="shared" si="17"/>
        <v>0.59107643915494124</v>
      </c>
      <c r="K148" s="8"/>
      <c r="L148" s="8"/>
    </row>
    <row r="149" spans="2:12" ht="15.75" x14ac:dyDescent="0.25">
      <c r="B149" s="9" t="s">
        <v>140</v>
      </c>
      <c r="C149" s="8">
        <v>-10147</v>
      </c>
      <c r="D149" s="76">
        <f t="shared" si="18"/>
        <v>-25.767541075192362</v>
      </c>
      <c r="E149" s="8">
        <v>0</v>
      </c>
      <c r="F149" s="76">
        <f t="shared" si="14"/>
        <v>0</v>
      </c>
      <c r="G149" s="8">
        <v>49526</v>
      </c>
      <c r="H149" s="76">
        <f t="shared" si="15"/>
        <v>125.76754107519237</v>
      </c>
      <c r="I149" s="8">
        <f t="shared" si="16"/>
        <v>39379</v>
      </c>
      <c r="J149" s="43">
        <f t="shared" si="17"/>
        <v>5.738219982566034E-2</v>
      </c>
      <c r="K149" s="8"/>
      <c r="L149" s="8"/>
    </row>
    <row r="150" spans="2:12" ht="15.75" x14ac:dyDescent="0.25">
      <c r="B150" s="9" t="s">
        <v>141</v>
      </c>
      <c r="C150" s="8">
        <v>0</v>
      </c>
      <c r="D150" s="76">
        <f t="shared" si="18"/>
        <v>0</v>
      </c>
      <c r="E150" s="8">
        <v>0</v>
      </c>
      <c r="F150" s="76">
        <f t="shared" si="14"/>
        <v>0</v>
      </c>
      <c r="G150" s="8">
        <v>135414</v>
      </c>
      <c r="H150" s="76">
        <f t="shared" si="15"/>
        <v>100</v>
      </c>
      <c r="I150" s="8">
        <f t="shared" si="16"/>
        <v>135414</v>
      </c>
      <c r="J150" s="43">
        <f t="shared" si="17"/>
        <v>0.1973222582389591</v>
      </c>
      <c r="K150" s="8"/>
      <c r="L150" s="8"/>
    </row>
    <row r="151" spans="2:12" ht="15.75" x14ac:dyDescent="0.25">
      <c r="B151" s="9"/>
      <c r="C151" s="8"/>
      <c r="D151" s="76"/>
      <c r="E151" s="8"/>
      <c r="F151" s="76"/>
      <c r="G151" s="8"/>
      <c r="H151" s="76"/>
      <c r="I151" s="8"/>
      <c r="J151" s="43"/>
      <c r="K151" s="8"/>
      <c r="L151" s="8"/>
    </row>
    <row r="152" spans="2:12" ht="15.75" x14ac:dyDescent="0.25">
      <c r="B152" s="9" t="s">
        <v>14</v>
      </c>
      <c r="C152" s="8">
        <f>SUM(C129:C151)</f>
        <v>3464886</v>
      </c>
      <c r="D152" s="76">
        <f>(C152/I152)*100</f>
        <v>22.993035170547245</v>
      </c>
      <c r="E152" s="8">
        <f>SUM(E129:E151)</f>
        <v>266668</v>
      </c>
      <c r="F152" s="76">
        <f>(E152/I152)*100</f>
        <v>1.7696128250278629</v>
      </c>
      <c r="G152" s="8">
        <f>SUM(G129:G151)</f>
        <v>11337731</v>
      </c>
      <c r="H152" s="76">
        <f>(G152/I152)*100</f>
        <v>75.237352004424892</v>
      </c>
      <c r="I152" s="8">
        <f>SUM(I129:I151)</f>
        <v>15069285</v>
      </c>
      <c r="J152" s="43">
        <f>(I152/$I$155)*100</f>
        <v>21.958625742142413</v>
      </c>
      <c r="K152" s="8"/>
      <c r="L152" s="8"/>
    </row>
    <row r="153" spans="2:12" ht="16.5" thickBot="1" x14ac:dyDescent="0.3">
      <c r="B153" s="9"/>
      <c r="C153" s="13"/>
      <c r="D153" s="78"/>
      <c r="E153" s="48"/>
      <c r="F153" s="78"/>
      <c r="G153" s="13"/>
      <c r="H153" s="78"/>
      <c r="I153" s="49"/>
      <c r="J153" s="42"/>
      <c r="K153" s="8"/>
      <c r="L153" s="8"/>
    </row>
    <row r="154" spans="2:12" ht="15.75" thickTop="1" x14ac:dyDescent="0.2">
      <c r="B154" s="30"/>
      <c r="C154" s="31"/>
      <c r="D154" s="32"/>
      <c r="E154" s="32"/>
      <c r="F154" s="32"/>
      <c r="G154" s="31"/>
      <c r="H154" s="32"/>
      <c r="I154" s="33"/>
      <c r="J154" s="44"/>
    </row>
    <row r="155" spans="2:12" ht="16.5" thickBot="1" x14ac:dyDescent="0.3">
      <c r="B155" s="34" t="s">
        <v>1</v>
      </c>
      <c r="C155" s="35">
        <f>SUM(C35,C92,C125,C152)</f>
        <v>15140930</v>
      </c>
      <c r="D155" s="35"/>
      <c r="E155" s="35">
        <f>SUM(E35,E92,E125,E152)</f>
        <v>507613</v>
      </c>
      <c r="F155" s="35"/>
      <c r="G155" s="35">
        <f>SUM(G35,G92,G125,G152)</f>
        <v>52977268</v>
      </c>
      <c r="H155" s="35"/>
      <c r="I155" s="35">
        <f>SUM(I35,I92,I125,I152)</f>
        <v>68625811</v>
      </c>
      <c r="J155" s="47">
        <f>SUM(J35,J92,J125,J152)</f>
        <v>100</v>
      </c>
    </row>
    <row r="156" spans="2:12" ht="15.75" thickTop="1" x14ac:dyDescent="0.2">
      <c r="C156" s="8"/>
      <c r="D156" s="8"/>
      <c r="E156" s="8"/>
      <c r="F156" s="8"/>
      <c r="G156" s="8"/>
      <c r="H156" s="8"/>
      <c r="I156" s="19"/>
      <c r="J156" s="45" t="s">
        <v>0</v>
      </c>
    </row>
    <row r="157" spans="2:12" ht="15.75" x14ac:dyDescent="0.25">
      <c r="B157" s="84" t="s">
        <v>40</v>
      </c>
      <c r="C157" s="8"/>
      <c r="D157" s="8"/>
      <c r="E157" s="8"/>
      <c r="F157" s="8"/>
      <c r="G157" s="8"/>
      <c r="H157" s="8"/>
      <c r="I157" s="19"/>
      <c r="J157" s="45"/>
    </row>
    <row r="158" spans="2:12" x14ac:dyDescent="0.2">
      <c r="B158" s="10"/>
      <c r="C158" s="8"/>
      <c r="D158" s="8"/>
      <c r="E158" s="8"/>
      <c r="F158" s="8"/>
      <c r="G158" s="8"/>
      <c r="H158" s="8"/>
      <c r="I158" s="19"/>
      <c r="J158" s="45"/>
    </row>
    <row r="159" spans="2:12" x14ac:dyDescent="0.2">
      <c r="B159" s="10"/>
      <c r="C159" s="8"/>
      <c r="D159" s="8"/>
      <c r="E159" s="8"/>
      <c r="F159" s="8"/>
      <c r="G159" s="8"/>
      <c r="H159" s="8"/>
      <c r="I159" s="19"/>
      <c r="J159" s="45"/>
    </row>
    <row r="160" spans="2:12" ht="15.75" x14ac:dyDescent="0.25">
      <c r="B160" s="18"/>
      <c r="C160" s="8"/>
      <c r="D160" s="8"/>
      <c r="E160" s="8"/>
      <c r="F160" s="8"/>
      <c r="G160" s="8"/>
      <c r="H160" s="8"/>
      <c r="I160" s="19"/>
      <c r="J160" s="45"/>
    </row>
    <row r="161" spans="2:10" x14ac:dyDescent="0.2">
      <c r="B161" s="10"/>
      <c r="C161" s="8"/>
      <c r="D161" s="8"/>
      <c r="E161" s="8"/>
      <c r="F161" s="8"/>
      <c r="G161" s="8"/>
      <c r="H161" s="8"/>
      <c r="I161" s="19"/>
      <c r="J161" s="45"/>
    </row>
    <row r="162" spans="2:10" x14ac:dyDescent="0.2">
      <c r="B162" s="10"/>
      <c r="C162" s="8"/>
      <c r="D162" s="8"/>
      <c r="E162" s="8"/>
      <c r="F162" s="8"/>
      <c r="G162" s="8"/>
      <c r="H162" s="8"/>
      <c r="I162" s="19"/>
      <c r="J162" s="45"/>
    </row>
    <row r="163" spans="2:10" x14ac:dyDescent="0.2">
      <c r="B163" s="10"/>
      <c r="C163" s="8"/>
      <c r="D163" s="8"/>
      <c r="E163" s="8"/>
      <c r="F163" s="8"/>
      <c r="G163" s="8"/>
      <c r="H163" s="8"/>
      <c r="I163" s="19"/>
      <c r="J163" s="45"/>
    </row>
    <row r="164" spans="2:10" x14ac:dyDescent="0.2">
      <c r="I164" s="19"/>
      <c r="J164" s="45"/>
    </row>
    <row r="165" spans="2:10" x14ac:dyDescent="0.2">
      <c r="B165" s="10"/>
      <c r="C165" s="8"/>
      <c r="D165" s="8"/>
      <c r="E165" s="8"/>
      <c r="F165" s="8"/>
      <c r="G165" s="8"/>
      <c r="H165" s="8"/>
      <c r="I165" s="19"/>
      <c r="J165" s="45"/>
    </row>
    <row r="166" spans="2:10" x14ac:dyDescent="0.2">
      <c r="B166" s="10"/>
      <c r="C166" s="8"/>
      <c r="D166" s="8"/>
      <c r="E166" s="8"/>
      <c r="F166" s="8"/>
      <c r="G166" s="8"/>
      <c r="H166" s="8"/>
      <c r="I166" s="19"/>
      <c r="J166" s="45"/>
    </row>
    <row r="167" spans="2:10" x14ac:dyDescent="0.2">
      <c r="B167" s="10"/>
      <c r="C167" s="8"/>
      <c r="D167" s="8"/>
      <c r="E167" s="8"/>
      <c r="F167" s="8"/>
      <c r="G167" s="8"/>
      <c r="H167" s="8"/>
      <c r="I167" s="19"/>
      <c r="J167" s="45"/>
    </row>
    <row r="168" spans="2:10" x14ac:dyDescent="0.2">
      <c r="B168" s="10"/>
      <c r="C168" s="8"/>
      <c r="D168" s="8"/>
      <c r="E168" s="8"/>
      <c r="F168" s="8"/>
      <c r="G168" s="8"/>
      <c r="H168" s="8"/>
      <c r="I168" s="19"/>
      <c r="J168" s="45"/>
    </row>
    <row r="169" spans="2:10" x14ac:dyDescent="0.2">
      <c r="B169" s="10"/>
      <c r="C169" s="8"/>
      <c r="D169" s="8"/>
      <c r="E169" s="8"/>
      <c r="F169" s="8"/>
      <c r="G169" s="8"/>
      <c r="H169" s="8"/>
      <c r="I169" s="19"/>
      <c r="J169" s="46"/>
    </row>
    <row r="170" spans="2:10" x14ac:dyDescent="0.2">
      <c r="B170" s="10"/>
      <c r="C170" s="8"/>
      <c r="D170" s="8"/>
      <c r="E170" s="8"/>
      <c r="F170" s="8"/>
      <c r="G170" s="8"/>
      <c r="H170" s="8"/>
      <c r="I170" s="19"/>
      <c r="J170" s="46"/>
    </row>
    <row r="171" spans="2:10" x14ac:dyDescent="0.2">
      <c r="B171" s="10"/>
      <c r="C171" s="8"/>
      <c r="D171" s="8"/>
      <c r="E171" s="8"/>
      <c r="F171" s="8"/>
      <c r="G171" s="8"/>
      <c r="H171" s="8"/>
      <c r="I171" s="19"/>
      <c r="J171" s="46"/>
    </row>
    <row r="172" spans="2:10" x14ac:dyDescent="0.2">
      <c r="C172" s="8"/>
      <c r="D172" s="8"/>
      <c r="E172" s="8"/>
      <c r="F172" s="8"/>
      <c r="G172" s="8"/>
      <c r="H172" s="8"/>
      <c r="I172" s="19"/>
      <c r="J172" s="46"/>
    </row>
    <row r="173" spans="2:10" x14ac:dyDescent="0.2">
      <c r="C173" s="11"/>
      <c r="D173" s="11"/>
      <c r="E173" s="11"/>
      <c r="F173" s="11"/>
      <c r="G173" s="12"/>
      <c r="H173" s="12"/>
      <c r="I173" s="19"/>
      <c r="J173" s="46"/>
    </row>
    <row r="174" spans="2:10" x14ac:dyDescent="0.2">
      <c r="C174" s="11"/>
      <c r="D174" s="11"/>
      <c r="E174" s="11"/>
      <c r="F174" s="11"/>
      <c r="G174" s="11"/>
      <c r="H174" s="11"/>
      <c r="I174" s="19"/>
      <c r="J174" s="46"/>
    </row>
  </sheetData>
  <mergeCells count="3">
    <mergeCell ref="B2:J2"/>
    <mergeCell ref="B1:J1"/>
    <mergeCell ref="C5:H5"/>
  </mergeCells>
  <phoneticPr fontId="0" type="noConversion"/>
  <printOptions horizontalCentered="1" verticalCentered="1"/>
  <pageMargins left="0.5" right="0.25" top="0.75" bottom="0.75" header="0.5" footer="0.5"/>
  <pageSetup scale="60" orientation="portrait" horizontalDpi="300" verticalDpi="300" r:id="rId1"/>
  <headerFooter alignWithMargins="0">
    <oddHeader>&amp;RPage &amp;P of &amp;N</oddHeader>
  </headerFooter>
  <ignoredErrors>
    <ignoredError sqref="D35:H35 D92:H92 H125 D152 F152 H152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t-41</vt:lpstr>
      <vt:lpstr>'t-41'!Print_Area</vt:lpstr>
      <vt:lpstr>'t-41'!Print_Titles</vt:lpstr>
      <vt:lpstr>Print_Titles_MI</vt:lpstr>
    </vt:vector>
  </TitlesOfParts>
  <Company>Department of Transportation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grubb</dc:creator>
  <cp:lastModifiedBy>USDOT</cp:lastModifiedBy>
  <cp:lastPrinted>2008-08-07T14:04:38Z</cp:lastPrinted>
  <dcterms:created xsi:type="dcterms:W3CDTF">1999-02-24T12:31:56Z</dcterms:created>
  <dcterms:modified xsi:type="dcterms:W3CDTF">2015-11-10T15:54:32Z</dcterms:modified>
</cp:coreProperties>
</file>