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19080" windowHeight="6090"/>
  </bookViews>
  <sheets>
    <sheet name="t-41" sheetId="1" r:id="rId1"/>
  </sheets>
  <definedNames>
    <definedName name="_Key2" localSheetId="0" hidden="1">'t-41'!$B$12:$B$88</definedName>
    <definedName name="_Order1" localSheetId="0" hidden="1">255</definedName>
    <definedName name="_Order2" localSheetId="0" hidden="1">255</definedName>
    <definedName name="_Sort" localSheetId="0" hidden="1">'t-41'!$B$12:$B$88</definedName>
    <definedName name="_xlnm.Print_Area" localSheetId="0">'t-41'!$A$9:$K$140</definedName>
    <definedName name="Print_Area_MI">'t-41'!$B$133:$L$155</definedName>
    <definedName name="_xlnm.Print_Titles" localSheetId="0">'t-41'!$1:$8</definedName>
    <definedName name="Print_Titles_MI">'t-41'!$1:$8</definedName>
  </definedNames>
  <calcPr calcId="145621"/>
</workbook>
</file>

<file path=xl/calcChain.xml><?xml version="1.0" encoding="utf-8"?>
<calcChain xmlns="http://schemas.openxmlformats.org/spreadsheetml/2006/main">
  <c r="I100" i="1" l="1"/>
  <c r="F100" i="1" s="1"/>
  <c r="I102" i="1"/>
  <c r="F102" i="1" s="1"/>
  <c r="I115" i="1"/>
  <c r="D115" i="1" s="1"/>
  <c r="I111" i="1"/>
  <c r="H111" i="1" s="1"/>
  <c r="F111" i="1"/>
  <c r="I113" i="1"/>
  <c r="F113" i="1" s="1"/>
  <c r="I112" i="1"/>
  <c r="F112" i="1" s="1"/>
  <c r="I55" i="1"/>
  <c r="F55" i="1" s="1"/>
  <c r="I85" i="1"/>
  <c r="F85" i="1" s="1"/>
  <c r="I84" i="1"/>
  <c r="F84" i="1" s="1"/>
  <c r="I73" i="1"/>
  <c r="F73" i="1" s="1"/>
  <c r="I59" i="1"/>
  <c r="D59" i="1" s="1"/>
  <c r="I35" i="1"/>
  <c r="D35" i="1" s="1"/>
  <c r="I25" i="1"/>
  <c r="D25" i="1" s="1"/>
  <c r="I17" i="1"/>
  <c r="D17" i="1" s="1"/>
  <c r="I15" i="1"/>
  <c r="H15" i="1" s="1"/>
  <c r="I13" i="1"/>
  <c r="H13" i="1" s="1"/>
  <c r="I139" i="1"/>
  <c r="F139" i="1" s="1"/>
  <c r="I32" i="1"/>
  <c r="D32" i="1" s="1"/>
  <c r="I14" i="1"/>
  <c r="H14" i="1" s="1"/>
  <c r="F115" i="1" l="1"/>
  <c r="D112" i="1"/>
  <c r="D111" i="1"/>
  <c r="H112" i="1"/>
  <c r="H113" i="1"/>
  <c r="D102" i="1"/>
  <c r="D113" i="1"/>
  <c r="H102" i="1"/>
  <c r="H115" i="1"/>
  <c r="F59" i="1"/>
  <c r="H59" i="1"/>
  <c r="F25" i="1"/>
  <c r="F35" i="1"/>
  <c r="H35" i="1"/>
  <c r="H25" i="1"/>
  <c r="D15" i="1"/>
  <c r="F15" i="1"/>
  <c r="F13" i="1"/>
  <c r="D13" i="1"/>
  <c r="F17" i="1"/>
  <c r="H17" i="1"/>
  <c r="H139" i="1"/>
  <c r="D139" i="1"/>
  <c r="F32" i="1"/>
  <c r="H32" i="1"/>
  <c r="F14" i="1"/>
  <c r="D14" i="1"/>
  <c r="E120" i="1"/>
  <c r="I158" i="1"/>
  <c r="F158" i="1" s="1"/>
  <c r="C42" i="1"/>
  <c r="E160" i="1"/>
  <c r="I157" i="1"/>
  <c r="F157" i="1" s="1"/>
  <c r="I156" i="1"/>
  <c r="H156" i="1" s="1"/>
  <c r="I155" i="1"/>
  <c r="F155" i="1" s="1"/>
  <c r="I154" i="1"/>
  <c r="H154" i="1" s="1"/>
  <c r="I152" i="1"/>
  <c r="H152" i="1" s="1"/>
  <c r="I151" i="1"/>
  <c r="F151" i="1" s="1"/>
  <c r="I150" i="1"/>
  <c r="H150" i="1" s="1"/>
  <c r="I149" i="1"/>
  <c r="F149" i="1" s="1"/>
  <c r="I148" i="1"/>
  <c r="F148" i="1" s="1"/>
  <c r="I147" i="1"/>
  <c r="H147" i="1" s="1"/>
  <c r="I146" i="1"/>
  <c r="F146" i="1" s="1"/>
  <c r="I145" i="1"/>
  <c r="H145" i="1" s="1"/>
  <c r="I144" i="1"/>
  <c r="F144" i="1" s="1"/>
  <c r="I143" i="1"/>
  <c r="H143" i="1" s="1"/>
  <c r="I142" i="1"/>
  <c r="F142" i="1" s="1"/>
  <c r="I141" i="1"/>
  <c r="H141" i="1" s="1"/>
  <c r="I140" i="1"/>
  <c r="F140" i="1" s="1"/>
  <c r="I138" i="1"/>
  <c r="H138" i="1" s="1"/>
  <c r="I137" i="1"/>
  <c r="F137" i="1" s="1"/>
  <c r="I136" i="1"/>
  <c r="F136" i="1" s="1"/>
  <c r="I135" i="1"/>
  <c r="H135" i="1" s="1"/>
  <c r="I134" i="1"/>
  <c r="F134" i="1" s="1"/>
  <c r="I133" i="1"/>
  <c r="H133" i="1" s="1"/>
  <c r="I132" i="1"/>
  <c r="F132" i="1" s="1"/>
  <c r="I131" i="1"/>
  <c r="H131" i="1" s="1"/>
  <c r="I130" i="1"/>
  <c r="F130" i="1" s="1"/>
  <c r="I129" i="1"/>
  <c r="H129" i="1" s="1"/>
  <c r="I128" i="1"/>
  <c r="F128" i="1" s="1"/>
  <c r="I127" i="1"/>
  <c r="H127" i="1" s="1"/>
  <c r="I126" i="1"/>
  <c r="H126" i="1" s="1"/>
  <c r="I125" i="1"/>
  <c r="H125" i="1" s="1"/>
  <c r="G160" i="1"/>
  <c r="C160" i="1"/>
  <c r="I118" i="1"/>
  <c r="F118" i="1" s="1"/>
  <c r="I117" i="1"/>
  <c r="F117" i="1" s="1"/>
  <c r="I116" i="1"/>
  <c r="F116" i="1" s="1"/>
  <c r="I114" i="1"/>
  <c r="H114" i="1" s="1"/>
  <c r="I110" i="1"/>
  <c r="H110" i="1" s="1"/>
  <c r="I109" i="1"/>
  <c r="H109" i="1" s="1"/>
  <c r="I108" i="1"/>
  <c r="F108" i="1" s="1"/>
  <c r="I107" i="1"/>
  <c r="F107" i="1" s="1"/>
  <c r="I106" i="1"/>
  <c r="H106" i="1" s="1"/>
  <c r="I105" i="1"/>
  <c r="H105" i="1" s="1"/>
  <c r="I104" i="1"/>
  <c r="H104" i="1" s="1"/>
  <c r="I103" i="1"/>
  <c r="H103" i="1" s="1"/>
  <c r="I101" i="1"/>
  <c r="F101" i="1" s="1"/>
  <c r="I99" i="1"/>
  <c r="F99" i="1" s="1"/>
  <c r="I98" i="1"/>
  <c r="H98" i="1" s="1"/>
  <c r="I97" i="1"/>
  <c r="H97" i="1" s="1"/>
  <c r="I96" i="1"/>
  <c r="F96" i="1" s="1"/>
  <c r="I95" i="1"/>
  <c r="H95" i="1" s="1"/>
  <c r="G120" i="1"/>
  <c r="C120" i="1"/>
  <c r="I48" i="1"/>
  <c r="D48" i="1" s="1"/>
  <c r="I88" i="1"/>
  <c r="D88" i="1" s="1"/>
  <c r="I87" i="1"/>
  <c r="F87" i="1" s="1"/>
  <c r="I86" i="1"/>
  <c r="F86" i="1" s="1"/>
  <c r="I83" i="1"/>
  <c r="F83" i="1" s="1"/>
  <c r="I82" i="1"/>
  <c r="F82" i="1" s="1"/>
  <c r="I81" i="1"/>
  <c r="D81" i="1" s="1"/>
  <c r="I80" i="1"/>
  <c r="D80" i="1" s="1"/>
  <c r="I79" i="1"/>
  <c r="F79" i="1" s="1"/>
  <c r="I78" i="1"/>
  <c r="D78" i="1" s="1"/>
  <c r="I77" i="1"/>
  <c r="F77" i="1" s="1"/>
  <c r="I76" i="1"/>
  <c r="D76" i="1" s="1"/>
  <c r="I75" i="1"/>
  <c r="F75" i="1" s="1"/>
  <c r="I74" i="1"/>
  <c r="F74" i="1" s="1"/>
  <c r="I72" i="1"/>
  <c r="F72" i="1" s="1"/>
  <c r="I71" i="1"/>
  <c r="D71" i="1" s="1"/>
  <c r="I70" i="1"/>
  <c r="F70" i="1" s="1"/>
  <c r="I69" i="1"/>
  <c r="D69" i="1" s="1"/>
  <c r="I68" i="1"/>
  <c r="F68" i="1" s="1"/>
  <c r="I67" i="1"/>
  <c r="F67" i="1" s="1"/>
  <c r="I66" i="1"/>
  <c r="F66" i="1" s="1"/>
  <c r="I65" i="1"/>
  <c r="D65" i="1" s="1"/>
  <c r="I64" i="1"/>
  <c r="F64" i="1" s="1"/>
  <c r="I63" i="1"/>
  <c r="F63" i="1" s="1"/>
  <c r="I62" i="1"/>
  <c r="F62" i="1" s="1"/>
  <c r="I61" i="1"/>
  <c r="F61" i="1" s="1"/>
  <c r="I60" i="1"/>
  <c r="F60" i="1" s="1"/>
  <c r="I58" i="1"/>
  <c r="D58" i="1" s="1"/>
  <c r="I57" i="1"/>
  <c r="D57" i="1" s="1"/>
  <c r="I56" i="1"/>
  <c r="F56" i="1" s="1"/>
  <c r="I54" i="1"/>
  <c r="F54" i="1" s="1"/>
  <c r="I53" i="1"/>
  <c r="F53" i="1" s="1"/>
  <c r="I52" i="1"/>
  <c r="F52" i="1" s="1"/>
  <c r="I51" i="1"/>
  <c r="F51" i="1" s="1"/>
  <c r="I50" i="1"/>
  <c r="F50" i="1" s="1"/>
  <c r="I49" i="1"/>
  <c r="F49" i="1" s="1"/>
  <c r="I47" i="1"/>
  <c r="F47" i="1" s="1"/>
  <c r="G90" i="1"/>
  <c r="E90" i="1"/>
  <c r="C90" i="1"/>
  <c r="I16" i="1"/>
  <c r="H16" i="1" s="1"/>
  <c r="I40" i="1"/>
  <c r="F40" i="1" s="1"/>
  <c r="I39" i="1"/>
  <c r="F39" i="1" s="1"/>
  <c r="I38" i="1"/>
  <c r="H38" i="1" s="1"/>
  <c r="I37" i="1"/>
  <c r="F37" i="1" s="1"/>
  <c r="I36" i="1"/>
  <c r="F36" i="1" s="1"/>
  <c r="I34" i="1"/>
  <c r="H34" i="1" s="1"/>
  <c r="I33" i="1"/>
  <c r="F33" i="1" s="1"/>
  <c r="I31" i="1"/>
  <c r="H31" i="1" s="1"/>
  <c r="I30" i="1"/>
  <c r="F30" i="1" s="1"/>
  <c r="I29" i="1"/>
  <c r="F29" i="1" s="1"/>
  <c r="I28" i="1"/>
  <c r="F28" i="1" s="1"/>
  <c r="I27" i="1"/>
  <c r="H27" i="1" s="1"/>
  <c r="I26" i="1"/>
  <c r="F26" i="1" s="1"/>
  <c r="I24" i="1"/>
  <c r="H24" i="1" s="1"/>
  <c r="I23" i="1"/>
  <c r="F23" i="1" s="1"/>
  <c r="I22" i="1"/>
  <c r="H22" i="1" s="1"/>
  <c r="I21" i="1"/>
  <c r="F21" i="1" s="1"/>
  <c r="I20" i="1"/>
  <c r="F20" i="1" s="1"/>
  <c r="I19" i="1"/>
  <c r="H19" i="1" s="1"/>
  <c r="I18" i="1"/>
  <c r="F18" i="1" s="1"/>
  <c r="I12" i="1"/>
  <c r="F12" i="1" s="1"/>
  <c r="G42" i="1"/>
  <c r="E42" i="1"/>
  <c r="F127" i="1" l="1"/>
  <c r="F131" i="1"/>
  <c r="F135" i="1"/>
  <c r="F152" i="1"/>
  <c r="F156" i="1"/>
  <c r="F125" i="1"/>
  <c r="F129" i="1"/>
  <c r="F133" i="1"/>
  <c r="F150" i="1"/>
  <c r="F154" i="1"/>
  <c r="D158" i="1"/>
  <c r="F126" i="1"/>
  <c r="F138" i="1"/>
  <c r="F141" i="1"/>
  <c r="F143" i="1"/>
  <c r="F145" i="1"/>
  <c r="F147" i="1"/>
  <c r="F95" i="1"/>
  <c r="F97" i="1"/>
  <c r="F104" i="1"/>
  <c r="F106" i="1"/>
  <c r="F110" i="1"/>
  <c r="F98" i="1"/>
  <c r="F103" i="1"/>
  <c r="F105" i="1"/>
  <c r="F109" i="1"/>
  <c r="F114" i="1"/>
  <c r="F58" i="1"/>
  <c r="F69" i="1"/>
  <c r="F71" i="1"/>
  <c r="F76" i="1"/>
  <c r="F78" i="1"/>
  <c r="F48" i="1"/>
  <c r="F57" i="1"/>
  <c r="F65" i="1"/>
  <c r="F80" i="1"/>
  <c r="F81" i="1"/>
  <c r="F88" i="1"/>
  <c r="F31" i="1"/>
  <c r="F34" i="1"/>
  <c r="F16" i="1"/>
  <c r="F19" i="1"/>
  <c r="F22" i="1"/>
  <c r="F24" i="1"/>
  <c r="F27" i="1"/>
  <c r="F38" i="1"/>
  <c r="H158" i="1"/>
  <c r="E162" i="1"/>
  <c r="I90" i="1"/>
  <c r="F90" i="1" s="1"/>
  <c r="I120" i="1"/>
  <c r="H120" i="1" s="1"/>
  <c r="D95" i="1"/>
  <c r="D104" i="1"/>
  <c r="D106" i="1"/>
  <c r="D110" i="1"/>
  <c r="H96" i="1"/>
  <c r="D126" i="1"/>
  <c r="D128" i="1"/>
  <c r="D130" i="1"/>
  <c r="D132" i="1"/>
  <c r="D134" i="1"/>
  <c r="D136" i="1"/>
  <c r="D140" i="1"/>
  <c r="D142" i="1"/>
  <c r="D144" i="1"/>
  <c r="D146" i="1"/>
  <c r="D148" i="1"/>
  <c r="D151" i="1"/>
  <c r="D155" i="1"/>
  <c r="D157" i="1"/>
  <c r="H128" i="1"/>
  <c r="H130" i="1"/>
  <c r="H132" i="1"/>
  <c r="H134" i="1"/>
  <c r="H136" i="1"/>
  <c r="H140" i="1"/>
  <c r="H142" i="1"/>
  <c r="H144" i="1"/>
  <c r="H146" i="1"/>
  <c r="H148" i="1"/>
  <c r="H151" i="1"/>
  <c r="H155" i="1"/>
  <c r="H157" i="1"/>
  <c r="I160" i="1"/>
  <c r="F160" i="1" s="1"/>
  <c r="G162" i="1"/>
  <c r="D97" i="1"/>
  <c r="D98" i="1"/>
  <c r="D103" i="1"/>
  <c r="D105" i="1"/>
  <c r="D109" i="1"/>
  <c r="D114" i="1"/>
  <c r="H69" i="1"/>
  <c r="D125" i="1"/>
  <c r="D127" i="1"/>
  <c r="D129" i="1"/>
  <c r="D131" i="1"/>
  <c r="D133" i="1"/>
  <c r="D135" i="1"/>
  <c r="D138" i="1"/>
  <c r="D141" i="1"/>
  <c r="D143" i="1"/>
  <c r="D145" i="1"/>
  <c r="D147" i="1"/>
  <c r="D150" i="1"/>
  <c r="D152" i="1"/>
  <c r="D154" i="1"/>
  <c r="D156" i="1"/>
  <c r="H47" i="1"/>
  <c r="H49" i="1"/>
  <c r="H53" i="1"/>
  <c r="H58" i="1"/>
  <c r="H65" i="1"/>
  <c r="H71" i="1"/>
  <c r="H76" i="1"/>
  <c r="H78" i="1"/>
  <c r="H80" i="1"/>
  <c r="H81" i="1"/>
  <c r="H88" i="1"/>
  <c r="H48" i="1"/>
  <c r="H50" i="1"/>
  <c r="H52" i="1"/>
  <c r="H56" i="1"/>
  <c r="H57" i="1"/>
  <c r="H60" i="1"/>
  <c r="H63" i="1"/>
  <c r="H70" i="1"/>
  <c r="H75" i="1"/>
  <c r="H77" i="1"/>
  <c r="H82" i="1"/>
  <c r="H87" i="1"/>
  <c r="C162" i="1"/>
  <c r="D96" i="1"/>
  <c r="D47" i="1"/>
  <c r="D49" i="1"/>
  <c r="D53" i="1"/>
  <c r="D60" i="1"/>
  <c r="D63" i="1"/>
  <c r="D70" i="1"/>
  <c r="D75" i="1"/>
  <c r="D77" i="1"/>
  <c r="D82" i="1"/>
  <c r="D87" i="1"/>
  <c r="D50" i="1"/>
  <c r="D52" i="1"/>
  <c r="D56" i="1"/>
  <c r="D12" i="1"/>
  <c r="H12" i="1"/>
  <c r="D16" i="1"/>
  <c r="D19" i="1"/>
  <c r="D22" i="1"/>
  <c r="D24" i="1"/>
  <c r="D27" i="1"/>
  <c r="D31" i="1"/>
  <c r="D34" i="1"/>
  <c r="D38" i="1"/>
  <c r="H18" i="1"/>
  <c r="H21" i="1"/>
  <c r="H23" i="1"/>
  <c r="H26" i="1"/>
  <c r="H29" i="1"/>
  <c r="H30" i="1"/>
  <c r="H33" i="1"/>
  <c r="H36" i="1"/>
  <c r="H40" i="1"/>
  <c r="D18" i="1"/>
  <c r="D21" i="1"/>
  <c r="D23" i="1"/>
  <c r="D26" i="1"/>
  <c r="D29" i="1"/>
  <c r="D30" i="1"/>
  <c r="D33" i="1"/>
  <c r="D36" i="1"/>
  <c r="D40" i="1"/>
  <c r="I42" i="1"/>
  <c r="D42" i="1" s="1"/>
  <c r="D120" i="1" l="1"/>
  <c r="D90" i="1"/>
  <c r="H90" i="1"/>
  <c r="H160" i="1"/>
  <c r="D160" i="1"/>
  <c r="I162" i="1"/>
  <c r="J100" i="1" s="1"/>
  <c r="F42" i="1"/>
  <c r="H42" i="1"/>
  <c r="J115" i="1" l="1"/>
  <c r="J102" i="1"/>
  <c r="J113" i="1"/>
  <c r="J111" i="1"/>
  <c r="J55" i="1"/>
  <c r="J112" i="1"/>
  <c r="J84" i="1"/>
  <c r="J85" i="1"/>
  <c r="J59" i="1"/>
  <c r="J73" i="1"/>
  <c r="J25" i="1"/>
  <c r="J35" i="1"/>
  <c r="J15" i="1"/>
  <c r="J17" i="1"/>
  <c r="J139" i="1"/>
  <c r="J13" i="1"/>
  <c r="J32" i="1"/>
  <c r="J14" i="1"/>
  <c r="J158" i="1"/>
  <c r="J42" i="1"/>
  <c r="J160" i="1"/>
  <c r="J156" i="1"/>
  <c r="J154" i="1"/>
  <c r="J152" i="1"/>
  <c r="J150" i="1"/>
  <c r="J148" i="1"/>
  <c r="J146" i="1"/>
  <c r="J144" i="1"/>
  <c r="J142" i="1"/>
  <c r="J140" i="1"/>
  <c r="J137" i="1"/>
  <c r="J135" i="1"/>
  <c r="J133" i="1"/>
  <c r="J131" i="1"/>
  <c r="J129" i="1"/>
  <c r="J127" i="1"/>
  <c r="J125" i="1"/>
  <c r="J117" i="1"/>
  <c r="J114" i="1"/>
  <c r="J109" i="1"/>
  <c r="J107" i="1"/>
  <c r="J105" i="1"/>
  <c r="J103" i="1"/>
  <c r="J101" i="1"/>
  <c r="J98" i="1"/>
  <c r="J96" i="1"/>
  <c r="J88" i="1"/>
  <c r="J86" i="1"/>
  <c r="J81" i="1"/>
  <c r="J80" i="1"/>
  <c r="J77" i="1"/>
  <c r="J75" i="1"/>
  <c r="J72" i="1"/>
  <c r="J70" i="1"/>
  <c r="J68" i="1"/>
  <c r="J67" i="1"/>
  <c r="J65" i="1"/>
  <c r="J63" i="1"/>
  <c r="J60" i="1"/>
  <c r="J57" i="1"/>
  <c r="J56" i="1"/>
  <c r="J53" i="1"/>
  <c r="J50" i="1"/>
  <c r="J48" i="1"/>
  <c r="J40" i="1"/>
  <c r="J38" i="1"/>
  <c r="J36" i="1"/>
  <c r="J33" i="1"/>
  <c r="J30" i="1"/>
  <c r="J29" i="1"/>
  <c r="J27" i="1"/>
  <c r="J24" i="1"/>
  <c r="J22" i="1"/>
  <c r="J157" i="1"/>
  <c r="J155" i="1"/>
  <c r="J151" i="1"/>
  <c r="J149" i="1"/>
  <c r="J147" i="1"/>
  <c r="J145" i="1"/>
  <c r="J143" i="1"/>
  <c r="J141" i="1"/>
  <c r="J138" i="1"/>
  <c r="J136" i="1"/>
  <c r="J134" i="1"/>
  <c r="J132" i="1"/>
  <c r="J130" i="1"/>
  <c r="J128" i="1"/>
  <c r="J126" i="1"/>
  <c r="J120" i="1"/>
  <c r="J118" i="1"/>
  <c r="J116" i="1"/>
  <c r="J110" i="1"/>
  <c r="J108" i="1"/>
  <c r="J106" i="1"/>
  <c r="J104" i="1"/>
  <c r="J99" i="1"/>
  <c r="J97" i="1"/>
  <c r="J95" i="1"/>
  <c r="J90" i="1"/>
  <c r="J87" i="1"/>
  <c r="J83" i="1"/>
  <c r="J82" i="1"/>
  <c r="J79" i="1"/>
  <c r="J78" i="1"/>
  <c r="J76" i="1"/>
  <c r="J74" i="1"/>
  <c r="J71" i="1"/>
  <c r="J69" i="1"/>
  <c r="J66" i="1"/>
  <c r="J64" i="1"/>
  <c r="J62" i="1"/>
  <c r="J61" i="1"/>
  <c r="J58" i="1"/>
  <c r="J54" i="1"/>
  <c r="J52" i="1"/>
  <c r="J51" i="1"/>
  <c r="J49" i="1"/>
  <c r="J47" i="1"/>
  <c r="J39" i="1"/>
  <c r="J37" i="1"/>
  <c r="J34" i="1"/>
  <c r="J31" i="1"/>
  <c r="J28" i="1"/>
  <c r="J26" i="1"/>
  <c r="J23" i="1"/>
  <c r="J21" i="1"/>
  <c r="J20" i="1"/>
  <c r="J18" i="1"/>
  <c r="J19" i="1"/>
  <c r="J12" i="1"/>
  <c r="J16" i="1"/>
  <c r="J162" i="1" l="1"/>
</calcChain>
</file>

<file path=xl/sharedStrings.xml><?xml version="1.0" encoding="utf-8"?>
<sst xmlns="http://schemas.openxmlformats.org/spreadsheetml/2006/main" count="158" uniqueCount="150">
  <si>
    <t xml:space="preserve"> </t>
  </si>
  <si>
    <t>TOTAL</t>
  </si>
  <si>
    <t>% of</t>
  </si>
  <si>
    <t>AREA</t>
  </si>
  <si>
    <t>%</t>
  </si>
  <si>
    <t>Total</t>
  </si>
  <si>
    <t>JOB ACCESS</t>
  </si>
  <si>
    <t>CAPITAL</t>
  </si>
  <si>
    <t>OPERATING</t>
  </si>
  <si>
    <t>Cap</t>
  </si>
  <si>
    <t>Op</t>
  </si>
  <si>
    <t>Seattle, WA</t>
  </si>
  <si>
    <t>Philadelphia, PA-NJ-DE-MD</t>
  </si>
  <si>
    <t>Portland, OR-WA</t>
  </si>
  <si>
    <t>OVER 1,000,000</t>
  </si>
  <si>
    <t>Chicago, IL-IN</t>
  </si>
  <si>
    <t>SUBTOTAL</t>
  </si>
  <si>
    <t>200,000 - 1,000,000</t>
  </si>
  <si>
    <t>Under 50,000</t>
  </si>
  <si>
    <t>Wichita, KS</t>
  </si>
  <si>
    <t>50,000 - 200,000</t>
  </si>
  <si>
    <t>Cincinnati, OH-KY-IN</t>
  </si>
  <si>
    <t>Columbus, OH</t>
  </si>
  <si>
    <t>Los Angeles--Long Beach--Santa Ana, CA</t>
  </si>
  <si>
    <t>Minneapolis--St. Paul, MN</t>
  </si>
  <si>
    <t>San Diego, CA</t>
  </si>
  <si>
    <t>San Francisco--Oakland, CA</t>
  </si>
  <si>
    <t>PLANNING</t>
  </si>
  <si>
    <t>PL</t>
  </si>
  <si>
    <t>Boise City, ID</t>
  </si>
  <si>
    <t>Colorado Springs, CO</t>
  </si>
  <si>
    <t>Corpus Christi, TX</t>
  </si>
  <si>
    <t>Dayton, OH</t>
  </si>
  <si>
    <t>Omaha, NE-IA</t>
  </si>
  <si>
    <t>Raleigh, NC</t>
  </si>
  <si>
    <t>Rockford, IL</t>
  </si>
  <si>
    <t>ALABAMA GOV APP</t>
  </si>
  <si>
    <t>CALIFORNIA GOV APP</t>
  </si>
  <si>
    <t>IOWA GOV APP</t>
  </si>
  <si>
    <t>MAINE GOV APP</t>
  </si>
  <si>
    <t>NEW MEXICO GOV APP</t>
  </si>
  <si>
    <t>NEW YORK GOV APP</t>
  </si>
  <si>
    <t>OHIO GOV APP</t>
  </si>
  <si>
    <t>OREGON GOV APP</t>
  </si>
  <si>
    <t>VIRGINIA GOV APP</t>
  </si>
  <si>
    <t>WASHINGTON GOV APP</t>
  </si>
  <si>
    <t>WISCONSIN GOV APP</t>
  </si>
  <si>
    <t>Atlanta, GA</t>
  </si>
  <si>
    <t>Boston, MA--NH--RI</t>
  </si>
  <si>
    <t>Dallas--Fort Worth--Arlington, TX</t>
  </si>
  <si>
    <t>Houston, TX</t>
  </si>
  <si>
    <t>Providence, RI-MA</t>
  </si>
  <si>
    <t>Tampa--St. Petersburg, FL</t>
  </si>
  <si>
    <t>Akron, OH</t>
  </si>
  <si>
    <t>Asheville, NC</t>
  </si>
  <si>
    <t>Barnstable Town, MA</t>
  </si>
  <si>
    <t>Buffalo, NY</t>
  </si>
  <si>
    <t>Charleston--North Charleston, SC</t>
  </si>
  <si>
    <t>Durham, NC</t>
  </si>
  <si>
    <t>Evansville, IN-KY</t>
  </si>
  <si>
    <t>Greensboro, NC</t>
  </si>
  <si>
    <t>Lubbock, TX</t>
  </si>
  <si>
    <t>Oxnard, CA</t>
  </si>
  <si>
    <t>Scranton, PA</t>
  </si>
  <si>
    <t>Tucson, AZ</t>
  </si>
  <si>
    <t>Winston-Salem, NC</t>
  </si>
  <si>
    <t>Worcester, MA-CT</t>
  </si>
  <si>
    <t>ARKANSAS GOV APP</t>
  </si>
  <si>
    <t>FLORIDA GOV APP</t>
  </si>
  <si>
    <t>GEORGIA GOV APP</t>
  </si>
  <si>
    <t>KANSAS GOV APP</t>
  </si>
  <si>
    <t>MINNESOTA GOV APP</t>
  </si>
  <si>
    <t>MISSISSIPPI GOV APP</t>
  </si>
  <si>
    <t>NORTH CAROLINA GOV APP</t>
  </si>
  <si>
    <t>NORTH DAKOTA GOV APP</t>
  </si>
  <si>
    <t>PENNSYLVANIA GOV APP</t>
  </si>
  <si>
    <t>SOUTH CAROLINA GOV APP</t>
  </si>
  <si>
    <t>WYOMING GOV APP</t>
  </si>
  <si>
    <t>Austin, TX</t>
  </si>
  <si>
    <t>Lincoln, NE</t>
  </si>
  <si>
    <t>Port St. Lucie, FL</t>
  </si>
  <si>
    <t>Fort Collins, CO</t>
  </si>
  <si>
    <t>Detroit, MI</t>
  </si>
  <si>
    <t>Miami, FL</t>
  </si>
  <si>
    <t>Columbia, SC</t>
  </si>
  <si>
    <t>El Paso, TX-NM</t>
  </si>
  <si>
    <t>Harrisburg, PA</t>
  </si>
  <si>
    <t>Huntsville, AL</t>
  </si>
  <si>
    <t>Lansing, MI</t>
  </si>
  <si>
    <t>Louisville, KY-IN</t>
  </si>
  <si>
    <t>Mobile, AL</t>
  </si>
  <si>
    <t>Peoria, IL</t>
  </si>
  <si>
    <t>Poughkeepsie-Newburgh, NY</t>
  </si>
  <si>
    <t>Savannah, GA</t>
  </si>
  <si>
    <t>Syracuse, NY</t>
  </si>
  <si>
    <t>Bloomington, IN</t>
  </si>
  <si>
    <t>Fayetteville, NC</t>
  </si>
  <si>
    <t>Johnson City, TN</t>
  </si>
  <si>
    <t>Lafayette, IN</t>
  </si>
  <si>
    <t>Owensboro, KY</t>
  </si>
  <si>
    <t>St. Joseph, MO-KS</t>
  </si>
  <si>
    <t>COLORADO GOV APP</t>
  </si>
  <si>
    <t>CONNECTICUT GOV APP</t>
  </si>
  <si>
    <t>IDAHO GOV APP</t>
  </si>
  <si>
    <t>ILLINOIS GOV APP</t>
  </si>
  <si>
    <t>INDIANA GOV APP</t>
  </si>
  <si>
    <t>A negative obligation indicates that a budget amendment shifted the commitment of previously obligated funds elsewhere.</t>
  </si>
  <si>
    <t>Cleveland, OH</t>
  </si>
  <si>
    <t>Denver--Aurora, CO</t>
  </si>
  <si>
    <t>Las Vegas, NV</t>
  </si>
  <si>
    <t>Orlando, FL</t>
  </si>
  <si>
    <t>Washington, DC-VA-MD</t>
  </si>
  <si>
    <t>Allentown--Bethlehem, PA-NJ</t>
  </si>
  <si>
    <t>Ann Arbor, MI</t>
  </si>
  <si>
    <t>Baton Rouge, LA</t>
  </si>
  <si>
    <t>Charlotte, NC-SC</t>
  </si>
  <si>
    <t>Jacksonville, FL</t>
  </si>
  <si>
    <t>Reading, PA</t>
  </si>
  <si>
    <t>Salem, OR</t>
  </si>
  <si>
    <t>Spokane, WA-ID</t>
  </si>
  <si>
    <t>Youngstown, OH--PA</t>
  </si>
  <si>
    <t>Anderson, IN</t>
  </si>
  <si>
    <t>Camarillo, CA</t>
  </si>
  <si>
    <t>Chattanooga, TN-GA</t>
  </si>
  <si>
    <t>Daytona Beach--Port Orange, FL</t>
  </si>
  <si>
    <t>Harlingen, TX</t>
  </si>
  <si>
    <t>Jefferson City, MO</t>
  </si>
  <si>
    <t>Marysville, WA</t>
  </si>
  <si>
    <t>Topeka, KS</t>
  </si>
  <si>
    <t>Victorville--Hesperia--Apple Valley, CA</t>
  </si>
  <si>
    <t>ARIZONA GOV APP</t>
  </si>
  <si>
    <t>MONTANA GOV APP</t>
  </si>
  <si>
    <t>PUERTO RICO GOV APP</t>
  </si>
  <si>
    <t>RHODE ISLAND GOV APP</t>
  </si>
  <si>
    <t>VERMONT GOV APP</t>
  </si>
  <si>
    <t>FY 2013 JOB ACCESS / REVERSE COMMUTE OBLIGATIONS BY POPULATION GROUP AND UZA</t>
  </si>
  <si>
    <t>Baltimore, MD</t>
  </si>
  <si>
    <t>Phoenix-Mesa, AZ</t>
  </si>
  <si>
    <t>MARYLAND GOV APP</t>
  </si>
  <si>
    <t>Bonita Springs, FL</t>
  </si>
  <si>
    <t>Salt Lake City-West Valley City, UT</t>
  </si>
  <si>
    <t>New Orleans</t>
  </si>
  <si>
    <t>Waldorf, MD</t>
  </si>
  <si>
    <t>Westminster, MD</t>
  </si>
  <si>
    <t>Albany-Schenectady, NY</t>
  </si>
  <si>
    <t>Salisbury, MD-DE</t>
  </si>
  <si>
    <t>Reno, NV-CA</t>
  </si>
  <si>
    <t>Hagerstown, MD-WV-PA</t>
  </si>
  <si>
    <t>TEXAS GOV APP</t>
  </si>
  <si>
    <t>TABLE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</si>
</sst>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_);\(#,##0.0\)"/>
    <numFmt numFmtId="165" formatCode="&quot;$&quot;#,##0"/>
    <numFmt numFmtId="166" formatCode="0.0"/>
  </numFmts>
  <fonts count="13" x14ac:knownFonts="1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/>
      <bottom style="dotted">
        <color theme="1"/>
      </bottom>
      <diagonal/>
    </border>
    <border>
      <left/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/>
      <right/>
      <top style="hair">
        <color indexed="8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3" xfId="0" applyFont="1" applyBorder="1"/>
    <xf numFmtId="0" fontId="4" fillId="0" borderId="0" xfId="0" applyFont="1"/>
    <xf numFmtId="37" fontId="5" fillId="0" borderId="0" xfId="0" applyNumberFormat="1" applyFont="1" applyProtection="1"/>
    <xf numFmtId="0" fontId="5" fillId="0" borderId="0" xfId="0" applyFont="1"/>
    <xf numFmtId="37" fontId="0" fillId="0" borderId="0" xfId="0" applyNumberFormat="1" applyBorder="1" applyProtection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7" fillId="0" borderId="0" xfId="0" applyFont="1" applyFill="1" applyAlignment="1">
      <alignment horizontal="center"/>
    </xf>
    <xf numFmtId="164" fontId="9" fillId="0" borderId="0" xfId="0" applyNumberFormat="1" applyFont="1" applyProtection="1"/>
    <xf numFmtId="0" fontId="6" fillId="0" borderId="0" xfId="0" applyFont="1"/>
    <xf numFmtId="3" fontId="0" fillId="0" borderId="0" xfId="0" applyNumberFormat="1" applyProtection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5" xfId="0" applyNumberFormat="1" applyBorder="1"/>
    <xf numFmtId="165" fontId="0" fillId="0" borderId="0" xfId="0" applyNumberFormat="1" applyProtection="1"/>
    <xf numFmtId="0" fontId="8" fillId="0" borderId="3" xfId="0" applyFont="1" applyBorder="1"/>
    <xf numFmtId="37" fontId="8" fillId="0" borderId="0" xfId="0" applyNumberFormat="1" applyFont="1" applyBorder="1" applyProtection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8" fillId="0" borderId="0" xfId="0" applyFont="1"/>
    <xf numFmtId="0" fontId="0" fillId="0" borderId="0" xfId="0" applyBorder="1"/>
    <xf numFmtId="0" fontId="0" fillId="0" borderId="3" xfId="0" applyFont="1" applyFill="1" applyBorder="1"/>
    <xf numFmtId="0" fontId="0" fillId="0" borderId="6" xfId="0" applyFill="1" applyBorder="1"/>
    <xf numFmtId="5" fontId="0" fillId="0" borderId="7" xfId="0" applyNumberFormat="1" applyFill="1" applyBorder="1" applyProtection="1"/>
    <xf numFmtId="164" fontId="7" fillId="0" borderId="7" xfId="0" applyNumberFormat="1" applyFont="1" applyFill="1" applyBorder="1" applyProtection="1"/>
    <xf numFmtId="165" fontId="0" fillId="0" borderId="7" xfId="0" applyNumberFormat="1" applyFill="1" applyBorder="1" applyProtection="1"/>
    <xf numFmtId="0" fontId="6" fillId="0" borderId="8" xfId="0" applyFont="1" applyFill="1" applyBorder="1"/>
    <xf numFmtId="5" fontId="6" fillId="0" borderId="9" xfId="0" applyNumberFormat="1" applyFont="1" applyFill="1" applyBorder="1" applyProtection="1"/>
    <xf numFmtId="166" fontId="0" fillId="0" borderId="0" xfId="0" applyNumberFormat="1"/>
    <xf numFmtId="166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0" fillId="0" borderId="12" xfId="0" applyNumberFormat="1" applyBorder="1"/>
    <xf numFmtId="166" fontId="0" fillId="0" borderId="11" xfId="0" applyNumberFormat="1" applyBorder="1"/>
    <xf numFmtId="166" fontId="4" fillId="0" borderId="11" xfId="0" applyNumberFormat="1" applyFont="1" applyBorder="1" applyProtection="1"/>
    <xf numFmtId="166" fontId="6" fillId="0" borderId="11" xfId="0" applyNumberFormat="1" applyFont="1" applyBorder="1" applyProtection="1"/>
    <xf numFmtId="166" fontId="4" fillId="0" borderId="11" xfId="0" applyNumberFormat="1" applyFont="1" applyBorder="1"/>
    <xf numFmtId="166" fontId="4" fillId="0" borderId="13" xfId="0" applyNumberFormat="1" applyFont="1" applyFill="1" applyBorder="1" applyProtection="1"/>
    <xf numFmtId="166" fontId="4" fillId="0" borderId="0" xfId="0" applyNumberFormat="1" applyFont="1" applyProtection="1"/>
    <xf numFmtId="166" fontId="0" fillId="0" borderId="0" xfId="0" applyNumberFormat="1" applyProtection="1"/>
    <xf numFmtId="5" fontId="8" fillId="0" borderId="0" xfId="0" applyNumberFormat="1" applyFont="1" applyProtection="1"/>
    <xf numFmtId="166" fontId="6" fillId="0" borderId="14" xfId="0" applyNumberFormat="1" applyFont="1" applyFill="1" applyBorder="1" applyProtection="1"/>
    <xf numFmtId="164" fontId="9" fillId="0" borderId="0" xfId="0" applyNumberFormat="1" applyFont="1" applyBorder="1" applyProtection="1"/>
    <xf numFmtId="3" fontId="0" fillId="0" borderId="0" xfId="0" applyNumberFormat="1" applyBorder="1" applyProtection="1"/>
    <xf numFmtId="0" fontId="8" fillId="0" borderId="0" xfId="0" applyFont="1" applyFill="1" applyAlignment="1">
      <alignment horizontal="center"/>
    </xf>
    <xf numFmtId="0" fontId="2" fillId="0" borderId="15" xfId="0" applyFont="1" applyBorder="1"/>
    <xf numFmtId="37" fontId="0" fillId="0" borderId="16" xfId="0" applyNumberFormat="1" applyBorder="1" applyProtection="1"/>
    <xf numFmtId="3" fontId="0" fillId="0" borderId="16" xfId="0" applyNumberFormat="1" applyBorder="1" applyProtection="1"/>
    <xf numFmtId="3" fontId="8" fillId="0" borderId="0" xfId="0" applyNumberFormat="1" applyFont="1" applyBorder="1" applyProtection="1"/>
    <xf numFmtId="3" fontId="8" fillId="0" borderId="16" xfId="0" applyNumberFormat="1" applyFont="1" applyBorder="1" applyProtection="1"/>
    <xf numFmtId="166" fontId="4" fillId="0" borderId="17" xfId="0" applyNumberFormat="1" applyFont="1" applyBorder="1"/>
    <xf numFmtId="164" fontId="9" fillId="0" borderId="18" xfId="0" applyNumberFormat="1" applyFont="1" applyBorder="1" applyProtection="1"/>
    <xf numFmtId="37" fontId="0" fillId="0" borderId="18" xfId="0" applyNumberFormat="1" applyBorder="1" applyProtection="1"/>
    <xf numFmtId="3" fontId="0" fillId="0" borderId="18" xfId="0" applyNumberFormat="1" applyBorder="1" applyProtection="1"/>
    <xf numFmtId="166" fontId="4" fillId="0" borderId="19" xfId="0" applyNumberFormat="1" applyFont="1" applyBorder="1" applyProtection="1"/>
    <xf numFmtId="3" fontId="8" fillId="0" borderId="21" xfId="0" applyNumberFormat="1" applyFont="1" applyBorder="1" applyProtection="1"/>
    <xf numFmtId="37" fontId="0" fillId="0" borderId="21" xfId="0" applyNumberFormat="1" applyBorder="1" applyProtection="1"/>
    <xf numFmtId="3" fontId="0" fillId="0" borderId="21" xfId="0" applyNumberFormat="1" applyBorder="1" applyProtection="1"/>
    <xf numFmtId="166" fontId="4" fillId="0" borderId="22" xfId="0" applyNumberFormat="1" applyFont="1" applyBorder="1" applyProtection="1"/>
    <xf numFmtId="0" fontId="8" fillId="0" borderId="23" xfId="0" applyFont="1" applyBorder="1"/>
    <xf numFmtId="0" fontId="2" fillId="0" borderId="24" xfId="0" applyFont="1" applyBorder="1"/>
    <xf numFmtId="37" fontId="0" fillId="0" borderId="25" xfId="0" applyNumberFormat="1" applyBorder="1" applyProtection="1"/>
    <xf numFmtId="3" fontId="8" fillId="0" borderId="25" xfId="0" applyNumberFormat="1" applyFont="1" applyBorder="1" applyProtection="1"/>
    <xf numFmtId="3" fontId="0" fillId="0" borderId="25" xfId="0" applyNumberFormat="1" applyBorder="1" applyProtection="1"/>
    <xf numFmtId="166" fontId="4" fillId="0" borderId="26" xfId="0" applyNumberFormat="1" applyFont="1" applyBorder="1" applyProtection="1"/>
    <xf numFmtId="0" fontId="2" fillId="0" borderId="27" xfId="0" applyFont="1" applyBorder="1"/>
    <xf numFmtId="37" fontId="0" fillId="0" borderId="28" xfId="0" applyNumberFormat="1" applyBorder="1" applyProtection="1"/>
    <xf numFmtId="3" fontId="8" fillId="0" borderId="28" xfId="0" applyNumberFormat="1" applyFont="1" applyBorder="1" applyProtection="1"/>
    <xf numFmtId="3" fontId="0" fillId="0" borderId="28" xfId="0" applyNumberFormat="1" applyBorder="1" applyProtection="1"/>
    <xf numFmtId="166" fontId="4" fillId="0" borderId="29" xfId="0" applyNumberFormat="1" applyFont="1" applyBorder="1" applyProtection="1"/>
    <xf numFmtId="0" fontId="2" fillId="0" borderId="30" xfId="0" applyFont="1" applyBorder="1"/>
    <xf numFmtId="37" fontId="0" fillId="0" borderId="31" xfId="0" applyNumberFormat="1" applyBorder="1" applyProtection="1"/>
    <xf numFmtId="3" fontId="8" fillId="0" borderId="31" xfId="0" applyNumberFormat="1" applyFont="1" applyBorder="1" applyProtection="1"/>
    <xf numFmtId="3" fontId="0" fillId="0" borderId="31" xfId="0" applyNumberFormat="1" applyBorder="1" applyProtection="1"/>
    <xf numFmtId="166" fontId="4" fillId="0" borderId="32" xfId="0" applyNumberFormat="1" applyFont="1" applyBorder="1" applyProtection="1"/>
    <xf numFmtId="0" fontId="2" fillId="0" borderId="33" xfId="0" applyFont="1" applyBorder="1"/>
    <xf numFmtId="37" fontId="0" fillId="0" borderId="34" xfId="0" applyNumberFormat="1" applyBorder="1" applyProtection="1"/>
    <xf numFmtId="164" fontId="9" fillId="0" borderId="34" xfId="0" applyNumberFormat="1" applyFont="1" applyBorder="1" applyProtection="1"/>
    <xf numFmtId="37" fontId="8" fillId="0" borderId="34" xfId="0" applyNumberFormat="1" applyFont="1" applyBorder="1" applyProtection="1"/>
    <xf numFmtId="3" fontId="0" fillId="0" borderId="34" xfId="0" applyNumberFormat="1" applyBorder="1" applyProtection="1"/>
    <xf numFmtId="166" fontId="4" fillId="0" borderId="35" xfId="0" applyNumberFormat="1" applyFont="1" applyBorder="1" applyProtection="1"/>
    <xf numFmtId="37" fontId="8" fillId="0" borderId="31" xfId="0" applyNumberFormat="1" applyFont="1" applyBorder="1" applyProtection="1"/>
    <xf numFmtId="0" fontId="3" fillId="0" borderId="33" xfId="0" applyFont="1" applyBorder="1"/>
    <xf numFmtId="0" fontId="3" fillId="0" borderId="20" xfId="0" applyFont="1" applyBorder="1"/>
    <xf numFmtId="0" fontId="2" fillId="0" borderId="20" xfId="0" applyFont="1" applyBorder="1"/>
    <xf numFmtId="3" fontId="8" fillId="0" borderId="18" xfId="0" applyNumberFormat="1" applyFont="1" applyBorder="1" applyProtection="1"/>
    <xf numFmtId="166" fontId="4" fillId="0" borderId="19" xfId="0" applyNumberFormat="1" applyFont="1" applyBorder="1"/>
    <xf numFmtId="0" fontId="8" fillId="0" borderId="20" xfId="0" applyFont="1" applyBorder="1"/>
    <xf numFmtId="0" fontId="8" fillId="0" borderId="36" xfId="0" applyFont="1" applyBorder="1"/>
    <xf numFmtId="37" fontId="0" fillId="0" borderId="37" xfId="0" applyNumberFormat="1" applyBorder="1" applyProtection="1"/>
    <xf numFmtId="3" fontId="8" fillId="0" borderId="37" xfId="0" applyNumberFormat="1" applyFont="1" applyBorder="1" applyProtection="1"/>
    <xf numFmtId="3" fontId="0" fillId="0" borderId="37" xfId="0" applyNumberFormat="1" applyBorder="1" applyProtection="1"/>
    <xf numFmtId="166" fontId="4" fillId="0" borderId="38" xfId="0" applyNumberFormat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  <xf numFmtId="164" fontId="10" fillId="0" borderId="0" xfId="0" applyNumberFormat="1" applyFont="1" applyProtection="1"/>
    <xf numFmtId="164" fontId="10" fillId="0" borderId="0" xfId="0" applyNumberFormat="1" applyFont="1" applyBorder="1" applyProtection="1"/>
    <xf numFmtId="164" fontId="10" fillId="0" borderId="31" xfId="0" applyNumberFormat="1" applyFont="1" applyBorder="1" applyProtection="1"/>
    <xf numFmtId="164" fontId="10" fillId="0" borderId="25" xfId="0" applyNumberFormat="1" applyFont="1" applyBorder="1" applyProtection="1"/>
    <xf numFmtId="164" fontId="10" fillId="0" borderId="28" xfId="0" applyNumberFormat="1" applyFont="1" applyBorder="1" applyProtection="1"/>
    <xf numFmtId="164" fontId="10" fillId="0" borderId="34" xfId="0" applyNumberFormat="1" applyFont="1" applyBorder="1" applyProtection="1"/>
    <xf numFmtId="37" fontId="11" fillId="0" borderId="0" xfId="0" applyNumberFormat="1" applyFont="1" applyProtection="1"/>
    <xf numFmtId="164" fontId="10" fillId="0" borderId="18" xfId="0" applyNumberFormat="1" applyFont="1" applyBorder="1" applyProtection="1"/>
    <xf numFmtId="164" fontId="10" fillId="0" borderId="21" xfId="0" applyNumberFormat="1" applyFont="1" applyBorder="1" applyProtection="1"/>
    <xf numFmtId="164" fontId="10" fillId="0" borderId="37" xfId="0" applyNumberFormat="1" applyFont="1" applyBorder="1" applyProtection="1"/>
    <xf numFmtId="164" fontId="10" fillId="0" borderId="16" xfId="0" applyNumberFormat="1" applyFont="1" applyBorder="1" applyProtection="1"/>
    <xf numFmtId="0" fontId="12" fillId="0" borderId="0" xfId="0" applyFont="1"/>
    <xf numFmtId="5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M181"/>
  <sheetViews>
    <sheetView tabSelected="1" defaultGridColor="0" colorId="22" zoomScale="77" zoomScaleNormal="77" workbookViewId="0">
      <pane xSplit="2" ySplit="9" topLeftCell="C10" activePane="bottomRight" state="frozenSplit"/>
      <selection pane="topRight" activeCell="C1" sqref="C1"/>
      <selection pane="bottomLeft" activeCell="A9" sqref="A9"/>
      <selection pane="bottomRight" activeCell="O110" sqref="O110"/>
    </sheetView>
  </sheetViews>
  <sheetFormatPr defaultColWidth="11.44140625" defaultRowHeight="15" x14ac:dyDescent="0.2"/>
  <cols>
    <col min="1" max="1" width="3.77734375" customWidth="1"/>
    <col min="2" max="2" width="34.77734375" customWidth="1"/>
    <col min="3" max="3" width="13" customWidth="1"/>
    <col min="4" max="4" width="8.21875" customWidth="1"/>
    <col min="5" max="5" width="13" customWidth="1"/>
    <col min="6" max="6" width="8.33203125" customWidth="1"/>
    <col min="7" max="7" width="13" customWidth="1"/>
    <col min="8" max="8" width="8.21875" customWidth="1"/>
    <col min="9" max="9" width="13" style="20" customWidth="1"/>
    <col min="10" max="10" width="14.77734375" style="38" customWidth="1"/>
    <col min="11" max="11" width="3.77734375" customWidth="1"/>
  </cols>
  <sheetData>
    <row r="1" spans="2:13" ht="15.75" x14ac:dyDescent="0.25">
      <c r="B1" s="119" t="s">
        <v>149</v>
      </c>
      <c r="C1" s="119"/>
      <c r="D1" s="119"/>
      <c r="E1" s="119"/>
      <c r="F1" s="119"/>
      <c r="G1" s="119"/>
      <c r="H1" s="119"/>
      <c r="I1" s="119"/>
      <c r="J1" s="119"/>
    </row>
    <row r="2" spans="2:13" ht="18" customHeight="1" x14ac:dyDescent="0.25">
      <c r="B2" s="119" t="s">
        <v>135</v>
      </c>
      <c r="C2" s="120"/>
      <c r="D2" s="120"/>
      <c r="E2" s="120"/>
      <c r="F2" s="120"/>
      <c r="G2" s="120"/>
      <c r="H2" s="120"/>
      <c r="I2" s="120"/>
      <c r="J2" s="120"/>
    </row>
    <row r="3" spans="2:13" ht="9.9499999999999993" customHeight="1" thickBot="1" x14ac:dyDescent="0.3">
      <c r="C3" s="1"/>
      <c r="D3" s="1"/>
      <c r="E3" s="1"/>
      <c r="F3" s="1"/>
      <c r="G3" s="1"/>
      <c r="H3" s="1"/>
    </row>
    <row r="4" spans="2:13" ht="6" customHeight="1" x14ac:dyDescent="0.25">
      <c r="B4" s="2"/>
      <c r="C4" s="3"/>
      <c r="D4" s="3"/>
      <c r="E4" s="3"/>
      <c r="F4" s="3"/>
      <c r="G4" s="3"/>
      <c r="H4" s="3"/>
      <c r="I4" s="21"/>
      <c r="J4" s="39"/>
    </row>
    <row r="5" spans="2:13" ht="15.75" x14ac:dyDescent="0.25">
      <c r="B5" s="4"/>
      <c r="C5" s="120" t="s">
        <v>6</v>
      </c>
      <c r="D5" s="120"/>
      <c r="E5" s="120"/>
      <c r="F5" s="120"/>
      <c r="G5" s="120"/>
      <c r="H5" s="120"/>
      <c r="J5" s="40"/>
    </row>
    <row r="6" spans="2:13" ht="15.75" x14ac:dyDescent="0.25">
      <c r="B6" s="4"/>
      <c r="C6" s="14"/>
      <c r="D6" s="103" t="s">
        <v>9</v>
      </c>
      <c r="E6" s="16"/>
      <c r="F6" s="103" t="s">
        <v>28</v>
      </c>
      <c r="G6" s="14"/>
      <c r="H6" s="103" t="s">
        <v>10</v>
      </c>
      <c r="J6" s="41" t="s">
        <v>2</v>
      </c>
    </row>
    <row r="7" spans="2:13" ht="15.75" x14ac:dyDescent="0.25">
      <c r="B7" s="4" t="s">
        <v>3</v>
      </c>
      <c r="C7" s="14" t="s">
        <v>7</v>
      </c>
      <c r="D7" s="103" t="s">
        <v>4</v>
      </c>
      <c r="E7" s="54" t="s">
        <v>27</v>
      </c>
      <c r="F7" s="103" t="s">
        <v>4</v>
      </c>
      <c r="G7" s="14" t="s">
        <v>8</v>
      </c>
      <c r="H7" s="103" t="s">
        <v>4</v>
      </c>
      <c r="I7" s="22" t="s">
        <v>1</v>
      </c>
      <c r="J7" s="41" t="s">
        <v>5</v>
      </c>
      <c r="K7" t="s">
        <v>0</v>
      </c>
    </row>
    <row r="8" spans="2:13" ht="6" customHeight="1" thickBot="1" x14ac:dyDescent="0.25">
      <c r="B8" s="5"/>
      <c r="C8" s="15"/>
      <c r="D8" s="15"/>
      <c r="E8" s="15"/>
      <c r="F8" s="15"/>
      <c r="G8" s="15"/>
      <c r="H8" s="15"/>
      <c r="I8" s="23"/>
      <c r="J8" s="42"/>
    </row>
    <row r="9" spans="2:13" x14ac:dyDescent="0.2">
      <c r="B9" s="4"/>
      <c r="J9" s="43"/>
      <c r="K9" t="s">
        <v>0</v>
      </c>
    </row>
    <row r="10" spans="2:13" ht="15.75" x14ac:dyDescent="0.25">
      <c r="B10" s="6" t="s">
        <v>14</v>
      </c>
      <c r="J10" s="43"/>
    </row>
    <row r="11" spans="2:13" ht="6" customHeight="1" x14ac:dyDescent="0.2">
      <c r="B11" s="4"/>
      <c r="J11" s="43"/>
    </row>
    <row r="12" spans="2:13" ht="15.75" x14ac:dyDescent="0.25">
      <c r="B12" s="9" t="s">
        <v>47</v>
      </c>
      <c r="C12" s="7">
        <v>107403</v>
      </c>
      <c r="D12" s="106">
        <f t="shared" ref="D12:D17" si="0">(C12/I12)*100</f>
        <v>5.5800491279988025</v>
      </c>
      <c r="E12" s="28">
        <v>0</v>
      </c>
      <c r="F12" s="106">
        <f>(E12/I12)*100</f>
        <v>0</v>
      </c>
      <c r="G12" s="7">
        <v>1817365</v>
      </c>
      <c r="H12" s="106">
        <f>(G12/I12)*100</f>
        <v>94.419950872001195</v>
      </c>
      <c r="I12" s="24">
        <f t="shared" ref="I12:I17" si="1">SUM(C12,E12,G12)</f>
        <v>1924768</v>
      </c>
      <c r="J12" s="44">
        <f t="shared" ref="J12:J40" si="2">(I12/$I$162)*100</f>
        <v>1.4609473876076113</v>
      </c>
      <c r="K12" s="8"/>
      <c r="L12" s="8"/>
      <c r="M12" s="118"/>
    </row>
    <row r="13" spans="2:13" ht="15.75" x14ac:dyDescent="0.25">
      <c r="B13" s="9" t="s">
        <v>78</v>
      </c>
      <c r="C13" s="7">
        <v>81876</v>
      </c>
      <c r="D13" s="106">
        <f t="shared" si="0"/>
        <v>35.271615043294709</v>
      </c>
      <c r="E13" s="28">
        <v>0</v>
      </c>
      <c r="F13" s="106">
        <f>(E13/I13)*100</f>
        <v>0</v>
      </c>
      <c r="G13" s="7">
        <v>150254</v>
      </c>
      <c r="H13" s="106">
        <f>(G13/I13)*100</f>
        <v>64.728384956705298</v>
      </c>
      <c r="I13" s="24">
        <f t="shared" si="1"/>
        <v>232130</v>
      </c>
      <c r="J13" s="44">
        <f t="shared" si="2"/>
        <v>0.17619251623330959</v>
      </c>
      <c r="K13" s="8"/>
      <c r="L13" s="8"/>
      <c r="M13" s="118"/>
    </row>
    <row r="14" spans="2:13" ht="15.75" x14ac:dyDescent="0.25">
      <c r="B14" s="9" t="s">
        <v>136</v>
      </c>
      <c r="C14" s="7">
        <v>1779196</v>
      </c>
      <c r="D14" s="106">
        <f t="shared" si="0"/>
        <v>79.563152947447605</v>
      </c>
      <c r="E14" s="28">
        <v>0</v>
      </c>
      <c r="F14" s="106">
        <f>(E14/I14)*100</f>
        <v>0</v>
      </c>
      <c r="G14" s="7">
        <v>457010</v>
      </c>
      <c r="H14" s="106">
        <f>(G14/I14)*100</f>
        <v>20.436847052552405</v>
      </c>
      <c r="I14" s="24">
        <f t="shared" si="1"/>
        <v>2236206</v>
      </c>
      <c r="J14" s="44">
        <f t="shared" si="2"/>
        <v>1.6973366732263142</v>
      </c>
      <c r="K14" s="8"/>
      <c r="L14" s="8"/>
      <c r="M14" s="118"/>
    </row>
    <row r="15" spans="2:13" ht="15.75" x14ac:dyDescent="0.25">
      <c r="B15" s="9" t="s">
        <v>139</v>
      </c>
      <c r="C15" s="7">
        <v>19056</v>
      </c>
      <c r="D15" s="106">
        <f t="shared" si="0"/>
        <v>100</v>
      </c>
      <c r="E15" s="28">
        <v>0</v>
      </c>
      <c r="F15" s="106">
        <f>(E15/I15)*100</f>
        <v>0</v>
      </c>
      <c r="G15" s="7">
        <v>0</v>
      </c>
      <c r="H15" s="106">
        <f>(G15/I15)*100</f>
        <v>0</v>
      </c>
      <c r="I15" s="24">
        <f t="shared" si="1"/>
        <v>19056</v>
      </c>
      <c r="J15" s="44">
        <f t="shared" si="2"/>
        <v>1.4463983928582894E-2</v>
      </c>
      <c r="K15" s="8"/>
      <c r="L15" s="8"/>
      <c r="M15" s="118"/>
    </row>
    <row r="16" spans="2:13" ht="15.75" x14ac:dyDescent="0.25">
      <c r="B16" s="9" t="s">
        <v>48</v>
      </c>
      <c r="C16" s="8">
        <v>0</v>
      </c>
      <c r="D16" s="106">
        <f t="shared" si="0"/>
        <v>0</v>
      </c>
      <c r="E16" s="28">
        <v>688637</v>
      </c>
      <c r="F16" s="106">
        <f t="shared" ref="F16:F40" si="3">(E16/I16)*100</f>
        <v>100</v>
      </c>
      <c r="G16" s="8">
        <v>0</v>
      </c>
      <c r="H16" s="106">
        <f t="shared" ref="H16:H40" si="4">(G16/I16)*100</f>
        <v>0</v>
      </c>
      <c r="I16" s="19">
        <f t="shared" si="1"/>
        <v>688637</v>
      </c>
      <c r="J16" s="44">
        <f t="shared" si="2"/>
        <v>0.52269282643931247</v>
      </c>
      <c r="K16" s="8"/>
      <c r="L16" s="8"/>
      <c r="M16" s="118"/>
    </row>
    <row r="17" spans="2:13" ht="15.75" x14ac:dyDescent="0.25">
      <c r="B17" s="9" t="s">
        <v>115</v>
      </c>
      <c r="C17" s="8">
        <v>0</v>
      </c>
      <c r="D17" s="106">
        <f t="shared" si="0"/>
        <v>0</v>
      </c>
      <c r="E17" s="28">
        <v>0</v>
      </c>
      <c r="F17" s="106">
        <f t="shared" si="3"/>
        <v>0</v>
      </c>
      <c r="G17" s="8">
        <v>355674</v>
      </c>
      <c r="H17" s="106">
        <f t="shared" si="4"/>
        <v>100</v>
      </c>
      <c r="I17" s="19">
        <f t="shared" si="1"/>
        <v>355674</v>
      </c>
      <c r="J17" s="44">
        <f t="shared" si="2"/>
        <v>0.26996552370984428</v>
      </c>
      <c r="K17" s="8"/>
      <c r="L17" s="8"/>
      <c r="M17" s="118"/>
    </row>
    <row r="18" spans="2:13" ht="15.75" x14ac:dyDescent="0.25">
      <c r="B18" s="9" t="s">
        <v>15</v>
      </c>
      <c r="C18" s="8">
        <v>3061533</v>
      </c>
      <c r="D18" s="106">
        <f t="shared" ref="D18:D40" si="5">(C18/I18)*100</f>
        <v>52.529261391469092</v>
      </c>
      <c r="E18" s="28">
        <v>0</v>
      </c>
      <c r="F18" s="106">
        <f t="shared" si="3"/>
        <v>0</v>
      </c>
      <c r="G18" s="8">
        <v>2766710</v>
      </c>
      <c r="H18" s="106">
        <f t="shared" si="4"/>
        <v>47.470738608530908</v>
      </c>
      <c r="I18" s="19">
        <f t="shared" ref="I18:I40" si="6">SUM(C18,E18,G18)</f>
        <v>5828243</v>
      </c>
      <c r="J18" s="44">
        <f t="shared" si="2"/>
        <v>4.4237832222856719</v>
      </c>
      <c r="K18" s="8"/>
      <c r="L18" s="8"/>
      <c r="M18" s="118"/>
    </row>
    <row r="19" spans="2:13" ht="15.75" x14ac:dyDescent="0.25">
      <c r="B19" s="9" t="s">
        <v>21</v>
      </c>
      <c r="C19" s="13">
        <v>74820</v>
      </c>
      <c r="D19" s="107">
        <f t="shared" si="5"/>
        <v>6.646914852505474</v>
      </c>
      <c r="E19" s="58">
        <v>0</v>
      </c>
      <c r="F19" s="107">
        <f t="shared" si="3"/>
        <v>0</v>
      </c>
      <c r="G19" s="13">
        <v>1050815</v>
      </c>
      <c r="H19" s="107">
        <f t="shared" si="4"/>
        <v>93.353085147494525</v>
      </c>
      <c r="I19" s="53">
        <f t="shared" si="6"/>
        <v>1125635</v>
      </c>
      <c r="J19" s="44">
        <f t="shared" si="2"/>
        <v>0.85438531430785092</v>
      </c>
      <c r="K19" s="8"/>
      <c r="L19" s="8"/>
      <c r="M19" s="118"/>
    </row>
    <row r="20" spans="2:13" ht="15.75" x14ac:dyDescent="0.25">
      <c r="B20" s="80" t="s">
        <v>107</v>
      </c>
      <c r="C20" s="81">
        <v>0</v>
      </c>
      <c r="D20" s="108">
        <v>0</v>
      </c>
      <c r="E20" s="82">
        <v>199906</v>
      </c>
      <c r="F20" s="108">
        <f t="shared" si="3"/>
        <v>9.9999199630229167</v>
      </c>
      <c r="G20" s="81">
        <v>1799170</v>
      </c>
      <c r="H20" s="108">
        <v>0</v>
      </c>
      <c r="I20" s="83">
        <f t="shared" si="6"/>
        <v>1999076</v>
      </c>
      <c r="J20" s="84">
        <f t="shared" si="2"/>
        <v>1.5173490310671589</v>
      </c>
      <c r="K20" s="8"/>
      <c r="L20" s="8"/>
      <c r="M20" s="118"/>
    </row>
    <row r="21" spans="2:13" ht="15.75" x14ac:dyDescent="0.25">
      <c r="B21" s="9" t="s">
        <v>49</v>
      </c>
      <c r="C21" s="13">
        <v>885038</v>
      </c>
      <c r="D21" s="107">
        <f t="shared" si="5"/>
        <v>34.471116975926172</v>
      </c>
      <c r="E21" s="58">
        <v>0</v>
      </c>
      <c r="F21" s="107">
        <f t="shared" si="3"/>
        <v>0</v>
      </c>
      <c r="G21" s="13">
        <v>1682439</v>
      </c>
      <c r="H21" s="107">
        <f t="shared" si="4"/>
        <v>65.528883024073821</v>
      </c>
      <c r="I21" s="19">
        <f t="shared" si="6"/>
        <v>2567477</v>
      </c>
      <c r="J21" s="44">
        <f t="shared" si="2"/>
        <v>1.9487797053424762</v>
      </c>
      <c r="K21" s="8"/>
      <c r="L21" s="8"/>
      <c r="M21" s="118"/>
    </row>
    <row r="22" spans="2:13" ht="15.75" x14ac:dyDescent="0.25">
      <c r="B22" s="9" t="s">
        <v>108</v>
      </c>
      <c r="C22" s="13">
        <v>242096</v>
      </c>
      <c r="D22" s="107">
        <f t="shared" si="5"/>
        <v>26.830719853176682</v>
      </c>
      <c r="E22" s="58">
        <v>0</v>
      </c>
      <c r="F22" s="107">
        <f t="shared" si="3"/>
        <v>0</v>
      </c>
      <c r="G22" s="13">
        <v>660213</v>
      </c>
      <c r="H22" s="107">
        <f t="shared" si="4"/>
        <v>73.169280146823311</v>
      </c>
      <c r="I22" s="19">
        <f t="shared" si="6"/>
        <v>902309</v>
      </c>
      <c r="J22" s="44">
        <f t="shared" si="2"/>
        <v>0.68487525580477027</v>
      </c>
      <c r="K22" s="8"/>
      <c r="L22" s="8"/>
      <c r="M22" s="118"/>
    </row>
    <row r="23" spans="2:13" ht="15.75" x14ac:dyDescent="0.25">
      <c r="B23" s="9" t="s">
        <v>82</v>
      </c>
      <c r="C23" s="13">
        <v>568967</v>
      </c>
      <c r="D23" s="107">
        <f t="shared" si="5"/>
        <v>26.389959545417017</v>
      </c>
      <c r="E23" s="58">
        <v>0</v>
      </c>
      <c r="F23" s="107">
        <f t="shared" si="3"/>
        <v>0</v>
      </c>
      <c r="G23" s="13">
        <v>1587031</v>
      </c>
      <c r="H23" s="107">
        <f t="shared" si="4"/>
        <v>73.610040454582986</v>
      </c>
      <c r="I23" s="19">
        <f t="shared" si="6"/>
        <v>2155998</v>
      </c>
      <c r="J23" s="44">
        <f t="shared" si="2"/>
        <v>1.6364567811742687</v>
      </c>
      <c r="K23" s="8"/>
      <c r="L23" s="8"/>
      <c r="M23" s="118"/>
    </row>
    <row r="24" spans="2:13" ht="15.75" x14ac:dyDescent="0.25">
      <c r="B24" s="9" t="s">
        <v>50</v>
      </c>
      <c r="C24" s="13">
        <v>641450</v>
      </c>
      <c r="D24" s="107">
        <f t="shared" si="5"/>
        <v>22.520561488558382</v>
      </c>
      <c r="E24" s="58">
        <v>0</v>
      </c>
      <c r="F24" s="107">
        <f t="shared" si="3"/>
        <v>0</v>
      </c>
      <c r="G24" s="13">
        <v>2206836</v>
      </c>
      <c r="H24" s="107">
        <f t="shared" si="4"/>
        <v>77.479438511441629</v>
      </c>
      <c r="I24" s="19">
        <f t="shared" si="6"/>
        <v>2848286</v>
      </c>
      <c r="J24" s="44">
        <f t="shared" si="2"/>
        <v>2.1619208085646338</v>
      </c>
      <c r="K24" s="8"/>
      <c r="L24" s="8"/>
      <c r="M24" s="118"/>
    </row>
    <row r="25" spans="2:13" ht="15.75" x14ac:dyDescent="0.25">
      <c r="B25" s="9" t="s">
        <v>116</v>
      </c>
      <c r="C25" s="13">
        <v>101733</v>
      </c>
      <c r="D25" s="107">
        <f t="shared" si="5"/>
        <v>9.9998820455657977</v>
      </c>
      <c r="E25" s="58">
        <v>0</v>
      </c>
      <c r="F25" s="107">
        <f t="shared" si="3"/>
        <v>0</v>
      </c>
      <c r="G25" s="13">
        <v>915609</v>
      </c>
      <c r="H25" s="107">
        <f t="shared" si="4"/>
        <v>90.000117954434202</v>
      </c>
      <c r="I25" s="19">
        <f t="shared" si="6"/>
        <v>1017342</v>
      </c>
      <c r="J25" s="44">
        <f t="shared" si="2"/>
        <v>0.77218819993033061</v>
      </c>
      <c r="K25" s="8"/>
      <c r="L25" s="8"/>
      <c r="M25" s="118"/>
    </row>
    <row r="26" spans="2:13" ht="15.75" x14ac:dyDescent="0.25">
      <c r="B26" s="70" t="s">
        <v>109</v>
      </c>
      <c r="C26" s="71">
        <v>40800</v>
      </c>
      <c r="D26" s="109">
        <f t="shared" si="5"/>
        <v>5.1685675087124565</v>
      </c>
      <c r="E26" s="72">
        <v>0</v>
      </c>
      <c r="F26" s="109">
        <f t="shared" si="3"/>
        <v>0</v>
      </c>
      <c r="G26" s="71">
        <v>748587</v>
      </c>
      <c r="H26" s="109">
        <f t="shared" si="4"/>
        <v>94.831432491287543</v>
      </c>
      <c r="I26" s="73">
        <f t="shared" si="6"/>
        <v>789387</v>
      </c>
      <c r="J26" s="74">
        <f t="shared" si="2"/>
        <v>0.59916461384510211</v>
      </c>
      <c r="K26" s="8"/>
      <c r="L26" s="8"/>
      <c r="M26" s="118"/>
    </row>
    <row r="27" spans="2:13" ht="15.75" x14ac:dyDescent="0.25">
      <c r="B27" s="75" t="s">
        <v>23</v>
      </c>
      <c r="C27" s="76">
        <v>1409536</v>
      </c>
      <c r="D27" s="110">
        <f t="shared" si="5"/>
        <v>64.999997694276772</v>
      </c>
      <c r="E27" s="77">
        <v>0</v>
      </c>
      <c r="F27" s="110">
        <f t="shared" si="3"/>
        <v>0</v>
      </c>
      <c r="G27" s="76">
        <v>758981</v>
      </c>
      <c r="H27" s="110">
        <f t="shared" si="4"/>
        <v>35.000002305723221</v>
      </c>
      <c r="I27" s="78">
        <f t="shared" si="6"/>
        <v>2168517</v>
      </c>
      <c r="J27" s="79">
        <f t="shared" si="2"/>
        <v>1.645959017467401</v>
      </c>
      <c r="K27" s="8"/>
      <c r="L27" s="8"/>
      <c r="M27" s="118"/>
    </row>
    <row r="28" spans="2:13" ht="15.75" x14ac:dyDescent="0.25">
      <c r="B28" s="75" t="s">
        <v>83</v>
      </c>
      <c r="C28" s="76">
        <v>509683</v>
      </c>
      <c r="D28" s="110">
        <v>0</v>
      </c>
      <c r="E28" s="77">
        <v>0</v>
      </c>
      <c r="F28" s="110">
        <f t="shared" si="3"/>
        <v>0</v>
      </c>
      <c r="G28" s="76">
        <v>1095952</v>
      </c>
      <c r="H28" s="110">
        <v>0</v>
      </c>
      <c r="I28" s="78">
        <f t="shared" si="6"/>
        <v>1605635</v>
      </c>
      <c r="J28" s="79">
        <f t="shared" si="2"/>
        <v>1.2187174031890322</v>
      </c>
      <c r="K28" s="8"/>
      <c r="L28" s="8"/>
      <c r="M28" s="118"/>
    </row>
    <row r="29" spans="2:13" ht="15.75" x14ac:dyDescent="0.25">
      <c r="B29" s="75" t="s">
        <v>24</v>
      </c>
      <c r="C29" s="76">
        <v>19614</v>
      </c>
      <c r="D29" s="110">
        <f t="shared" si="5"/>
        <v>2.1269835417409948</v>
      </c>
      <c r="E29" s="77">
        <v>0</v>
      </c>
      <c r="F29" s="110">
        <f t="shared" si="3"/>
        <v>0</v>
      </c>
      <c r="G29" s="76">
        <v>902537</v>
      </c>
      <c r="H29" s="110">
        <f t="shared" si="4"/>
        <v>97.873016458259016</v>
      </c>
      <c r="I29" s="78">
        <f t="shared" si="6"/>
        <v>922151</v>
      </c>
      <c r="J29" s="79">
        <f t="shared" si="2"/>
        <v>0.6999358335288961</v>
      </c>
      <c r="K29" s="8"/>
      <c r="L29" s="8"/>
      <c r="M29" s="118"/>
    </row>
    <row r="30" spans="2:13" ht="15.75" x14ac:dyDescent="0.25">
      <c r="B30" s="9" t="s">
        <v>110</v>
      </c>
      <c r="C30" s="13">
        <v>141266</v>
      </c>
      <c r="D30" s="107">
        <f t="shared" si="5"/>
        <v>9.9999929211608443</v>
      </c>
      <c r="E30" s="58">
        <v>0</v>
      </c>
      <c r="F30" s="107">
        <f t="shared" si="3"/>
        <v>0</v>
      </c>
      <c r="G30" s="13">
        <v>1271395</v>
      </c>
      <c r="H30" s="107">
        <f t="shared" si="4"/>
        <v>90.000007078839147</v>
      </c>
      <c r="I30" s="19">
        <f t="shared" si="6"/>
        <v>1412661</v>
      </c>
      <c r="J30" s="44">
        <f t="shared" si="2"/>
        <v>1.072245277106205</v>
      </c>
      <c r="K30" s="8"/>
      <c r="L30" s="8"/>
      <c r="M30" s="118"/>
    </row>
    <row r="31" spans="2:13" ht="15.75" x14ac:dyDescent="0.25">
      <c r="B31" s="9" t="s">
        <v>12</v>
      </c>
      <c r="C31" s="13">
        <v>30414</v>
      </c>
      <c r="D31" s="107">
        <f t="shared" si="5"/>
        <v>1.2399433476268868</v>
      </c>
      <c r="E31" s="58">
        <v>0</v>
      </c>
      <c r="F31" s="107">
        <f t="shared" si="3"/>
        <v>0</v>
      </c>
      <c r="G31" s="13">
        <v>2422440</v>
      </c>
      <c r="H31" s="107">
        <f t="shared" si="4"/>
        <v>98.760056652373123</v>
      </c>
      <c r="I31" s="19">
        <f t="shared" si="6"/>
        <v>2452854</v>
      </c>
      <c r="J31" s="44">
        <f t="shared" si="2"/>
        <v>1.8617779615428351</v>
      </c>
      <c r="K31" s="8"/>
      <c r="L31" s="8"/>
      <c r="M31" s="118"/>
    </row>
    <row r="32" spans="2:13" ht="15.75" x14ac:dyDescent="0.25">
      <c r="B32" s="9" t="s">
        <v>137</v>
      </c>
      <c r="C32" s="13">
        <v>57365</v>
      </c>
      <c r="D32" s="107">
        <f t="shared" si="5"/>
        <v>3.0894549763033177</v>
      </c>
      <c r="E32" s="58">
        <v>0</v>
      </c>
      <c r="F32" s="107">
        <f t="shared" si="3"/>
        <v>0</v>
      </c>
      <c r="G32" s="13">
        <v>1799435</v>
      </c>
      <c r="H32" s="107">
        <f t="shared" si="4"/>
        <v>96.910545023696685</v>
      </c>
      <c r="I32" s="19">
        <f t="shared" si="6"/>
        <v>1856800</v>
      </c>
      <c r="J32" s="44">
        <f t="shared" si="2"/>
        <v>1.4093579638220359</v>
      </c>
      <c r="K32" s="8"/>
      <c r="L32" s="8"/>
      <c r="M32" s="118"/>
    </row>
    <row r="33" spans="2:13" ht="15.75" x14ac:dyDescent="0.25">
      <c r="B33" s="9" t="s">
        <v>13</v>
      </c>
      <c r="C33" s="13">
        <v>0</v>
      </c>
      <c r="D33" s="107">
        <f t="shared" si="5"/>
        <v>0</v>
      </c>
      <c r="E33" s="58">
        <v>0</v>
      </c>
      <c r="F33" s="107">
        <f t="shared" si="3"/>
        <v>0</v>
      </c>
      <c r="G33" s="13">
        <v>846714</v>
      </c>
      <c r="H33" s="107">
        <f t="shared" si="4"/>
        <v>100</v>
      </c>
      <c r="I33" s="53">
        <f t="shared" si="6"/>
        <v>846714</v>
      </c>
      <c r="J33" s="44">
        <f t="shared" si="2"/>
        <v>0.64267725063529269</v>
      </c>
      <c r="K33" s="8"/>
      <c r="L33" s="8"/>
      <c r="M33" s="118"/>
    </row>
    <row r="34" spans="2:13" ht="15.75" x14ac:dyDescent="0.25">
      <c r="B34" s="9" t="s">
        <v>51</v>
      </c>
      <c r="C34" s="13">
        <v>0</v>
      </c>
      <c r="D34" s="107">
        <f t="shared" si="5"/>
        <v>0</v>
      </c>
      <c r="E34" s="58">
        <v>0</v>
      </c>
      <c r="F34" s="107">
        <f t="shared" si="3"/>
        <v>0</v>
      </c>
      <c r="G34" s="13">
        <v>127051</v>
      </c>
      <c r="H34" s="107">
        <f t="shared" si="4"/>
        <v>100</v>
      </c>
      <c r="I34" s="53">
        <f t="shared" si="6"/>
        <v>127051</v>
      </c>
      <c r="J34" s="44">
        <f t="shared" si="2"/>
        <v>9.6434908800922828E-2</v>
      </c>
      <c r="K34" s="8"/>
      <c r="L34" s="8"/>
      <c r="M34" s="118"/>
    </row>
    <row r="35" spans="2:13" ht="15.75" x14ac:dyDescent="0.25">
      <c r="B35" s="9" t="s">
        <v>140</v>
      </c>
      <c r="C35" s="13">
        <v>473493</v>
      </c>
      <c r="D35" s="107">
        <f t="shared" si="5"/>
        <v>41.563020916998255</v>
      </c>
      <c r="E35" s="58">
        <v>0</v>
      </c>
      <c r="F35" s="107">
        <f t="shared" si="3"/>
        <v>0</v>
      </c>
      <c r="G35" s="13">
        <v>665724</v>
      </c>
      <c r="H35" s="107">
        <f t="shared" si="4"/>
        <v>58.436979083001752</v>
      </c>
      <c r="I35" s="53">
        <f t="shared" si="6"/>
        <v>1139217</v>
      </c>
      <c r="J35" s="44">
        <f t="shared" si="2"/>
        <v>0.86469439437281792</v>
      </c>
      <c r="K35" s="8"/>
      <c r="L35" s="8"/>
      <c r="M35" s="118"/>
    </row>
    <row r="36" spans="2:13" ht="15.75" x14ac:dyDescent="0.25">
      <c r="B36" s="9" t="s">
        <v>25</v>
      </c>
      <c r="C36" s="13">
        <v>511358</v>
      </c>
      <c r="D36" s="107">
        <f t="shared" si="5"/>
        <v>88.959519572179858</v>
      </c>
      <c r="E36" s="58">
        <v>0</v>
      </c>
      <c r="F36" s="107">
        <f t="shared" si="3"/>
        <v>0</v>
      </c>
      <c r="G36" s="13">
        <v>63463</v>
      </c>
      <c r="H36" s="107">
        <f t="shared" si="4"/>
        <v>11.040480427820139</v>
      </c>
      <c r="I36" s="19">
        <f t="shared" si="6"/>
        <v>574821</v>
      </c>
      <c r="J36" s="44">
        <f t="shared" si="2"/>
        <v>0.43630361596410311</v>
      </c>
      <c r="K36" s="8"/>
      <c r="L36" s="8"/>
      <c r="M36" s="118"/>
    </row>
    <row r="37" spans="2:13" ht="15.75" x14ac:dyDescent="0.25">
      <c r="B37" s="70" t="s">
        <v>26</v>
      </c>
      <c r="C37" s="71">
        <v>0</v>
      </c>
      <c r="D37" s="109">
        <v>0</v>
      </c>
      <c r="E37" s="72">
        <v>0</v>
      </c>
      <c r="F37" s="109">
        <f t="shared" si="3"/>
        <v>0</v>
      </c>
      <c r="G37" s="71">
        <v>326203</v>
      </c>
      <c r="H37" s="109">
        <v>0</v>
      </c>
      <c r="I37" s="73">
        <f t="shared" si="6"/>
        <v>326203</v>
      </c>
      <c r="J37" s="74">
        <f t="shared" si="2"/>
        <v>0.24759629247772491</v>
      </c>
      <c r="K37" s="8"/>
      <c r="L37" s="8"/>
      <c r="M37" s="118"/>
    </row>
    <row r="38" spans="2:13" ht="15.75" x14ac:dyDescent="0.25">
      <c r="B38" s="75" t="s">
        <v>11</v>
      </c>
      <c r="C38" s="76">
        <v>14452</v>
      </c>
      <c r="D38" s="110">
        <f t="shared" si="5"/>
        <v>16.997353719494264</v>
      </c>
      <c r="E38" s="77">
        <v>0</v>
      </c>
      <c r="F38" s="110">
        <f t="shared" si="3"/>
        <v>0</v>
      </c>
      <c r="G38" s="76">
        <v>70573</v>
      </c>
      <c r="H38" s="110">
        <f t="shared" si="4"/>
        <v>83.002646280505729</v>
      </c>
      <c r="I38" s="78">
        <f t="shared" si="6"/>
        <v>85025</v>
      </c>
      <c r="J38" s="79">
        <f t="shared" si="2"/>
        <v>6.4536116369005081E-2</v>
      </c>
      <c r="K38" s="8"/>
      <c r="L38" s="8"/>
      <c r="M38" s="118"/>
    </row>
    <row r="39" spans="2:13" ht="15.75" x14ac:dyDescent="0.25">
      <c r="B39" s="75" t="s">
        <v>52</v>
      </c>
      <c r="C39" s="76">
        <v>37069</v>
      </c>
      <c r="D39" s="110">
        <v>0</v>
      </c>
      <c r="E39" s="77">
        <v>0</v>
      </c>
      <c r="F39" s="110">
        <f t="shared" si="3"/>
        <v>0</v>
      </c>
      <c r="G39" s="76">
        <v>1226374</v>
      </c>
      <c r="H39" s="110">
        <v>0</v>
      </c>
      <c r="I39" s="78">
        <f t="shared" si="6"/>
        <v>1263443</v>
      </c>
      <c r="J39" s="79">
        <f t="shared" si="2"/>
        <v>0.95898505702563808</v>
      </c>
      <c r="K39" s="8"/>
      <c r="L39" s="8"/>
      <c r="M39" s="118"/>
    </row>
    <row r="40" spans="2:13" ht="15.75" x14ac:dyDescent="0.25">
      <c r="B40" s="75" t="s">
        <v>111</v>
      </c>
      <c r="C40" s="76">
        <v>1326001</v>
      </c>
      <c r="D40" s="110">
        <f t="shared" si="5"/>
        <v>83.504267152997841</v>
      </c>
      <c r="E40" s="77">
        <v>0</v>
      </c>
      <c r="F40" s="110">
        <f t="shared" si="3"/>
        <v>0</v>
      </c>
      <c r="G40" s="76">
        <v>261943</v>
      </c>
      <c r="H40" s="110">
        <f t="shared" si="4"/>
        <v>16.495732847002163</v>
      </c>
      <c r="I40" s="78">
        <f t="shared" si="6"/>
        <v>1587944</v>
      </c>
      <c r="J40" s="79">
        <f t="shared" si="2"/>
        <v>1.2052894886382051</v>
      </c>
      <c r="K40" s="8"/>
      <c r="L40" s="8"/>
      <c r="M40" s="118"/>
    </row>
    <row r="41" spans="2:13" ht="15.75" x14ac:dyDescent="0.25">
      <c r="B41" s="9"/>
      <c r="C41" s="13"/>
      <c r="D41" s="106"/>
      <c r="E41" s="17"/>
      <c r="F41" s="106"/>
      <c r="G41" s="8"/>
      <c r="H41" s="106"/>
      <c r="I41" s="19"/>
      <c r="J41" s="44"/>
      <c r="K41" s="8"/>
      <c r="L41" s="8"/>
      <c r="M41" s="118"/>
    </row>
    <row r="42" spans="2:13" s="29" customFormat="1" ht="15.75" x14ac:dyDescent="0.25">
      <c r="B42" s="25" t="s">
        <v>16</v>
      </c>
      <c r="C42" s="26">
        <f>SUM(C12:C41)</f>
        <v>12134219</v>
      </c>
      <c r="D42" s="104">
        <f>(C42/I42)*100</f>
        <v>29.552941285351952</v>
      </c>
      <c r="E42" s="26">
        <f>SUM(E12:E41)</f>
        <v>888543</v>
      </c>
      <c r="F42" s="104">
        <f>(E42/I42)*100</f>
        <v>2.1640502045092873</v>
      </c>
      <c r="G42" s="26">
        <f>SUM(G12:G41)</f>
        <v>28036498</v>
      </c>
      <c r="H42" s="104">
        <f>(G42/I42)*100</f>
        <v>68.283008510138771</v>
      </c>
      <c r="I42" s="26">
        <f>SUM(I12:I41)</f>
        <v>41059260</v>
      </c>
      <c r="J42" s="45">
        <f>(I42/$I$162)*100</f>
        <v>31.165012424407351</v>
      </c>
      <c r="K42" s="27"/>
      <c r="L42" s="27"/>
    </row>
    <row r="43" spans="2:13" s="29" customFormat="1" ht="15.75" x14ac:dyDescent="0.25">
      <c r="B43" s="25"/>
      <c r="C43" s="26"/>
      <c r="D43" s="106"/>
      <c r="E43" s="26"/>
      <c r="F43" s="106"/>
      <c r="G43" s="26"/>
      <c r="H43" s="106"/>
      <c r="I43" s="26"/>
      <c r="J43" s="45"/>
      <c r="K43" s="27"/>
      <c r="L43" s="27"/>
    </row>
    <row r="44" spans="2:13" ht="15.75" x14ac:dyDescent="0.25">
      <c r="B44" s="9"/>
      <c r="C44" s="13"/>
      <c r="D44" s="106"/>
      <c r="E44" s="17"/>
      <c r="F44" s="106"/>
      <c r="G44" s="8"/>
      <c r="H44" s="106"/>
      <c r="I44" s="19"/>
      <c r="J44" s="44"/>
      <c r="K44" s="8"/>
      <c r="L44" s="8"/>
    </row>
    <row r="45" spans="2:13" ht="15.75" x14ac:dyDescent="0.25">
      <c r="B45" s="92" t="s">
        <v>17</v>
      </c>
      <c r="C45" s="86"/>
      <c r="D45" s="111"/>
      <c r="E45" s="87"/>
      <c r="F45" s="111"/>
      <c r="G45" s="86"/>
      <c r="H45" s="111"/>
      <c r="I45" s="89"/>
      <c r="J45" s="90"/>
      <c r="K45" s="8"/>
      <c r="L45" s="8"/>
    </row>
    <row r="46" spans="2:13" ht="6" customHeight="1" x14ac:dyDescent="0.25">
      <c r="B46" s="9"/>
      <c r="C46" s="13"/>
      <c r="D46" s="106"/>
      <c r="E46" s="17"/>
      <c r="F46" s="106"/>
      <c r="G46" s="8"/>
      <c r="H46" s="106"/>
      <c r="I46" s="19"/>
      <c r="J46" s="44"/>
      <c r="K46" s="8"/>
      <c r="L46" s="8"/>
    </row>
    <row r="47" spans="2:13" ht="15.75" x14ac:dyDescent="0.25">
      <c r="B47" s="9" t="s">
        <v>53</v>
      </c>
      <c r="C47" s="13">
        <v>350000</v>
      </c>
      <c r="D47" s="106">
        <f t="shared" ref="D47:D88" si="7">(C47/I47)*100</f>
        <v>54.69903807834465</v>
      </c>
      <c r="E47" s="27">
        <v>0</v>
      </c>
      <c r="F47" s="106">
        <f t="shared" ref="F47:F88" si="8">(E47/I47)*100</f>
        <v>0</v>
      </c>
      <c r="G47" s="8">
        <v>289865</v>
      </c>
      <c r="H47" s="106">
        <f>(G47/I47)*100</f>
        <v>45.30096192165535</v>
      </c>
      <c r="I47" s="19">
        <f>SUM(C47,E47,G47)</f>
        <v>639865</v>
      </c>
      <c r="J47" s="44">
        <f t="shared" ref="J47:J88" si="9">(I47/$I$162)*100</f>
        <v>0.48567365010824382</v>
      </c>
      <c r="K47" s="8"/>
      <c r="L47" s="8"/>
    </row>
    <row r="48" spans="2:13" ht="15.75" x14ac:dyDescent="0.25">
      <c r="B48" s="9" t="s">
        <v>144</v>
      </c>
      <c r="C48" s="13">
        <v>35825</v>
      </c>
      <c r="D48" s="106">
        <f t="shared" si="7"/>
        <v>10.726658103305278</v>
      </c>
      <c r="E48" s="27">
        <v>0</v>
      </c>
      <c r="F48" s="106">
        <f t="shared" si="8"/>
        <v>0</v>
      </c>
      <c r="G48" s="8">
        <v>298156</v>
      </c>
      <c r="H48" s="106">
        <f t="shared" ref="H48:H88" si="10">(G48/I48)*100</f>
        <v>89.273341896694731</v>
      </c>
      <c r="I48" s="19">
        <f>SUM(C48,E48,G48)</f>
        <v>333981</v>
      </c>
      <c r="J48" s="44">
        <f t="shared" si="9"/>
        <v>0.25349999036797038</v>
      </c>
      <c r="K48" s="8"/>
      <c r="L48" s="8"/>
    </row>
    <row r="49" spans="2:12" ht="15.75" x14ac:dyDescent="0.25">
      <c r="B49" s="9" t="s">
        <v>112</v>
      </c>
      <c r="C49" s="13">
        <v>136000</v>
      </c>
      <c r="D49" s="107">
        <f t="shared" si="7"/>
        <v>26.935386760465192</v>
      </c>
      <c r="E49" s="26">
        <v>0</v>
      </c>
      <c r="F49" s="107">
        <f t="shared" si="8"/>
        <v>0</v>
      </c>
      <c r="G49" s="13">
        <v>368912</v>
      </c>
      <c r="H49" s="107">
        <f t="shared" si="10"/>
        <v>73.064613239534822</v>
      </c>
      <c r="I49" s="53">
        <f t="shared" ref="I49:I88" si="11">SUM(C49,E49,G49)</f>
        <v>504912</v>
      </c>
      <c r="J49" s="44">
        <f t="shared" si="9"/>
        <v>0.38324092429411455</v>
      </c>
      <c r="K49" s="8"/>
      <c r="L49" s="8"/>
    </row>
    <row r="50" spans="2:12" ht="15.75" x14ac:dyDescent="0.25">
      <c r="B50" s="9" t="s">
        <v>113</v>
      </c>
      <c r="C50" s="13">
        <v>155139</v>
      </c>
      <c r="D50" s="107">
        <f t="shared" si="7"/>
        <v>49.762317167051577</v>
      </c>
      <c r="E50" s="26">
        <v>0</v>
      </c>
      <c r="F50" s="107">
        <f t="shared" si="8"/>
        <v>0</v>
      </c>
      <c r="G50" s="13">
        <v>156621</v>
      </c>
      <c r="H50" s="107">
        <f t="shared" si="10"/>
        <v>50.23768283294843</v>
      </c>
      <c r="I50" s="53">
        <f t="shared" si="11"/>
        <v>311760</v>
      </c>
      <c r="J50" s="44">
        <f t="shared" si="9"/>
        <v>0.23663369172832721</v>
      </c>
      <c r="K50" s="8"/>
      <c r="L50" s="8"/>
    </row>
    <row r="51" spans="2:12" ht="15.75" x14ac:dyDescent="0.25">
      <c r="B51" s="9" t="s">
        <v>54</v>
      </c>
      <c r="C51" s="13">
        <v>3584</v>
      </c>
      <c r="D51" s="107">
        <v>0</v>
      </c>
      <c r="E51" s="26">
        <v>0</v>
      </c>
      <c r="F51" s="107">
        <f t="shared" si="8"/>
        <v>0</v>
      </c>
      <c r="G51" s="13">
        <v>32263</v>
      </c>
      <c r="H51" s="107">
        <v>0</v>
      </c>
      <c r="I51" s="53">
        <f t="shared" si="11"/>
        <v>35847</v>
      </c>
      <c r="J51" s="44">
        <f t="shared" si="9"/>
        <v>2.7208775812757716E-2</v>
      </c>
      <c r="K51" s="8"/>
      <c r="L51" s="8"/>
    </row>
    <row r="52" spans="2:12" ht="15.75" x14ac:dyDescent="0.25">
      <c r="B52" s="9" t="s">
        <v>114</v>
      </c>
      <c r="C52" s="13">
        <v>75775</v>
      </c>
      <c r="D52" s="107">
        <f t="shared" si="7"/>
        <v>9.9999076221004888</v>
      </c>
      <c r="E52" s="26">
        <v>0</v>
      </c>
      <c r="F52" s="107">
        <f t="shared" si="8"/>
        <v>0</v>
      </c>
      <c r="G52" s="13">
        <v>681982</v>
      </c>
      <c r="H52" s="107">
        <f t="shared" si="10"/>
        <v>90.000092377899506</v>
      </c>
      <c r="I52" s="53">
        <f t="shared" si="11"/>
        <v>757757</v>
      </c>
      <c r="J52" s="44">
        <f t="shared" si="9"/>
        <v>0.57515664723820259</v>
      </c>
      <c r="K52" s="8"/>
      <c r="L52" s="8"/>
    </row>
    <row r="53" spans="2:12" ht="15.75" x14ac:dyDescent="0.25">
      <c r="B53" s="9" t="s">
        <v>29</v>
      </c>
      <c r="C53" s="13">
        <v>134845</v>
      </c>
      <c r="D53" s="107">
        <f t="shared" si="7"/>
        <v>100</v>
      </c>
      <c r="E53" s="26">
        <v>0</v>
      </c>
      <c r="F53" s="107">
        <f t="shared" si="8"/>
        <v>0</v>
      </c>
      <c r="G53" s="13">
        <v>0</v>
      </c>
      <c r="H53" s="107">
        <f t="shared" si="10"/>
        <v>0</v>
      </c>
      <c r="I53" s="53">
        <f t="shared" si="11"/>
        <v>134845</v>
      </c>
      <c r="J53" s="44">
        <f t="shared" si="9"/>
        <v>0.10235075109413103</v>
      </c>
      <c r="K53" s="8"/>
      <c r="L53" s="8"/>
    </row>
    <row r="54" spans="2:12" ht="15.75" x14ac:dyDescent="0.25">
      <c r="B54" s="9" t="s">
        <v>56</v>
      </c>
      <c r="C54" s="13">
        <v>303139</v>
      </c>
      <c r="D54" s="107">
        <v>0</v>
      </c>
      <c r="E54" s="26">
        <v>0</v>
      </c>
      <c r="F54" s="107">
        <f t="shared" si="8"/>
        <v>0</v>
      </c>
      <c r="G54" s="13">
        <v>316977</v>
      </c>
      <c r="H54" s="107">
        <v>0</v>
      </c>
      <c r="I54" s="53">
        <f t="shared" si="11"/>
        <v>620116</v>
      </c>
      <c r="J54" s="44">
        <f t="shared" si="9"/>
        <v>0.47068366172633869</v>
      </c>
      <c r="K54" s="8"/>
      <c r="L54" s="8"/>
    </row>
    <row r="55" spans="2:12" ht="15.75" x14ac:dyDescent="0.25">
      <c r="B55" s="9" t="s">
        <v>122</v>
      </c>
      <c r="C55" s="13">
        <v>60239</v>
      </c>
      <c r="D55" s="107">
        <v>0</v>
      </c>
      <c r="E55" s="26">
        <v>0</v>
      </c>
      <c r="F55" s="107">
        <f t="shared" si="8"/>
        <v>0</v>
      </c>
      <c r="G55" s="13">
        <v>69502</v>
      </c>
      <c r="H55" s="107">
        <v>0</v>
      </c>
      <c r="I55" s="53">
        <f t="shared" si="11"/>
        <v>129741</v>
      </c>
      <c r="J55" s="44">
        <f t="shared" si="9"/>
        <v>9.8476686549027775E-2</v>
      </c>
      <c r="K55" s="8"/>
      <c r="L55" s="8"/>
    </row>
    <row r="56" spans="2:12" ht="15.75" x14ac:dyDescent="0.25">
      <c r="B56" s="80" t="s">
        <v>57</v>
      </c>
      <c r="C56" s="81">
        <v>24900</v>
      </c>
      <c r="D56" s="108">
        <f t="shared" si="7"/>
        <v>8.772949719371308</v>
      </c>
      <c r="E56" s="91">
        <v>0</v>
      </c>
      <c r="F56" s="108">
        <f t="shared" si="8"/>
        <v>0</v>
      </c>
      <c r="G56" s="81">
        <v>258927</v>
      </c>
      <c r="H56" s="108">
        <f t="shared" si="10"/>
        <v>91.227050280628703</v>
      </c>
      <c r="I56" s="83">
        <f t="shared" si="11"/>
        <v>283827</v>
      </c>
      <c r="J56" s="84">
        <f t="shared" si="9"/>
        <v>0.21543184123099796</v>
      </c>
      <c r="K56" s="8"/>
      <c r="L56" s="8"/>
    </row>
    <row r="57" spans="2:12" ht="15.75" x14ac:dyDescent="0.25">
      <c r="B57" s="9" t="s">
        <v>30</v>
      </c>
      <c r="C57" s="13">
        <v>63531</v>
      </c>
      <c r="D57" s="107">
        <f t="shared" si="7"/>
        <v>14.579857485455944</v>
      </c>
      <c r="E57" s="26">
        <v>-32740</v>
      </c>
      <c r="F57" s="107">
        <f t="shared" si="8"/>
        <v>-7.5135687156479127</v>
      </c>
      <c r="G57" s="13">
        <v>404954</v>
      </c>
      <c r="H57" s="107">
        <f t="shared" si="10"/>
        <v>92.933711230191975</v>
      </c>
      <c r="I57" s="53">
        <f t="shared" si="11"/>
        <v>435745</v>
      </c>
      <c r="J57" s="44">
        <f t="shared" si="9"/>
        <v>0.33074142931152151</v>
      </c>
      <c r="K57" s="8"/>
      <c r="L57" s="8"/>
    </row>
    <row r="58" spans="2:12" ht="15.75" x14ac:dyDescent="0.25">
      <c r="B58" s="9" t="s">
        <v>84</v>
      </c>
      <c r="C58" s="13">
        <v>24526</v>
      </c>
      <c r="D58" s="107">
        <f t="shared" si="7"/>
        <v>60.67337901689632</v>
      </c>
      <c r="E58" s="26">
        <v>0</v>
      </c>
      <c r="F58" s="107">
        <f t="shared" si="8"/>
        <v>0</v>
      </c>
      <c r="G58" s="13">
        <v>15897</v>
      </c>
      <c r="H58" s="107">
        <f t="shared" si="10"/>
        <v>39.32662098310368</v>
      </c>
      <c r="I58" s="53">
        <f t="shared" si="11"/>
        <v>40423</v>
      </c>
      <c r="J58" s="44">
        <f t="shared" si="9"/>
        <v>3.0682075060091647E-2</v>
      </c>
      <c r="K58" s="8"/>
      <c r="L58" s="8"/>
    </row>
    <row r="59" spans="2:12" ht="15.75" x14ac:dyDescent="0.25">
      <c r="B59" s="9" t="s">
        <v>22</v>
      </c>
      <c r="C59" s="13">
        <v>39894</v>
      </c>
      <c r="D59" s="107">
        <f t="shared" si="7"/>
        <v>3.1800996262223102</v>
      </c>
      <c r="E59" s="26">
        <v>0</v>
      </c>
      <c r="F59" s="107">
        <f t="shared" si="8"/>
        <v>0</v>
      </c>
      <c r="G59" s="13">
        <v>1214595</v>
      </c>
      <c r="H59" s="107">
        <f t="shared" si="10"/>
        <v>96.819900373777685</v>
      </c>
      <c r="I59" s="53">
        <f t="shared" si="11"/>
        <v>1254489</v>
      </c>
      <c r="J59" s="44">
        <f t="shared" si="9"/>
        <v>0.95218874551763377</v>
      </c>
      <c r="K59" s="8"/>
      <c r="L59" s="8"/>
    </row>
    <row r="60" spans="2:12" ht="15.75" x14ac:dyDescent="0.25">
      <c r="B60" s="9" t="s">
        <v>31</v>
      </c>
      <c r="C60" s="13">
        <v>0</v>
      </c>
      <c r="D60" s="107">
        <f t="shared" si="7"/>
        <v>0</v>
      </c>
      <c r="E60" s="26">
        <v>0</v>
      </c>
      <c r="F60" s="107">
        <f t="shared" si="8"/>
        <v>0</v>
      </c>
      <c r="G60" s="13">
        <v>256574</v>
      </c>
      <c r="H60" s="107">
        <f t="shared" si="10"/>
        <v>100</v>
      </c>
      <c r="I60" s="53">
        <f t="shared" si="11"/>
        <v>256574</v>
      </c>
      <c r="J60" s="44">
        <f t="shared" si="9"/>
        <v>0.19474612785958373</v>
      </c>
      <c r="K60" s="8"/>
      <c r="L60" s="8"/>
    </row>
    <row r="61" spans="2:12" ht="15.75" x14ac:dyDescent="0.25">
      <c r="B61" s="9" t="s">
        <v>32</v>
      </c>
      <c r="C61" s="13">
        <v>53711</v>
      </c>
      <c r="D61" s="107">
        <v>0</v>
      </c>
      <c r="E61" s="26">
        <v>0</v>
      </c>
      <c r="F61" s="107">
        <f t="shared" si="8"/>
        <v>0</v>
      </c>
      <c r="G61" s="13">
        <v>290386</v>
      </c>
      <c r="H61" s="107">
        <v>0</v>
      </c>
      <c r="I61" s="53">
        <f t="shared" si="11"/>
        <v>344097</v>
      </c>
      <c r="J61" s="44">
        <f t="shared" si="9"/>
        <v>0.26117828914114127</v>
      </c>
      <c r="K61" s="8"/>
      <c r="L61" s="8"/>
    </row>
    <row r="62" spans="2:12" ht="15.75" x14ac:dyDescent="0.25">
      <c r="B62" s="9" t="s">
        <v>85</v>
      </c>
      <c r="C62" s="13">
        <v>462808</v>
      </c>
      <c r="D62" s="107">
        <v>0</v>
      </c>
      <c r="E62" s="26">
        <v>0</v>
      </c>
      <c r="F62" s="107">
        <f t="shared" si="8"/>
        <v>0</v>
      </c>
      <c r="G62" s="13">
        <v>1184829</v>
      </c>
      <c r="H62" s="107">
        <v>0</v>
      </c>
      <c r="I62" s="53">
        <f t="shared" si="11"/>
        <v>1647637</v>
      </c>
      <c r="J62" s="44">
        <f t="shared" si="9"/>
        <v>1.2505979790165058</v>
      </c>
      <c r="K62" s="8"/>
      <c r="L62" s="8"/>
    </row>
    <row r="63" spans="2:12" ht="15.75" x14ac:dyDescent="0.25">
      <c r="B63" s="9" t="s">
        <v>59</v>
      </c>
      <c r="C63" s="13">
        <v>12711</v>
      </c>
      <c r="D63" s="107">
        <f t="shared" si="7"/>
        <v>9.9144352492453613</v>
      </c>
      <c r="E63" s="26">
        <v>0</v>
      </c>
      <c r="F63" s="107">
        <f t="shared" si="8"/>
        <v>0</v>
      </c>
      <c r="G63" s="13">
        <v>115496</v>
      </c>
      <c r="H63" s="107">
        <f t="shared" si="10"/>
        <v>90.085564750754642</v>
      </c>
      <c r="I63" s="53">
        <f t="shared" si="11"/>
        <v>128207</v>
      </c>
      <c r="J63" s="44">
        <f t="shared" si="9"/>
        <v>9.731234191497834E-2</v>
      </c>
      <c r="K63" s="8"/>
      <c r="L63" s="8"/>
    </row>
    <row r="64" spans="2:12" ht="15.75" x14ac:dyDescent="0.25">
      <c r="B64" s="9" t="s">
        <v>81</v>
      </c>
      <c r="C64" s="13">
        <v>0</v>
      </c>
      <c r="D64" s="107">
        <v>0</v>
      </c>
      <c r="E64" s="26">
        <v>0</v>
      </c>
      <c r="F64" s="107">
        <f t="shared" si="8"/>
        <v>0</v>
      </c>
      <c r="G64" s="13">
        <v>123464</v>
      </c>
      <c r="H64" s="107">
        <v>0</v>
      </c>
      <c r="I64" s="53">
        <f t="shared" si="11"/>
        <v>123464</v>
      </c>
      <c r="J64" s="44">
        <f t="shared" si="9"/>
        <v>9.3712285461721168E-2</v>
      </c>
      <c r="K64" s="8"/>
      <c r="L64" s="8"/>
    </row>
    <row r="65" spans="2:12" ht="15.75" x14ac:dyDescent="0.25">
      <c r="B65" s="80" t="s">
        <v>60</v>
      </c>
      <c r="C65" s="81">
        <v>14950</v>
      </c>
      <c r="D65" s="108">
        <f t="shared" si="7"/>
        <v>9.9997993351303993</v>
      </c>
      <c r="E65" s="91">
        <v>0</v>
      </c>
      <c r="F65" s="108">
        <f t="shared" si="8"/>
        <v>0</v>
      </c>
      <c r="G65" s="81">
        <v>134553</v>
      </c>
      <c r="H65" s="108">
        <f t="shared" si="10"/>
        <v>90.000200664869595</v>
      </c>
      <c r="I65" s="83">
        <f t="shared" si="11"/>
        <v>149503</v>
      </c>
      <c r="J65" s="84">
        <f t="shared" si="9"/>
        <v>0.11347654225834009</v>
      </c>
      <c r="K65" s="8"/>
      <c r="L65" s="8"/>
    </row>
    <row r="66" spans="2:12" ht="15.75" x14ac:dyDescent="0.25">
      <c r="B66" s="9" t="s">
        <v>86</v>
      </c>
      <c r="C66" s="13">
        <v>0</v>
      </c>
      <c r="D66" s="107">
        <v>0</v>
      </c>
      <c r="E66" s="26">
        <v>0</v>
      </c>
      <c r="F66" s="107">
        <f t="shared" si="8"/>
        <v>0</v>
      </c>
      <c r="G66" s="13">
        <v>152890</v>
      </c>
      <c r="H66" s="107">
        <v>0</v>
      </c>
      <c r="I66" s="53">
        <f t="shared" si="11"/>
        <v>152890</v>
      </c>
      <c r="J66" s="44">
        <f t="shared" si="9"/>
        <v>0.11604736056050791</v>
      </c>
      <c r="K66" s="8"/>
      <c r="L66" s="8"/>
    </row>
    <row r="67" spans="2:12" ht="15.75" x14ac:dyDescent="0.25">
      <c r="B67" s="9" t="s">
        <v>87</v>
      </c>
      <c r="C67" s="13">
        <v>6000</v>
      </c>
      <c r="D67" s="107">
        <v>0</v>
      </c>
      <c r="E67" s="26">
        <v>0</v>
      </c>
      <c r="F67" s="107">
        <f t="shared" si="8"/>
        <v>0</v>
      </c>
      <c r="G67" s="13">
        <v>0</v>
      </c>
      <c r="H67" s="107">
        <v>0</v>
      </c>
      <c r="I67" s="53">
        <f t="shared" si="11"/>
        <v>6000</v>
      </c>
      <c r="J67" s="44">
        <f t="shared" si="9"/>
        <v>4.5541511110147662E-3</v>
      </c>
      <c r="K67" s="8"/>
      <c r="L67" s="8"/>
    </row>
    <row r="68" spans="2:12" ht="15.75" x14ac:dyDescent="0.25">
      <c r="B68" s="9" t="s">
        <v>88</v>
      </c>
      <c r="C68" s="13">
        <v>0</v>
      </c>
      <c r="D68" s="107">
        <v>0</v>
      </c>
      <c r="E68" s="26">
        <v>0</v>
      </c>
      <c r="F68" s="107">
        <f t="shared" si="8"/>
        <v>0</v>
      </c>
      <c r="G68" s="13">
        <v>387614</v>
      </c>
      <c r="H68" s="107">
        <v>0</v>
      </c>
      <c r="I68" s="53">
        <f t="shared" si="11"/>
        <v>387614</v>
      </c>
      <c r="J68" s="44">
        <f t="shared" si="9"/>
        <v>0.29420878812414619</v>
      </c>
      <c r="K68" s="8"/>
      <c r="L68" s="8"/>
    </row>
    <row r="69" spans="2:12" ht="15.75" x14ac:dyDescent="0.25">
      <c r="B69" s="9" t="s">
        <v>79</v>
      </c>
      <c r="C69" s="13">
        <v>12135</v>
      </c>
      <c r="D69" s="107">
        <f t="shared" si="7"/>
        <v>2.778299273315048</v>
      </c>
      <c r="E69" s="26">
        <v>0</v>
      </c>
      <c r="F69" s="107">
        <f t="shared" si="8"/>
        <v>0</v>
      </c>
      <c r="G69" s="13">
        <v>424643</v>
      </c>
      <c r="H69" s="107">
        <f t="shared" si="10"/>
        <v>97.221700726684958</v>
      </c>
      <c r="I69" s="53">
        <f t="shared" si="11"/>
        <v>436778</v>
      </c>
      <c r="J69" s="44">
        <f t="shared" si="9"/>
        <v>0.3315255023278012</v>
      </c>
      <c r="K69" s="8"/>
      <c r="L69" s="8"/>
    </row>
    <row r="70" spans="2:12" ht="15.75" x14ac:dyDescent="0.25">
      <c r="B70" s="85" t="s">
        <v>89</v>
      </c>
      <c r="C70" s="86">
        <v>5000</v>
      </c>
      <c r="D70" s="111">
        <f t="shared" si="7"/>
        <v>0.96969320846270657</v>
      </c>
      <c r="E70" s="88">
        <v>0</v>
      </c>
      <c r="F70" s="111">
        <f t="shared" si="8"/>
        <v>0</v>
      </c>
      <c r="G70" s="86">
        <v>510627</v>
      </c>
      <c r="H70" s="111">
        <f t="shared" si="10"/>
        <v>99.030306791537299</v>
      </c>
      <c r="I70" s="89">
        <f t="shared" si="11"/>
        <v>515627</v>
      </c>
      <c r="J70" s="90">
        <f t="shared" si="9"/>
        <v>0.39137387915320176</v>
      </c>
      <c r="K70" s="8"/>
      <c r="L70" s="8"/>
    </row>
    <row r="71" spans="2:12" ht="15.75" x14ac:dyDescent="0.25">
      <c r="B71" s="9" t="s">
        <v>61</v>
      </c>
      <c r="C71" s="13">
        <v>0</v>
      </c>
      <c r="D71" s="107">
        <f t="shared" si="7"/>
        <v>0</v>
      </c>
      <c r="E71" s="26">
        <v>0</v>
      </c>
      <c r="F71" s="107">
        <f t="shared" si="8"/>
        <v>0</v>
      </c>
      <c r="G71" s="13">
        <v>42661</v>
      </c>
      <c r="H71" s="107">
        <f t="shared" si="10"/>
        <v>100</v>
      </c>
      <c r="I71" s="53">
        <f t="shared" si="11"/>
        <v>42661</v>
      </c>
      <c r="J71" s="44">
        <f t="shared" si="9"/>
        <v>3.2380773424500152E-2</v>
      </c>
      <c r="K71" s="8"/>
      <c r="L71" s="8"/>
    </row>
    <row r="72" spans="2:12" ht="15.75" x14ac:dyDescent="0.25">
      <c r="B72" s="9" t="s">
        <v>90</v>
      </c>
      <c r="C72" s="13">
        <v>52376</v>
      </c>
      <c r="D72" s="107">
        <v>0</v>
      </c>
      <c r="E72" s="26">
        <v>0</v>
      </c>
      <c r="F72" s="107">
        <f t="shared" si="8"/>
        <v>0</v>
      </c>
      <c r="G72" s="13">
        <v>471382</v>
      </c>
      <c r="H72" s="107">
        <v>0</v>
      </c>
      <c r="I72" s="53">
        <f t="shared" si="11"/>
        <v>523758</v>
      </c>
      <c r="J72" s="44">
        <f t="shared" si="9"/>
        <v>0.39754551293381191</v>
      </c>
      <c r="K72" s="8"/>
      <c r="L72" s="8"/>
    </row>
    <row r="73" spans="2:12" ht="15.75" x14ac:dyDescent="0.25">
      <c r="B73" s="9" t="s">
        <v>141</v>
      </c>
      <c r="C73" s="13">
        <v>0</v>
      </c>
      <c r="D73" s="107">
        <v>0</v>
      </c>
      <c r="E73" s="26">
        <v>0</v>
      </c>
      <c r="F73" s="107">
        <f t="shared" si="8"/>
        <v>0</v>
      </c>
      <c r="G73" s="13">
        <v>965116</v>
      </c>
      <c r="H73" s="107">
        <v>0</v>
      </c>
      <c r="I73" s="53">
        <f t="shared" si="11"/>
        <v>965116</v>
      </c>
      <c r="J73" s="44">
        <f t="shared" si="9"/>
        <v>0.73254735060968768</v>
      </c>
      <c r="K73" s="8"/>
      <c r="L73" s="8"/>
    </row>
    <row r="74" spans="2:12" ht="15.75" x14ac:dyDescent="0.25">
      <c r="B74" s="9" t="s">
        <v>33</v>
      </c>
      <c r="C74" s="13">
        <v>60110</v>
      </c>
      <c r="D74" s="107">
        <v>0</v>
      </c>
      <c r="E74" s="26">
        <v>0</v>
      </c>
      <c r="F74" s="107">
        <f t="shared" si="8"/>
        <v>0</v>
      </c>
      <c r="G74" s="13">
        <v>376360</v>
      </c>
      <c r="H74" s="107">
        <v>0</v>
      </c>
      <c r="I74" s="53">
        <f t="shared" si="11"/>
        <v>436470</v>
      </c>
      <c r="J74" s="44">
        <f t="shared" si="9"/>
        <v>0.33129172257076911</v>
      </c>
      <c r="K74" s="8"/>
      <c r="L74" s="8"/>
    </row>
    <row r="75" spans="2:12" ht="15.75" x14ac:dyDescent="0.25">
      <c r="B75" s="80" t="s">
        <v>91</v>
      </c>
      <c r="C75" s="81">
        <v>0</v>
      </c>
      <c r="D75" s="108">
        <f t="shared" si="7"/>
        <v>0</v>
      </c>
      <c r="E75" s="91">
        <v>0</v>
      </c>
      <c r="F75" s="108">
        <f t="shared" si="8"/>
        <v>0</v>
      </c>
      <c r="G75" s="81">
        <v>33050</v>
      </c>
      <c r="H75" s="108">
        <f t="shared" si="10"/>
        <v>100</v>
      </c>
      <c r="I75" s="83">
        <f t="shared" si="11"/>
        <v>33050</v>
      </c>
      <c r="J75" s="84">
        <f t="shared" si="9"/>
        <v>2.5085782369839667E-2</v>
      </c>
      <c r="K75" s="8"/>
      <c r="L75" s="8"/>
    </row>
    <row r="76" spans="2:12" ht="15.75" x14ac:dyDescent="0.25">
      <c r="B76" s="9" t="s">
        <v>92</v>
      </c>
      <c r="C76" s="13">
        <v>0</v>
      </c>
      <c r="D76" s="107">
        <f t="shared" si="7"/>
        <v>0</v>
      </c>
      <c r="E76" s="26">
        <v>0</v>
      </c>
      <c r="F76" s="107">
        <f t="shared" si="8"/>
        <v>0</v>
      </c>
      <c r="G76" s="13">
        <v>355482</v>
      </c>
      <c r="H76" s="107">
        <f t="shared" si="10"/>
        <v>100</v>
      </c>
      <c r="I76" s="53">
        <f t="shared" si="11"/>
        <v>355482</v>
      </c>
      <c r="J76" s="44">
        <f t="shared" si="9"/>
        <v>0.26981979087429181</v>
      </c>
      <c r="K76" s="8"/>
      <c r="L76" s="8"/>
    </row>
    <row r="77" spans="2:12" ht="15.75" x14ac:dyDescent="0.25">
      <c r="B77" s="9" t="s">
        <v>34</v>
      </c>
      <c r="C77" s="13">
        <v>16430</v>
      </c>
      <c r="D77" s="107">
        <f t="shared" si="7"/>
        <v>9.0909090909090917</v>
      </c>
      <c r="E77" s="26">
        <v>0</v>
      </c>
      <c r="F77" s="107">
        <f t="shared" si="8"/>
        <v>0</v>
      </c>
      <c r="G77" s="13">
        <v>164300</v>
      </c>
      <c r="H77" s="107">
        <f t="shared" si="10"/>
        <v>90.909090909090907</v>
      </c>
      <c r="I77" s="53">
        <f t="shared" si="11"/>
        <v>180730</v>
      </c>
      <c r="J77" s="44">
        <f t="shared" si="9"/>
        <v>0.13717862171561643</v>
      </c>
      <c r="K77" s="8"/>
      <c r="L77" s="8"/>
    </row>
    <row r="78" spans="2:12" ht="15.75" x14ac:dyDescent="0.25">
      <c r="B78" s="9" t="s">
        <v>117</v>
      </c>
      <c r="C78" s="13">
        <v>27905</v>
      </c>
      <c r="D78" s="107">
        <f t="shared" si="7"/>
        <v>100</v>
      </c>
      <c r="E78" s="26">
        <v>0</v>
      </c>
      <c r="F78" s="107">
        <f t="shared" si="8"/>
        <v>0</v>
      </c>
      <c r="G78" s="13">
        <v>0</v>
      </c>
      <c r="H78" s="107">
        <f t="shared" si="10"/>
        <v>0</v>
      </c>
      <c r="I78" s="53">
        <f t="shared" si="11"/>
        <v>27905</v>
      </c>
      <c r="J78" s="44">
        <f t="shared" si="9"/>
        <v>2.1180597792144505E-2</v>
      </c>
      <c r="K78" s="8"/>
      <c r="L78" s="8"/>
    </row>
    <row r="79" spans="2:12" ht="15.75" x14ac:dyDescent="0.25">
      <c r="B79" s="9" t="s">
        <v>35</v>
      </c>
      <c r="C79" s="13">
        <v>0</v>
      </c>
      <c r="D79" s="107">
        <v>0</v>
      </c>
      <c r="E79" s="26">
        <v>0</v>
      </c>
      <c r="F79" s="107">
        <f t="shared" si="8"/>
        <v>0</v>
      </c>
      <c r="G79" s="13">
        <v>143942</v>
      </c>
      <c r="H79" s="107">
        <v>0</v>
      </c>
      <c r="I79" s="53">
        <f t="shared" si="11"/>
        <v>143942</v>
      </c>
      <c r="J79" s="44">
        <f t="shared" si="9"/>
        <v>0.10925560320361456</v>
      </c>
      <c r="K79" s="8"/>
      <c r="L79" s="8"/>
    </row>
    <row r="80" spans="2:12" ht="15.75" x14ac:dyDescent="0.25">
      <c r="B80" s="85" t="s">
        <v>118</v>
      </c>
      <c r="C80" s="86">
        <v>0</v>
      </c>
      <c r="D80" s="111">
        <f t="shared" si="7"/>
        <v>0</v>
      </c>
      <c r="E80" s="88">
        <v>0</v>
      </c>
      <c r="F80" s="111">
        <f t="shared" si="8"/>
        <v>0</v>
      </c>
      <c r="G80" s="86">
        <v>526466</v>
      </c>
      <c r="H80" s="111">
        <f t="shared" si="10"/>
        <v>100</v>
      </c>
      <c r="I80" s="89">
        <f t="shared" si="11"/>
        <v>526466</v>
      </c>
      <c r="J80" s="90">
        <f t="shared" si="9"/>
        <v>0.39960095313524996</v>
      </c>
      <c r="K80" s="8"/>
      <c r="L80" s="8"/>
    </row>
    <row r="81" spans="2:12" ht="15.75" x14ac:dyDescent="0.25">
      <c r="B81" s="9" t="s">
        <v>63</v>
      </c>
      <c r="C81" s="13">
        <v>24673</v>
      </c>
      <c r="D81" s="107">
        <f t="shared" si="7"/>
        <v>9.9998378820916454</v>
      </c>
      <c r="E81" s="26">
        <v>0</v>
      </c>
      <c r="F81" s="107">
        <f t="shared" si="8"/>
        <v>0</v>
      </c>
      <c r="G81" s="13">
        <v>222061</v>
      </c>
      <c r="H81" s="107">
        <f t="shared" si="10"/>
        <v>90.00016211790836</v>
      </c>
      <c r="I81" s="53">
        <f t="shared" si="11"/>
        <v>246734</v>
      </c>
      <c r="J81" s="44">
        <f t="shared" si="9"/>
        <v>0.18727732003751954</v>
      </c>
      <c r="K81" s="8"/>
      <c r="L81" s="8"/>
    </row>
    <row r="82" spans="2:12" ht="15.75" x14ac:dyDescent="0.25">
      <c r="B82" s="9" t="s">
        <v>119</v>
      </c>
      <c r="C82" s="13">
        <v>0</v>
      </c>
      <c r="D82" s="107">
        <f t="shared" si="7"/>
        <v>0</v>
      </c>
      <c r="E82" s="26">
        <v>0</v>
      </c>
      <c r="F82" s="107">
        <f t="shared" si="8"/>
        <v>0</v>
      </c>
      <c r="G82" s="13">
        <v>389524</v>
      </c>
      <c r="H82" s="107">
        <f t="shared" si="10"/>
        <v>100</v>
      </c>
      <c r="I82" s="53">
        <f t="shared" si="11"/>
        <v>389524</v>
      </c>
      <c r="J82" s="44">
        <f t="shared" si="9"/>
        <v>0.29565852622781924</v>
      </c>
      <c r="K82" s="8"/>
      <c r="L82" s="8"/>
    </row>
    <row r="83" spans="2:12" ht="15.75" x14ac:dyDescent="0.25">
      <c r="B83" s="9" t="s">
        <v>64</v>
      </c>
      <c r="C83" s="13">
        <v>113504</v>
      </c>
      <c r="D83" s="107">
        <v>0</v>
      </c>
      <c r="E83" s="26">
        <v>0</v>
      </c>
      <c r="F83" s="107">
        <f t="shared" si="8"/>
        <v>0</v>
      </c>
      <c r="G83" s="13">
        <v>1021547</v>
      </c>
      <c r="H83" s="107">
        <v>0</v>
      </c>
      <c r="I83" s="53">
        <f t="shared" si="11"/>
        <v>1135051</v>
      </c>
      <c r="J83" s="44">
        <f t="shared" si="9"/>
        <v>0.86153229545140342</v>
      </c>
      <c r="K83" s="8"/>
      <c r="L83" s="8"/>
    </row>
    <row r="84" spans="2:12" ht="15.75" x14ac:dyDescent="0.25">
      <c r="B84" s="9" t="s">
        <v>142</v>
      </c>
      <c r="C84" s="13">
        <v>0</v>
      </c>
      <c r="D84" s="107">
        <v>0</v>
      </c>
      <c r="E84" s="26">
        <v>0</v>
      </c>
      <c r="F84" s="107">
        <f t="shared" si="8"/>
        <v>0</v>
      </c>
      <c r="G84" s="13">
        <v>74200</v>
      </c>
      <c r="H84" s="107">
        <v>0</v>
      </c>
      <c r="I84" s="53">
        <f t="shared" si="11"/>
        <v>74200</v>
      </c>
      <c r="J84" s="44">
        <f t="shared" si="9"/>
        <v>5.6319668739549272E-2</v>
      </c>
      <c r="K84" s="8"/>
      <c r="L84" s="8"/>
    </row>
    <row r="85" spans="2:12" ht="15.75" x14ac:dyDescent="0.25">
      <c r="B85" s="9" t="s">
        <v>143</v>
      </c>
      <c r="C85" s="13">
        <v>28800</v>
      </c>
      <c r="D85" s="107">
        <v>0</v>
      </c>
      <c r="E85" s="26">
        <v>0</v>
      </c>
      <c r="F85" s="107">
        <f t="shared" si="8"/>
        <v>0</v>
      </c>
      <c r="G85" s="13">
        <v>79285</v>
      </c>
      <c r="H85" s="107">
        <v>0</v>
      </c>
      <c r="I85" s="53">
        <f t="shared" si="11"/>
        <v>108085</v>
      </c>
      <c r="J85" s="44">
        <f t="shared" si="9"/>
        <v>8.2039237139005156E-2</v>
      </c>
      <c r="K85" s="8"/>
      <c r="L85" s="8"/>
    </row>
    <row r="86" spans="2:12" ht="15.75" x14ac:dyDescent="0.25">
      <c r="B86" s="9" t="s">
        <v>19</v>
      </c>
      <c r="C86" s="13">
        <v>23499</v>
      </c>
      <c r="D86" s="107">
        <v>0</v>
      </c>
      <c r="E86" s="26">
        <v>0</v>
      </c>
      <c r="F86" s="107">
        <f t="shared" si="8"/>
        <v>0</v>
      </c>
      <c r="G86" s="13">
        <v>211491</v>
      </c>
      <c r="H86" s="107">
        <v>0</v>
      </c>
      <c r="I86" s="53">
        <f t="shared" si="11"/>
        <v>234990</v>
      </c>
      <c r="J86" s="44">
        <f t="shared" si="9"/>
        <v>0.17836332826289328</v>
      </c>
      <c r="K86" s="8"/>
      <c r="L86" s="8"/>
    </row>
    <row r="87" spans="2:12" ht="15.75" x14ac:dyDescent="0.25">
      <c r="B87" s="9" t="s">
        <v>65</v>
      </c>
      <c r="C87" s="13">
        <v>0</v>
      </c>
      <c r="D87" s="107">
        <f t="shared" si="7"/>
        <v>0</v>
      </c>
      <c r="E87" s="26">
        <v>0</v>
      </c>
      <c r="F87" s="107">
        <f t="shared" si="8"/>
        <v>0</v>
      </c>
      <c r="G87" s="13">
        <v>221158</v>
      </c>
      <c r="H87" s="107">
        <f t="shared" si="10"/>
        <v>100</v>
      </c>
      <c r="I87" s="53">
        <f t="shared" si="11"/>
        <v>221158</v>
      </c>
      <c r="J87" s="44">
        <f t="shared" si="9"/>
        <v>0.16786449190163391</v>
      </c>
      <c r="K87" s="8"/>
      <c r="L87" s="8"/>
    </row>
    <row r="88" spans="2:12" ht="15.75" x14ac:dyDescent="0.25">
      <c r="B88" s="9" t="s">
        <v>66</v>
      </c>
      <c r="C88" s="13">
        <v>0</v>
      </c>
      <c r="D88" s="107">
        <f t="shared" si="7"/>
        <v>0</v>
      </c>
      <c r="E88" s="26">
        <v>0</v>
      </c>
      <c r="F88" s="107">
        <f t="shared" si="8"/>
        <v>0</v>
      </c>
      <c r="G88" s="13">
        <v>460802</v>
      </c>
      <c r="H88" s="107">
        <f t="shared" si="10"/>
        <v>100</v>
      </c>
      <c r="I88" s="53">
        <f t="shared" si="11"/>
        <v>460802</v>
      </c>
      <c r="J88" s="44">
        <f t="shared" si="9"/>
        <v>0.34976032337630436</v>
      </c>
      <c r="K88" s="8"/>
      <c r="L88" s="8"/>
    </row>
    <row r="89" spans="2:12" x14ac:dyDescent="0.2">
      <c r="B89" s="9"/>
      <c r="C89" s="8"/>
      <c r="D89" s="112"/>
      <c r="E89" s="8"/>
      <c r="F89" s="112"/>
      <c r="G89" s="8"/>
      <c r="H89" s="112"/>
      <c r="I89" s="19"/>
      <c r="J89" s="44"/>
      <c r="K89" s="8"/>
      <c r="L89" s="8"/>
    </row>
    <row r="90" spans="2:12" s="29" customFormat="1" ht="15.75" x14ac:dyDescent="0.25">
      <c r="B90" s="25" t="s">
        <v>16</v>
      </c>
      <c r="C90" s="26">
        <f>SUM(C47:C89)</f>
        <v>2322009</v>
      </c>
      <c r="D90" s="104">
        <f>(C90/I90)*100</f>
        <v>14.754321483981617</v>
      </c>
      <c r="E90" s="26">
        <f>SUM(E47:E89)</f>
        <v>-32740</v>
      </c>
      <c r="F90" s="104">
        <f>(E90/I90)*100</f>
        <v>-0.20803385576264266</v>
      </c>
      <c r="G90" s="26">
        <f>SUM(G47:G89)</f>
        <v>13448554</v>
      </c>
      <c r="H90" s="104">
        <f>(G90/I90)*100</f>
        <v>85.453712371781037</v>
      </c>
      <c r="I90" s="26">
        <f>SUM(I47:I89)</f>
        <v>15737823</v>
      </c>
      <c r="J90" s="45">
        <f>(I90/$I$162)*100</f>
        <v>11.945404016733956</v>
      </c>
      <c r="K90" s="27"/>
      <c r="L90" s="27"/>
    </row>
    <row r="91" spans="2:12" s="29" customFormat="1" ht="15.75" x14ac:dyDescent="0.25">
      <c r="B91" s="25"/>
      <c r="C91" s="26"/>
      <c r="D91" s="106"/>
      <c r="E91" s="26"/>
      <c r="F91" s="106"/>
      <c r="G91" s="26"/>
      <c r="H91" s="106"/>
      <c r="I91" s="26"/>
      <c r="J91" s="45"/>
      <c r="K91" s="27"/>
      <c r="L91" s="27"/>
    </row>
    <row r="92" spans="2:12" ht="15.75" x14ac:dyDescent="0.25">
      <c r="B92" s="9"/>
      <c r="C92" s="13"/>
      <c r="D92" s="107"/>
      <c r="E92" s="52"/>
      <c r="F92" s="107"/>
      <c r="G92" s="13"/>
      <c r="H92" s="107"/>
      <c r="I92" s="53"/>
      <c r="J92" s="44"/>
      <c r="K92" s="8"/>
      <c r="L92" s="8"/>
    </row>
    <row r="93" spans="2:12" ht="15.75" x14ac:dyDescent="0.25">
      <c r="B93" s="92" t="s">
        <v>20</v>
      </c>
      <c r="C93" s="86"/>
      <c r="D93" s="111"/>
      <c r="E93" s="87"/>
      <c r="F93" s="111"/>
      <c r="G93" s="86"/>
      <c r="H93" s="111"/>
      <c r="I93" s="89"/>
      <c r="J93" s="90"/>
      <c r="K93" s="8"/>
      <c r="L93" s="8"/>
    </row>
    <row r="94" spans="2:12" ht="6" customHeight="1" x14ac:dyDescent="0.25">
      <c r="B94" s="9"/>
      <c r="C94" s="8"/>
      <c r="D94" s="106"/>
      <c r="E94" s="17"/>
      <c r="F94" s="106"/>
      <c r="G94" s="8"/>
      <c r="H94" s="106"/>
      <c r="I94" s="19"/>
      <c r="J94" s="44"/>
      <c r="K94" s="8"/>
      <c r="L94" s="8"/>
    </row>
    <row r="95" spans="2:12" ht="15.75" x14ac:dyDescent="0.25">
      <c r="B95" s="9" t="s">
        <v>121</v>
      </c>
      <c r="C95" s="13">
        <v>104000</v>
      </c>
      <c r="D95" s="106">
        <f t="shared" ref="D95:D115" si="12">(C95/I95)*100</f>
        <v>58.482491804016171</v>
      </c>
      <c r="E95" s="27">
        <v>0</v>
      </c>
      <c r="F95" s="106">
        <f t="shared" ref="F95:F118" si="13">(E95/I95)*100</f>
        <v>0</v>
      </c>
      <c r="G95" s="13">
        <v>73831</v>
      </c>
      <c r="H95" s="106">
        <f t="shared" ref="H95:H115" si="14">(G95/I95)*100</f>
        <v>41.517508195983829</v>
      </c>
      <c r="I95" s="19">
        <f t="shared" ref="I95:I118" si="15">SUM(C95,E95,G95)</f>
        <v>177831</v>
      </c>
      <c r="J95" s="44">
        <f t="shared" ref="J95:J118" si="16">(I95/$I$162)*100</f>
        <v>0.13497820770381114</v>
      </c>
      <c r="K95" s="8"/>
      <c r="L95" s="8"/>
    </row>
    <row r="96" spans="2:12" ht="15.75" x14ac:dyDescent="0.25">
      <c r="B96" s="9" t="s">
        <v>55</v>
      </c>
      <c r="C96" s="13">
        <v>193148</v>
      </c>
      <c r="D96" s="106">
        <f t="shared" si="12"/>
        <v>100</v>
      </c>
      <c r="E96" s="27">
        <v>0</v>
      </c>
      <c r="F96" s="106">
        <f t="shared" si="13"/>
        <v>0</v>
      </c>
      <c r="G96" s="13">
        <v>0</v>
      </c>
      <c r="H96" s="106">
        <f t="shared" si="14"/>
        <v>0</v>
      </c>
      <c r="I96" s="19">
        <f t="shared" si="15"/>
        <v>193148</v>
      </c>
      <c r="J96" s="44">
        <f t="shared" si="16"/>
        <v>0.14660419646504663</v>
      </c>
      <c r="K96" s="8"/>
      <c r="L96" s="8"/>
    </row>
    <row r="97" spans="2:12" ht="15.75" x14ac:dyDescent="0.25">
      <c r="B97" s="9" t="s">
        <v>95</v>
      </c>
      <c r="C97" s="13">
        <v>0</v>
      </c>
      <c r="D97" s="106">
        <f t="shared" si="12"/>
        <v>0</v>
      </c>
      <c r="E97" s="27">
        <v>0</v>
      </c>
      <c r="F97" s="106">
        <f t="shared" si="13"/>
        <v>0</v>
      </c>
      <c r="G97" s="13">
        <v>198114</v>
      </c>
      <c r="H97" s="106">
        <f t="shared" si="14"/>
        <v>100</v>
      </c>
      <c r="I97" s="19">
        <f t="shared" si="15"/>
        <v>198114</v>
      </c>
      <c r="J97" s="44">
        <f t="shared" si="16"/>
        <v>0.15037351553459655</v>
      </c>
      <c r="K97" s="8"/>
      <c r="L97" s="8"/>
    </row>
    <row r="98" spans="2:12" ht="15.75" x14ac:dyDescent="0.25">
      <c r="B98" s="9" t="s">
        <v>123</v>
      </c>
      <c r="C98" s="13">
        <v>36000</v>
      </c>
      <c r="D98" s="107">
        <f t="shared" si="12"/>
        <v>8.2898118212716572</v>
      </c>
      <c r="E98" s="26">
        <v>0</v>
      </c>
      <c r="F98" s="107">
        <f t="shared" si="13"/>
        <v>0</v>
      </c>
      <c r="G98" s="13">
        <v>398268</v>
      </c>
      <c r="H98" s="107">
        <f t="shared" si="14"/>
        <v>91.710188178728345</v>
      </c>
      <c r="I98" s="53">
        <f t="shared" si="15"/>
        <v>434268</v>
      </c>
      <c r="J98" s="44">
        <f t="shared" si="16"/>
        <v>0.32962034911302668</v>
      </c>
      <c r="K98" s="8"/>
      <c r="L98" s="8"/>
    </row>
    <row r="99" spans="2:12" ht="15.75" x14ac:dyDescent="0.25">
      <c r="B99" s="9" t="s">
        <v>124</v>
      </c>
      <c r="C99" s="13">
        <v>0</v>
      </c>
      <c r="D99" s="107">
        <v>0</v>
      </c>
      <c r="E99" s="26">
        <v>0</v>
      </c>
      <c r="F99" s="107">
        <f t="shared" si="13"/>
        <v>0</v>
      </c>
      <c r="G99" s="13">
        <v>351099</v>
      </c>
      <c r="H99" s="107">
        <v>0</v>
      </c>
      <c r="I99" s="53">
        <f t="shared" si="15"/>
        <v>351099</v>
      </c>
      <c r="J99" s="44">
        <f t="shared" si="16"/>
        <v>0.26649298348769551</v>
      </c>
      <c r="K99" s="8"/>
      <c r="L99" s="8"/>
    </row>
    <row r="100" spans="2:12" ht="15.75" x14ac:dyDescent="0.25">
      <c r="B100" s="9" t="s">
        <v>58</v>
      </c>
      <c r="C100" s="13">
        <v>66984</v>
      </c>
      <c r="D100" s="107">
        <v>0</v>
      </c>
      <c r="E100" s="26">
        <v>0</v>
      </c>
      <c r="F100" s="107">
        <f t="shared" si="13"/>
        <v>0</v>
      </c>
      <c r="G100" s="13">
        <v>57337</v>
      </c>
      <c r="H100" s="107">
        <v>0</v>
      </c>
      <c r="I100" s="53">
        <f t="shared" si="15"/>
        <v>124321</v>
      </c>
      <c r="J100" s="44">
        <f t="shared" si="16"/>
        <v>9.4362770045411104E-2</v>
      </c>
      <c r="K100" s="8"/>
      <c r="L100" s="8"/>
    </row>
    <row r="101" spans="2:12" ht="15.75" x14ac:dyDescent="0.25">
      <c r="B101" s="9" t="s">
        <v>96</v>
      </c>
      <c r="C101" s="13">
        <v>0</v>
      </c>
      <c r="D101" s="107">
        <v>0</v>
      </c>
      <c r="E101" s="26">
        <v>0</v>
      </c>
      <c r="F101" s="107">
        <f t="shared" si="13"/>
        <v>0</v>
      </c>
      <c r="G101" s="13">
        <v>353505</v>
      </c>
      <c r="H101" s="107">
        <v>0</v>
      </c>
      <c r="I101" s="53">
        <f t="shared" si="15"/>
        <v>353505</v>
      </c>
      <c r="J101" s="44">
        <f t="shared" si="16"/>
        <v>0.26831919808321242</v>
      </c>
      <c r="K101" s="8"/>
      <c r="L101" s="8"/>
    </row>
    <row r="102" spans="2:12" ht="15.75" x14ac:dyDescent="0.25">
      <c r="B102" s="9" t="s">
        <v>147</v>
      </c>
      <c r="C102" s="13">
        <v>40301</v>
      </c>
      <c r="D102" s="107">
        <f t="shared" si="12"/>
        <v>22.312837037283106</v>
      </c>
      <c r="E102" s="26">
        <v>0</v>
      </c>
      <c r="F102" s="107">
        <f t="shared" si="13"/>
        <v>0</v>
      </c>
      <c r="G102" s="13">
        <v>140317</v>
      </c>
      <c r="H102" s="107">
        <f t="shared" si="14"/>
        <v>77.687162962716897</v>
      </c>
      <c r="I102" s="53">
        <f t="shared" si="15"/>
        <v>180618</v>
      </c>
      <c r="J102" s="44">
        <f t="shared" si="16"/>
        <v>0.13709361089487748</v>
      </c>
      <c r="K102" s="8"/>
      <c r="L102" s="8"/>
    </row>
    <row r="103" spans="2:12" ht="15.75" x14ac:dyDescent="0.25">
      <c r="B103" s="9" t="s">
        <v>125</v>
      </c>
      <c r="C103" s="13">
        <v>214888</v>
      </c>
      <c r="D103" s="106">
        <f t="shared" si="12"/>
        <v>34.339883151583336</v>
      </c>
      <c r="E103" s="27">
        <v>0</v>
      </c>
      <c r="F103" s="106">
        <f t="shared" si="13"/>
        <v>0</v>
      </c>
      <c r="G103" s="13">
        <v>410880</v>
      </c>
      <c r="H103" s="106">
        <f t="shared" si="14"/>
        <v>65.660116848416664</v>
      </c>
      <c r="I103" s="19">
        <f t="shared" si="15"/>
        <v>625768</v>
      </c>
      <c r="J103" s="44">
        <f t="shared" si="16"/>
        <v>0.47497367207291463</v>
      </c>
      <c r="K103" s="8"/>
      <c r="L103" s="8"/>
    </row>
    <row r="104" spans="2:12" ht="15.75" x14ac:dyDescent="0.25">
      <c r="B104" s="9" t="s">
        <v>126</v>
      </c>
      <c r="C104" s="13">
        <v>159360</v>
      </c>
      <c r="D104" s="106">
        <f t="shared" si="12"/>
        <v>11.329124722743559</v>
      </c>
      <c r="E104" s="27">
        <v>0</v>
      </c>
      <c r="F104" s="106">
        <f t="shared" si="13"/>
        <v>0</v>
      </c>
      <c r="G104" s="13">
        <v>1247280</v>
      </c>
      <c r="H104" s="106">
        <f t="shared" si="14"/>
        <v>88.670875277256442</v>
      </c>
      <c r="I104" s="19">
        <f t="shared" si="15"/>
        <v>1406640</v>
      </c>
      <c r="J104" s="44">
        <f t="shared" si="16"/>
        <v>1.0676751864663017</v>
      </c>
      <c r="K104" s="8"/>
      <c r="L104" s="8"/>
    </row>
    <row r="105" spans="2:12" ht="15.75" x14ac:dyDescent="0.25">
      <c r="B105" s="9" t="s">
        <v>97</v>
      </c>
      <c r="C105" s="13">
        <v>272900</v>
      </c>
      <c r="D105" s="106">
        <f t="shared" si="12"/>
        <v>14.469178899282001</v>
      </c>
      <c r="E105" s="27">
        <v>0</v>
      </c>
      <c r="F105" s="106">
        <f t="shared" si="13"/>
        <v>0</v>
      </c>
      <c r="G105" s="13">
        <v>1613178</v>
      </c>
      <c r="H105" s="106">
        <f t="shared" si="14"/>
        <v>85.530821100718001</v>
      </c>
      <c r="I105" s="19">
        <f t="shared" si="15"/>
        <v>1886078</v>
      </c>
      <c r="J105" s="44">
        <f t="shared" si="16"/>
        <v>1.4315807031934178</v>
      </c>
      <c r="K105" s="8"/>
      <c r="L105" s="8"/>
    </row>
    <row r="106" spans="2:12" ht="15.75" x14ac:dyDescent="0.25">
      <c r="B106" s="9" t="s">
        <v>98</v>
      </c>
      <c r="C106" s="13">
        <v>0</v>
      </c>
      <c r="D106" s="106">
        <f t="shared" si="12"/>
        <v>0</v>
      </c>
      <c r="E106" s="27">
        <v>0</v>
      </c>
      <c r="F106" s="106">
        <f t="shared" si="13"/>
        <v>0</v>
      </c>
      <c r="G106" s="13">
        <v>358750</v>
      </c>
      <c r="H106" s="106">
        <f t="shared" si="14"/>
        <v>100</v>
      </c>
      <c r="I106" s="19">
        <f t="shared" si="15"/>
        <v>358750</v>
      </c>
      <c r="J106" s="44">
        <f t="shared" si="16"/>
        <v>0.27230028517942456</v>
      </c>
      <c r="K106" s="8"/>
      <c r="L106" s="8"/>
    </row>
    <row r="107" spans="2:12" ht="15.75" x14ac:dyDescent="0.25">
      <c r="B107" s="9" t="s">
        <v>127</v>
      </c>
      <c r="C107" s="13">
        <v>0</v>
      </c>
      <c r="D107" s="106">
        <v>0</v>
      </c>
      <c r="E107" s="27">
        <v>0</v>
      </c>
      <c r="F107" s="106">
        <f t="shared" si="13"/>
        <v>0</v>
      </c>
      <c r="G107" s="13">
        <v>53450</v>
      </c>
      <c r="H107" s="106">
        <v>0</v>
      </c>
      <c r="I107" s="19">
        <f t="shared" si="15"/>
        <v>53450</v>
      </c>
      <c r="J107" s="44">
        <f t="shared" si="16"/>
        <v>4.0569896147289869E-2</v>
      </c>
      <c r="K107" s="8"/>
      <c r="L107" s="8"/>
    </row>
    <row r="108" spans="2:12" ht="15.75" x14ac:dyDescent="0.25">
      <c r="B108" s="85" t="s">
        <v>99</v>
      </c>
      <c r="C108" s="86">
        <v>0</v>
      </c>
      <c r="D108" s="111">
        <v>0</v>
      </c>
      <c r="E108" s="88">
        <v>0</v>
      </c>
      <c r="F108" s="111">
        <f t="shared" si="13"/>
        <v>0</v>
      </c>
      <c r="G108" s="86">
        <v>324739</v>
      </c>
      <c r="H108" s="111">
        <v>0</v>
      </c>
      <c r="I108" s="89">
        <f t="shared" si="15"/>
        <v>324739</v>
      </c>
      <c r="J108" s="90">
        <f t="shared" si="16"/>
        <v>0.24648507960663732</v>
      </c>
      <c r="K108" s="8"/>
      <c r="L108" s="8"/>
    </row>
    <row r="109" spans="2:12" ht="15.75" x14ac:dyDescent="0.25">
      <c r="B109" s="9" t="s">
        <v>62</v>
      </c>
      <c r="C109" s="13">
        <v>20000</v>
      </c>
      <c r="D109" s="107">
        <f t="shared" si="12"/>
        <v>4.88287210537238</v>
      </c>
      <c r="E109" s="26">
        <v>0</v>
      </c>
      <c r="F109" s="107">
        <f t="shared" si="13"/>
        <v>0</v>
      </c>
      <c r="G109" s="13">
        <v>389595</v>
      </c>
      <c r="H109" s="107">
        <f t="shared" si="14"/>
        <v>95.117127894627615</v>
      </c>
      <c r="I109" s="53">
        <f t="shared" si="15"/>
        <v>409595</v>
      </c>
      <c r="J109" s="44">
        <f t="shared" si="16"/>
        <v>0.31089292071934882</v>
      </c>
      <c r="K109" s="8"/>
      <c r="L109" s="8"/>
    </row>
    <row r="110" spans="2:12" ht="15.75" x14ac:dyDescent="0.25">
      <c r="B110" s="9" t="s">
        <v>80</v>
      </c>
      <c r="C110" s="13">
        <v>20000</v>
      </c>
      <c r="D110" s="107">
        <f t="shared" si="12"/>
        <v>9.4242268599889734</v>
      </c>
      <c r="E110" s="26">
        <v>0</v>
      </c>
      <c r="F110" s="107">
        <f t="shared" si="13"/>
        <v>0</v>
      </c>
      <c r="G110" s="13">
        <v>192219</v>
      </c>
      <c r="H110" s="107">
        <f t="shared" si="14"/>
        <v>90.575773140011023</v>
      </c>
      <c r="I110" s="53">
        <f t="shared" si="15"/>
        <v>212219</v>
      </c>
      <c r="J110" s="44">
        <f t="shared" si="16"/>
        <v>0.16107956577140708</v>
      </c>
      <c r="K110" s="8"/>
      <c r="L110" s="8"/>
    </row>
    <row r="111" spans="2:12" ht="15.75" x14ac:dyDescent="0.25">
      <c r="B111" s="9" t="s">
        <v>146</v>
      </c>
      <c r="C111" s="13">
        <v>0</v>
      </c>
      <c r="D111" s="107">
        <f t="shared" si="12"/>
        <v>0</v>
      </c>
      <c r="E111" s="26">
        <v>0</v>
      </c>
      <c r="F111" s="107">
        <f t="shared" si="13"/>
        <v>0</v>
      </c>
      <c r="G111" s="13">
        <v>56041</v>
      </c>
      <c r="H111" s="107">
        <f t="shared" si="14"/>
        <v>100</v>
      </c>
      <c r="I111" s="53">
        <f t="shared" si="15"/>
        <v>56041</v>
      </c>
      <c r="J111" s="44">
        <f t="shared" si="16"/>
        <v>4.253653040206308E-2</v>
      </c>
      <c r="K111" s="8"/>
      <c r="L111" s="8"/>
    </row>
    <row r="112" spans="2:12" ht="15.75" x14ac:dyDescent="0.25">
      <c r="B112" s="9" t="s">
        <v>145</v>
      </c>
      <c r="C112" s="13">
        <v>0</v>
      </c>
      <c r="D112" s="107">
        <f t="shared" si="12"/>
        <v>0</v>
      </c>
      <c r="E112" s="26">
        <v>0</v>
      </c>
      <c r="F112" s="107">
        <f t="shared" si="13"/>
        <v>0</v>
      </c>
      <c r="G112" s="13">
        <v>93000</v>
      </c>
      <c r="H112" s="107">
        <f t="shared" si="14"/>
        <v>100</v>
      </c>
      <c r="I112" s="53">
        <f t="shared" si="15"/>
        <v>93000</v>
      </c>
      <c r="J112" s="44">
        <f t="shared" si="16"/>
        <v>7.0589342220728865E-2</v>
      </c>
      <c r="K112" s="8"/>
      <c r="L112" s="8"/>
    </row>
    <row r="113" spans="2:12" ht="15.75" x14ac:dyDescent="0.25">
      <c r="B113" s="9" t="s">
        <v>93</v>
      </c>
      <c r="C113" s="13">
        <v>17381</v>
      </c>
      <c r="D113" s="107">
        <f t="shared" si="12"/>
        <v>9.9998849331461575</v>
      </c>
      <c r="E113" s="26">
        <v>0</v>
      </c>
      <c r="F113" s="107">
        <f t="shared" si="13"/>
        <v>0</v>
      </c>
      <c r="G113" s="13">
        <v>156431</v>
      </c>
      <c r="H113" s="107">
        <f t="shared" si="14"/>
        <v>90.000115066853851</v>
      </c>
      <c r="I113" s="53">
        <f t="shared" si="15"/>
        <v>173812</v>
      </c>
      <c r="J113" s="44">
        <f t="shared" si="16"/>
        <v>0.13192768548461639</v>
      </c>
      <c r="K113" s="8"/>
      <c r="L113" s="8"/>
    </row>
    <row r="114" spans="2:12" ht="15.75" x14ac:dyDescent="0.25">
      <c r="B114" s="9" t="s">
        <v>100</v>
      </c>
      <c r="C114" s="13">
        <v>0</v>
      </c>
      <c r="D114" s="107">
        <f t="shared" si="12"/>
        <v>0</v>
      </c>
      <c r="E114" s="26">
        <v>0</v>
      </c>
      <c r="F114" s="107">
        <f t="shared" si="13"/>
        <v>0</v>
      </c>
      <c r="G114" s="13">
        <v>24994</v>
      </c>
      <c r="H114" s="107">
        <f t="shared" si="14"/>
        <v>100</v>
      </c>
      <c r="I114" s="53">
        <f t="shared" si="15"/>
        <v>24994</v>
      </c>
      <c r="J114" s="44">
        <f t="shared" si="16"/>
        <v>1.8971075478117175E-2</v>
      </c>
      <c r="K114" s="8"/>
      <c r="L114" s="8"/>
    </row>
    <row r="115" spans="2:12" ht="15.75" x14ac:dyDescent="0.25">
      <c r="B115" s="9" t="s">
        <v>94</v>
      </c>
      <c r="C115" s="13">
        <v>0</v>
      </c>
      <c r="D115" s="107">
        <f t="shared" si="12"/>
        <v>0</v>
      </c>
      <c r="E115" s="26">
        <v>0</v>
      </c>
      <c r="F115" s="107">
        <f t="shared" si="13"/>
        <v>0</v>
      </c>
      <c r="G115" s="13">
        <v>402542</v>
      </c>
      <c r="H115" s="107">
        <f t="shared" si="14"/>
        <v>100</v>
      </c>
      <c r="I115" s="53">
        <f t="shared" si="15"/>
        <v>402542</v>
      </c>
      <c r="J115" s="44">
        <f t="shared" si="16"/>
        <v>0.30553951608835095</v>
      </c>
      <c r="K115" s="8"/>
      <c r="L115" s="8"/>
    </row>
    <row r="116" spans="2:12" ht="15.75" x14ac:dyDescent="0.25">
      <c r="B116" s="80" t="s">
        <v>128</v>
      </c>
      <c r="C116" s="81">
        <v>236617</v>
      </c>
      <c r="D116" s="108">
        <v>0</v>
      </c>
      <c r="E116" s="91">
        <v>0</v>
      </c>
      <c r="F116" s="108">
        <f t="shared" si="13"/>
        <v>0</v>
      </c>
      <c r="G116" s="81">
        <v>0</v>
      </c>
      <c r="H116" s="108">
        <v>0</v>
      </c>
      <c r="I116" s="83">
        <f t="shared" si="15"/>
        <v>236617</v>
      </c>
      <c r="J116" s="84">
        <f t="shared" si="16"/>
        <v>0.17959826223916345</v>
      </c>
      <c r="K116" s="8"/>
      <c r="L116" s="8"/>
    </row>
    <row r="117" spans="2:12" ht="15.75" x14ac:dyDescent="0.25">
      <c r="B117" s="9" t="s">
        <v>129</v>
      </c>
      <c r="C117" s="13">
        <v>336301</v>
      </c>
      <c r="D117" s="106">
        <v>0</v>
      </c>
      <c r="E117" s="27">
        <v>0</v>
      </c>
      <c r="F117" s="106">
        <f t="shared" si="13"/>
        <v>0</v>
      </c>
      <c r="G117" s="13">
        <v>0</v>
      </c>
      <c r="H117" s="106">
        <v>0</v>
      </c>
      <c r="I117" s="19">
        <f t="shared" si="15"/>
        <v>336301</v>
      </c>
      <c r="J117" s="44">
        <f t="shared" si="16"/>
        <v>0.25526092879756279</v>
      </c>
      <c r="K117" s="8"/>
      <c r="L117" s="8"/>
    </row>
    <row r="118" spans="2:12" ht="15.75" x14ac:dyDescent="0.25">
      <c r="B118" s="9" t="s">
        <v>120</v>
      </c>
      <c r="C118" s="13">
        <v>168724</v>
      </c>
      <c r="D118" s="106">
        <v>0</v>
      </c>
      <c r="E118" s="27">
        <v>0</v>
      </c>
      <c r="F118" s="106">
        <f t="shared" si="13"/>
        <v>0</v>
      </c>
      <c r="G118" s="13">
        <v>111441</v>
      </c>
      <c r="H118" s="106">
        <v>0</v>
      </c>
      <c r="I118" s="19">
        <f t="shared" si="15"/>
        <v>280165</v>
      </c>
      <c r="J118" s="44">
        <f t="shared" si="16"/>
        <v>0.21265229100290864</v>
      </c>
      <c r="K118" s="8"/>
      <c r="L118" s="8"/>
    </row>
    <row r="119" spans="2:12" ht="15.75" x14ac:dyDescent="0.25">
      <c r="B119" s="9"/>
      <c r="C119" s="13"/>
      <c r="D119" s="107"/>
      <c r="E119" s="52"/>
      <c r="F119" s="107"/>
      <c r="G119" s="13"/>
      <c r="H119" s="107"/>
      <c r="I119" s="53"/>
      <c r="J119" s="44"/>
      <c r="K119" s="8"/>
      <c r="L119" s="8"/>
    </row>
    <row r="120" spans="2:12" ht="15.75" x14ac:dyDescent="0.25">
      <c r="B120" s="9" t="s">
        <v>16</v>
      </c>
      <c r="C120" s="8">
        <f>SUM(C95:C119)</f>
        <v>1886604</v>
      </c>
      <c r="D120" s="104">
        <f>(C120/I120)*100</f>
        <v>21.213016304393658</v>
      </c>
      <c r="E120" s="8">
        <f>SUM(E95:E118)</f>
        <v>0</v>
      </c>
      <c r="F120" s="104">
        <v>0</v>
      </c>
      <c r="G120" s="8">
        <f>SUM(G95:G119)</f>
        <v>7007011</v>
      </c>
      <c r="H120" s="104">
        <f>(G120/I120)*100</f>
        <v>78.786983695606338</v>
      </c>
      <c r="I120" s="8">
        <f>SUM(I95:I119)</f>
        <v>8893615</v>
      </c>
      <c r="J120" s="45">
        <f>(I120/$I$162)*100</f>
        <v>6.7504777721979314</v>
      </c>
      <c r="K120" s="8"/>
      <c r="L120" s="8"/>
    </row>
    <row r="121" spans="2:12" ht="15.75" x14ac:dyDescent="0.25">
      <c r="B121" s="9"/>
      <c r="C121" s="8"/>
      <c r="D121" s="106"/>
      <c r="E121" s="8"/>
      <c r="F121" s="106"/>
      <c r="G121" s="8"/>
      <c r="H121" s="106"/>
      <c r="I121" s="8"/>
      <c r="J121" s="45"/>
      <c r="K121" s="8"/>
      <c r="L121" s="8"/>
    </row>
    <row r="122" spans="2:12" ht="15.75" x14ac:dyDescent="0.25">
      <c r="B122" s="9"/>
      <c r="C122" s="13"/>
      <c r="D122" s="107"/>
      <c r="E122" s="52"/>
      <c r="F122" s="107"/>
      <c r="G122" s="13"/>
      <c r="H122" s="107"/>
      <c r="I122" s="53"/>
      <c r="J122" s="44"/>
      <c r="K122" s="8"/>
      <c r="L122" s="8"/>
    </row>
    <row r="123" spans="2:12" ht="15.75" x14ac:dyDescent="0.25">
      <c r="B123" s="93" t="s">
        <v>18</v>
      </c>
      <c r="C123" s="62"/>
      <c r="D123" s="113"/>
      <c r="E123" s="61"/>
      <c r="F123" s="113"/>
      <c r="G123" s="62"/>
      <c r="H123" s="113"/>
      <c r="I123" s="63"/>
      <c r="J123" s="64"/>
      <c r="K123" s="8"/>
      <c r="L123" s="8"/>
    </row>
    <row r="124" spans="2:12" ht="15.75" x14ac:dyDescent="0.25">
      <c r="B124" s="9"/>
      <c r="C124" s="8"/>
      <c r="D124" s="106"/>
      <c r="E124" s="17"/>
      <c r="F124" s="106"/>
      <c r="G124" s="8"/>
      <c r="H124" s="106"/>
      <c r="I124" s="19"/>
      <c r="J124" s="44"/>
      <c r="K124" s="8"/>
      <c r="L124" s="8"/>
    </row>
    <row r="125" spans="2:12" ht="15.75" customHeight="1" x14ac:dyDescent="0.25">
      <c r="B125" s="9" t="s">
        <v>36</v>
      </c>
      <c r="C125" s="8">
        <v>390423</v>
      </c>
      <c r="D125" s="106">
        <f t="shared" ref="D125:D157" si="17">(C125/I125)*100</f>
        <v>14.989564744654906</v>
      </c>
      <c r="E125" s="28">
        <v>0</v>
      </c>
      <c r="F125" s="106">
        <f t="shared" ref="F125:F158" si="18">(E125/I125)*100</f>
        <v>0</v>
      </c>
      <c r="G125" s="8">
        <v>2214209</v>
      </c>
      <c r="H125" s="106">
        <f>(G125/I125)*100</f>
        <v>85.010435255345101</v>
      </c>
      <c r="I125" s="19">
        <f>SUM(C125,E125,G125)</f>
        <v>2604632</v>
      </c>
      <c r="J125" s="44">
        <f t="shared" ref="J125:J158" si="19">(I125/$I$162)*100</f>
        <v>1.9769812860974352</v>
      </c>
      <c r="K125" s="8"/>
      <c r="L125" s="8"/>
    </row>
    <row r="126" spans="2:12" ht="15.75" x14ac:dyDescent="0.25">
      <c r="B126" s="9" t="s">
        <v>130</v>
      </c>
      <c r="C126" s="13">
        <v>99115</v>
      </c>
      <c r="D126" s="106">
        <f t="shared" si="17"/>
        <v>10.000050446705577</v>
      </c>
      <c r="E126" s="28">
        <v>0</v>
      </c>
      <c r="F126" s="106">
        <f t="shared" si="18"/>
        <v>0</v>
      </c>
      <c r="G126" s="13">
        <v>892030</v>
      </c>
      <c r="H126" s="106">
        <f t="shared" ref="H126:H157" si="20">(G126/I126)*100</f>
        <v>89.999949553294428</v>
      </c>
      <c r="I126" s="19">
        <f t="shared" ref="I126:I157" si="21">SUM(C126,E126,G126)</f>
        <v>991145</v>
      </c>
      <c r="J126" s="44">
        <f t="shared" si="19"/>
        <v>0.75230401715445494</v>
      </c>
      <c r="K126" s="8"/>
      <c r="L126" s="8"/>
    </row>
    <row r="127" spans="2:12" ht="15.75" x14ac:dyDescent="0.25">
      <c r="B127" s="9" t="s">
        <v>67</v>
      </c>
      <c r="C127" s="8">
        <v>0</v>
      </c>
      <c r="D127" s="107">
        <f t="shared" si="17"/>
        <v>0</v>
      </c>
      <c r="E127" s="28">
        <v>0</v>
      </c>
      <c r="F127" s="106">
        <f t="shared" si="18"/>
        <v>0</v>
      </c>
      <c r="G127" s="8">
        <v>819311</v>
      </c>
      <c r="H127" s="106">
        <f t="shared" si="20"/>
        <v>100</v>
      </c>
      <c r="I127" s="19">
        <f t="shared" si="21"/>
        <v>819311</v>
      </c>
      <c r="J127" s="44">
        <f t="shared" si="19"/>
        <v>0.62187768348610306</v>
      </c>
      <c r="K127" s="8"/>
      <c r="L127" s="8"/>
    </row>
    <row r="128" spans="2:12" ht="15.75" x14ac:dyDescent="0.25">
      <c r="B128" s="9" t="s">
        <v>37</v>
      </c>
      <c r="C128" s="8">
        <v>3832500</v>
      </c>
      <c r="D128" s="107">
        <f t="shared" si="17"/>
        <v>50.799692537594751</v>
      </c>
      <c r="E128" s="28">
        <v>0</v>
      </c>
      <c r="F128" s="106">
        <f t="shared" si="18"/>
        <v>0</v>
      </c>
      <c r="G128" s="8">
        <v>3711837</v>
      </c>
      <c r="H128" s="106">
        <f t="shared" si="20"/>
        <v>49.200307462405249</v>
      </c>
      <c r="I128" s="19">
        <f t="shared" si="21"/>
        <v>7544337</v>
      </c>
      <c r="J128" s="46">
        <f t="shared" si="19"/>
        <v>5.7263417884033005</v>
      </c>
      <c r="K128" s="8"/>
      <c r="L128" s="8"/>
    </row>
    <row r="129" spans="2:12" ht="15.75" x14ac:dyDescent="0.25">
      <c r="B129" s="55" t="s">
        <v>101</v>
      </c>
      <c r="C129" s="56">
        <v>247558</v>
      </c>
      <c r="D129" s="114">
        <f t="shared" si="17"/>
        <v>26.586492715396794</v>
      </c>
      <c r="E129" s="59">
        <v>-27</v>
      </c>
      <c r="F129" s="116">
        <f t="shared" si="18"/>
        <v>-2.8996651423735587E-3</v>
      </c>
      <c r="G129" s="56">
        <v>683611</v>
      </c>
      <c r="H129" s="116">
        <f t="shared" si="20"/>
        <v>73.416406949745578</v>
      </c>
      <c r="I129" s="57">
        <f t="shared" si="21"/>
        <v>931142</v>
      </c>
      <c r="J129" s="60">
        <f t="shared" si="19"/>
        <v>0.70676022896875179</v>
      </c>
      <c r="K129" s="8"/>
      <c r="L129" s="8"/>
    </row>
    <row r="130" spans="2:12" ht="15.75" x14ac:dyDescent="0.25">
      <c r="B130" s="9" t="s">
        <v>102</v>
      </c>
      <c r="C130" s="8">
        <v>0</v>
      </c>
      <c r="D130" s="107">
        <f t="shared" si="17"/>
        <v>0</v>
      </c>
      <c r="E130" s="28">
        <v>0</v>
      </c>
      <c r="F130" s="106">
        <f t="shared" si="18"/>
        <v>0</v>
      </c>
      <c r="G130" s="8">
        <v>2884593</v>
      </c>
      <c r="H130" s="106">
        <f t="shared" si="20"/>
        <v>100</v>
      </c>
      <c r="I130" s="19">
        <f t="shared" si="21"/>
        <v>2884593</v>
      </c>
      <c r="J130" s="46">
        <f t="shared" si="19"/>
        <v>2.1894787359625694</v>
      </c>
      <c r="K130" s="8"/>
      <c r="L130" s="8"/>
    </row>
    <row r="131" spans="2:12" ht="15.75" x14ac:dyDescent="0.25">
      <c r="B131" s="9" t="s">
        <v>68</v>
      </c>
      <c r="C131" s="8">
        <v>535705</v>
      </c>
      <c r="D131" s="107">
        <f t="shared" si="17"/>
        <v>18.632569301937323</v>
      </c>
      <c r="E131" s="28">
        <v>0</v>
      </c>
      <c r="F131" s="106">
        <f t="shared" si="18"/>
        <v>0</v>
      </c>
      <c r="G131" s="8">
        <v>2339395</v>
      </c>
      <c r="H131" s="106">
        <f t="shared" si="20"/>
        <v>81.367430698062677</v>
      </c>
      <c r="I131" s="19">
        <f t="shared" si="21"/>
        <v>2875100</v>
      </c>
      <c r="J131" s="46">
        <f t="shared" si="19"/>
        <v>2.1822733098797586</v>
      </c>
      <c r="K131" s="8"/>
      <c r="L131" s="8"/>
    </row>
    <row r="132" spans="2:12" ht="15.75" x14ac:dyDescent="0.25">
      <c r="B132" s="9" t="s">
        <v>69</v>
      </c>
      <c r="C132" s="8">
        <v>1320662</v>
      </c>
      <c r="D132" s="107">
        <f t="shared" si="17"/>
        <v>34.135856190523207</v>
      </c>
      <c r="E132" s="28">
        <v>0</v>
      </c>
      <c r="F132" s="106">
        <f t="shared" si="18"/>
        <v>0</v>
      </c>
      <c r="G132" s="8">
        <v>2548179</v>
      </c>
      <c r="H132" s="106">
        <f t="shared" si="20"/>
        <v>65.864143809476801</v>
      </c>
      <c r="I132" s="19">
        <f t="shared" si="21"/>
        <v>3868841</v>
      </c>
      <c r="J132" s="46">
        <f t="shared" si="19"/>
        <v>2.9365477564149129</v>
      </c>
      <c r="K132" s="8"/>
      <c r="L132" s="8"/>
    </row>
    <row r="133" spans="2:12" ht="15.75" x14ac:dyDescent="0.25">
      <c r="B133" s="9" t="s">
        <v>103</v>
      </c>
      <c r="C133" s="8">
        <v>514028</v>
      </c>
      <c r="D133" s="107">
        <f t="shared" si="17"/>
        <v>70.596217127851844</v>
      </c>
      <c r="E133" s="28">
        <v>0</v>
      </c>
      <c r="F133" s="106">
        <f t="shared" si="18"/>
        <v>0</v>
      </c>
      <c r="G133" s="8">
        <v>214096</v>
      </c>
      <c r="H133" s="106">
        <f t="shared" si="20"/>
        <v>29.403782872148149</v>
      </c>
      <c r="I133" s="19">
        <f t="shared" si="21"/>
        <v>728124</v>
      </c>
      <c r="J133" s="46">
        <f t="shared" si="19"/>
        <v>0.55266445392608587</v>
      </c>
      <c r="K133" s="8"/>
      <c r="L133" s="8"/>
    </row>
    <row r="134" spans="2:12" ht="15.75" x14ac:dyDescent="0.25">
      <c r="B134" s="9" t="s">
        <v>104</v>
      </c>
      <c r="C134" s="8">
        <v>587800</v>
      </c>
      <c r="D134" s="107">
        <f t="shared" si="17"/>
        <v>32.016052689773275</v>
      </c>
      <c r="E134" s="28">
        <v>0</v>
      </c>
      <c r="F134" s="106">
        <f t="shared" si="18"/>
        <v>0</v>
      </c>
      <c r="G134" s="8">
        <v>1248154</v>
      </c>
      <c r="H134" s="106">
        <f t="shared" si="20"/>
        <v>67.983947310226725</v>
      </c>
      <c r="I134" s="19">
        <f t="shared" si="21"/>
        <v>1835954</v>
      </c>
      <c r="J134" s="46">
        <f t="shared" si="19"/>
        <v>1.3935353248120004</v>
      </c>
      <c r="K134" s="8"/>
      <c r="L134" s="8"/>
    </row>
    <row r="135" spans="2:12" ht="15.75" x14ac:dyDescent="0.25">
      <c r="B135" s="94" t="s">
        <v>105</v>
      </c>
      <c r="C135" s="62">
        <v>98378</v>
      </c>
      <c r="D135" s="113">
        <f t="shared" si="17"/>
        <v>13.819755150204042</v>
      </c>
      <c r="E135" s="95">
        <v>0</v>
      </c>
      <c r="F135" s="113">
        <f t="shared" si="18"/>
        <v>0</v>
      </c>
      <c r="G135" s="62">
        <v>613487</v>
      </c>
      <c r="H135" s="113">
        <f t="shared" si="20"/>
        <v>86.180244849795969</v>
      </c>
      <c r="I135" s="63">
        <f t="shared" si="21"/>
        <v>711865</v>
      </c>
      <c r="J135" s="96">
        <f t="shared" si="19"/>
        <v>0.54032346344042104</v>
      </c>
      <c r="K135" s="8"/>
      <c r="L135" s="8"/>
    </row>
    <row r="136" spans="2:12" s="30" customFormat="1" ht="15.75" x14ac:dyDescent="0.25">
      <c r="B136" s="9" t="s">
        <v>38</v>
      </c>
      <c r="C136" s="13">
        <v>667988</v>
      </c>
      <c r="D136" s="107">
        <f t="shared" si="17"/>
        <v>80.8929384524467</v>
      </c>
      <c r="E136" s="58">
        <v>0</v>
      </c>
      <c r="F136" s="107">
        <f t="shared" si="18"/>
        <v>0</v>
      </c>
      <c r="G136" s="13">
        <v>157780</v>
      </c>
      <c r="H136" s="107">
        <f t="shared" si="20"/>
        <v>19.107061547553307</v>
      </c>
      <c r="I136" s="53">
        <f t="shared" si="21"/>
        <v>825768</v>
      </c>
      <c r="J136" s="46">
        <f t="shared" si="19"/>
        <v>0.62677870910674016</v>
      </c>
      <c r="K136" s="13"/>
      <c r="L136" s="13"/>
    </row>
    <row r="137" spans="2:12" s="30" customFormat="1" ht="15.75" x14ac:dyDescent="0.25">
      <c r="B137" s="9" t="s">
        <v>70</v>
      </c>
      <c r="C137" s="8">
        <v>220046</v>
      </c>
      <c r="D137" s="107">
        <v>0</v>
      </c>
      <c r="E137" s="28">
        <v>0</v>
      </c>
      <c r="F137" s="106">
        <f t="shared" si="18"/>
        <v>0</v>
      </c>
      <c r="G137" s="8">
        <v>228537</v>
      </c>
      <c r="H137" s="106">
        <v>0</v>
      </c>
      <c r="I137" s="19">
        <f t="shared" si="21"/>
        <v>448583</v>
      </c>
      <c r="J137" s="46">
        <f t="shared" si="19"/>
        <v>0.34048579463872275</v>
      </c>
      <c r="K137" s="13"/>
      <c r="L137" s="13"/>
    </row>
    <row r="138" spans="2:12" ht="15.75" x14ac:dyDescent="0.25">
      <c r="B138" s="9" t="s">
        <v>39</v>
      </c>
      <c r="C138" s="8">
        <v>0</v>
      </c>
      <c r="D138" s="107">
        <f t="shared" si="17"/>
        <v>0</v>
      </c>
      <c r="E138" s="28">
        <v>0</v>
      </c>
      <c r="F138" s="106">
        <f t="shared" si="18"/>
        <v>0</v>
      </c>
      <c r="G138" s="8">
        <v>652272</v>
      </c>
      <c r="H138" s="106">
        <f t="shared" si="20"/>
        <v>100</v>
      </c>
      <c r="I138" s="19">
        <f t="shared" si="21"/>
        <v>652272</v>
      </c>
      <c r="J138" s="46">
        <f t="shared" si="19"/>
        <v>0.49509087558063719</v>
      </c>
      <c r="K138" s="8"/>
      <c r="L138" s="8"/>
    </row>
    <row r="139" spans="2:12" ht="15.75" x14ac:dyDescent="0.25">
      <c r="B139" s="9" t="s">
        <v>138</v>
      </c>
      <c r="C139" s="8">
        <v>0</v>
      </c>
      <c r="D139" s="107">
        <f t="shared" si="17"/>
        <v>0</v>
      </c>
      <c r="E139" s="28">
        <v>0</v>
      </c>
      <c r="F139" s="106">
        <f t="shared" si="18"/>
        <v>0</v>
      </c>
      <c r="G139" s="8">
        <v>491691</v>
      </c>
      <c r="H139" s="106">
        <f t="shared" si="20"/>
        <v>100</v>
      </c>
      <c r="I139" s="19">
        <f t="shared" si="21"/>
        <v>491691</v>
      </c>
      <c r="J139" s="46">
        <f t="shared" si="19"/>
        <v>0.37320585232099351</v>
      </c>
      <c r="K139" s="8"/>
      <c r="L139" s="8"/>
    </row>
    <row r="140" spans="2:12" ht="15.75" x14ac:dyDescent="0.25">
      <c r="B140" s="9" t="s">
        <v>71</v>
      </c>
      <c r="C140" s="8">
        <v>254348</v>
      </c>
      <c r="D140" s="107">
        <f t="shared" si="17"/>
        <v>26.967755069150805</v>
      </c>
      <c r="E140" s="28">
        <v>0</v>
      </c>
      <c r="F140" s="106">
        <f t="shared" si="18"/>
        <v>0</v>
      </c>
      <c r="G140" s="8">
        <v>688808</v>
      </c>
      <c r="H140" s="106">
        <f t="shared" si="20"/>
        <v>73.032244930849188</v>
      </c>
      <c r="I140" s="19">
        <f t="shared" si="21"/>
        <v>943156</v>
      </c>
      <c r="J140" s="46">
        <f t="shared" si="19"/>
        <v>0.71587915754337372</v>
      </c>
      <c r="K140" s="8"/>
      <c r="L140" s="8"/>
    </row>
    <row r="141" spans="2:12" ht="15.75" x14ac:dyDescent="0.25">
      <c r="B141" s="94" t="s">
        <v>72</v>
      </c>
      <c r="C141" s="62">
        <v>149360</v>
      </c>
      <c r="D141" s="113">
        <f t="shared" si="17"/>
        <v>27.222142230954432</v>
      </c>
      <c r="E141" s="95">
        <v>0</v>
      </c>
      <c r="F141" s="113">
        <f t="shared" si="18"/>
        <v>0</v>
      </c>
      <c r="G141" s="62">
        <v>399311</v>
      </c>
      <c r="H141" s="113">
        <f t="shared" si="20"/>
        <v>72.777857769045568</v>
      </c>
      <c r="I141" s="63">
        <f t="shared" si="21"/>
        <v>548671</v>
      </c>
      <c r="J141" s="96">
        <f t="shared" si="19"/>
        <v>0.41645510737193037</v>
      </c>
      <c r="K141" s="8"/>
      <c r="L141" s="8"/>
    </row>
    <row r="142" spans="2:12" ht="15.75" x14ac:dyDescent="0.25">
      <c r="B142" s="25" t="s">
        <v>131</v>
      </c>
      <c r="C142" s="13">
        <v>-34008</v>
      </c>
      <c r="D142" s="107">
        <f t="shared" si="17"/>
        <v>-11.062462185037962</v>
      </c>
      <c r="E142" s="58">
        <v>0</v>
      </c>
      <c r="F142" s="107">
        <f t="shared" si="18"/>
        <v>0</v>
      </c>
      <c r="G142" s="13">
        <v>341426</v>
      </c>
      <c r="H142" s="107">
        <f t="shared" si="20"/>
        <v>111.06246218503797</v>
      </c>
      <c r="I142" s="53">
        <f t="shared" si="21"/>
        <v>307418</v>
      </c>
      <c r="J142" s="44">
        <f t="shared" si="19"/>
        <v>0.23333800437432287</v>
      </c>
      <c r="K142" s="8"/>
      <c r="L142" s="8"/>
    </row>
    <row r="143" spans="2:12" ht="15.75" x14ac:dyDescent="0.25">
      <c r="B143" s="25" t="s">
        <v>40</v>
      </c>
      <c r="C143" s="13">
        <v>0</v>
      </c>
      <c r="D143" s="107">
        <f t="shared" si="17"/>
        <v>0</v>
      </c>
      <c r="E143" s="58">
        <v>0</v>
      </c>
      <c r="F143" s="107">
        <f t="shared" si="18"/>
        <v>0</v>
      </c>
      <c r="G143" s="13">
        <v>346191</v>
      </c>
      <c r="H143" s="107">
        <f t="shared" si="20"/>
        <v>100</v>
      </c>
      <c r="I143" s="53">
        <f t="shared" si="21"/>
        <v>346191</v>
      </c>
      <c r="J143" s="44">
        <f t="shared" si="19"/>
        <v>0.26276768787888544</v>
      </c>
      <c r="K143" s="8"/>
      <c r="L143" s="8"/>
    </row>
    <row r="144" spans="2:12" ht="15.75" x14ac:dyDescent="0.25">
      <c r="B144" s="25" t="s">
        <v>41</v>
      </c>
      <c r="C144" s="13">
        <v>1683232</v>
      </c>
      <c r="D144" s="107">
        <f t="shared" si="17"/>
        <v>68.054578475561144</v>
      </c>
      <c r="E144" s="58">
        <v>0</v>
      </c>
      <c r="F144" s="107">
        <f t="shared" si="18"/>
        <v>0</v>
      </c>
      <c r="G144" s="13">
        <v>790124</v>
      </c>
      <c r="H144" s="107">
        <f t="shared" si="20"/>
        <v>31.94542152443886</v>
      </c>
      <c r="I144" s="53">
        <f t="shared" si="21"/>
        <v>2473356</v>
      </c>
      <c r="J144" s="44">
        <f t="shared" si="19"/>
        <v>1.8773394958891729</v>
      </c>
      <c r="K144" s="8"/>
      <c r="L144" s="8"/>
    </row>
    <row r="145" spans="2:12" ht="15.75" x14ac:dyDescent="0.25">
      <c r="B145" s="25" t="s">
        <v>73</v>
      </c>
      <c r="C145" s="13">
        <v>900571</v>
      </c>
      <c r="D145" s="107">
        <f t="shared" si="17"/>
        <v>27.7915069925387</v>
      </c>
      <c r="E145" s="58">
        <v>0</v>
      </c>
      <c r="F145" s="107">
        <f t="shared" si="18"/>
        <v>0</v>
      </c>
      <c r="G145" s="13">
        <v>2339883</v>
      </c>
      <c r="H145" s="107">
        <f t="shared" si="20"/>
        <v>72.2084930074613</v>
      </c>
      <c r="I145" s="53">
        <f t="shared" si="21"/>
        <v>3240454</v>
      </c>
      <c r="J145" s="44">
        <f t="shared" si="19"/>
        <v>2.4595861973820403</v>
      </c>
      <c r="K145" s="8"/>
      <c r="L145" s="8"/>
    </row>
    <row r="146" spans="2:12" ht="15.75" x14ac:dyDescent="0.25">
      <c r="B146" s="97" t="s">
        <v>74</v>
      </c>
      <c r="C146" s="62">
        <v>15272</v>
      </c>
      <c r="D146" s="113">
        <f t="shared" si="17"/>
        <v>8.7885274957990944</v>
      </c>
      <c r="E146" s="95">
        <v>0</v>
      </c>
      <c r="F146" s="113">
        <f t="shared" si="18"/>
        <v>0</v>
      </c>
      <c r="G146" s="62">
        <v>158500</v>
      </c>
      <c r="H146" s="113">
        <f t="shared" si="20"/>
        <v>91.211472504200913</v>
      </c>
      <c r="I146" s="63">
        <f t="shared" si="21"/>
        <v>173772</v>
      </c>
      <c r="J146" s="64">
        <f t="shared" si="19"/>
        <v>0.13189732447720964</v>
      </c>
      <c r="K146" s="8"/>
      <c r="L146" s="8"/>
    </row>
    <row r="147" spans="2:12" ht="15.75" x14ac:dyDescent="0.25">
      <c r="B147" s="25" t="s">
        <v>42</v>
      </c>
      <c r="C147" s="13">
        <v>271203</v>
      </c>
      <c r="D147" s="107">
        <f t="shared" si="17"/>
        <v>12.91946100909783</v>
      </c>
      <c r="E147" s="58">
        <v>0</v>
      </c>
      <c r="F147" s="107">
        <f t="shared" si="18"/>
        <v>0</v>
      </c>
      <c r="G147" s="13">
        <v>1827979</v>
      </c>
      <c r="H147" s="107">
        <f t="shared" si="20"/>
        <v>87.08053899090217</v>
      </c>
      <c r="I147" s="53">
        <f t="shared" si="21"/>
        <v>2099182</v>
      </c>
      <c r="J147" s="44">
        <f t="shared" si="19"/>
        <v>1.5933320062536998</v>
      </c>
      <c r="K147" s="8"/>
      <c r="L147" s="8"/>
    </row>
    <row r="148" spans="2:12" ht="15.75" x14ac:dyDescent="0.25">
      <c r="B148" s="25" t="s">
        <v>43</v>
      </c>
      <c r="C148" s="13">
        <v>56387</v>
      </c>
      <c r="D148" s="107">
        <f t="shared" si="17"/>
        <v>20.979569968486185</v>
      </c>
      <c r="E148" s="58">
        <v>0</v>
      </c>
      <c r="F148" s="107">
        <f t="shared" si="18"/>
        <v>0</v>
      </c>
      <c r="G148" s="13">
        <v>212384</v>
      </c>
      <c r="H148" s="107">
        <f t="shared" si="20"/>
        <v>79.020430031513825</v>
      </c>
      <c r="I148" s="53">
        <f t="shared" si="21"/>
        <v>268771</v>
      </c>
      <c r="J148" s="44">
        <f t="shared" si="19"/>
        <v>0.2040039580430916</v>
      </c>
      <c r="K148" s="8"/>
      <c r="L148" s="8"/>
    </row>
    <row r="149" spans="2:12" ht="15.75" x14ac:dyDescent="0.25">
      <c r="B149" s="25" t="s">
        <v>75</v>
      </c>
      <c r="C149" s="13">
        <v>2370930</v>
      </c>
      <c r="D149" s="107">
        <v>0</v>
      </c>
      <c r="E149" s="58">
        <v>0</v>
      </c>
      <c r="F149" s="107">
        <f t="shared" si="18"/>
        <v>0</v>
      </c>
      <c r="G149" s="13">
        <v>0</v>
      </c>
      <c r="H149" s="107">
        <v>0</v>
      </c>
      <c r="I149" s="53">
        <f t="shared" si="21"/>
        <v>2370930</v>
      </c>
      <c r="J149" s="44">
        <f t="shared" si="19"/>
        <v>1.7995955822730396</v>
      </c>
      <c r="K149" s="8"/>
      <c r="L149" s="8"/>
    </row>
    <row r="150" spans="2:12" ht="15.75" x14ac:dyDescent="0.25">
      <c r="B150" s="98" t="s">
        <v>132</v>
      </c>
      <c r="C150" s="99">
        <v>1952552</v>
      </c>
      <c r="D150" s="115">
        <f t="shared" si="17"/>
        <v>23.418951058034633</v>
      </c>
      <c r="E150" s="100">
        <v>0</v>
      </c>
      <c r="F150" s="115">
        <f t="shared" si="18"/>
        <v>0</v>
      </c>
      <c r="G150" s="99">
        <v>6384935</v>
      </c>
      <c r="H150" s="115">
        <f t="shared" si="20"/>
        <v>76.581048941965363</v>
      </c>
      <c r="I150" s="101">
        <f t="shared" si="21"/>
        <v>8337487</v>
      </c>
      <c r="J150" s="102">
        <f t="shared" si="19"/>
        <v>6.3283626140201941</v>
      </c>
      <c r="K150" s="8"/>
      <c r="L150" s="8"/>
    </row>
    <row r="151" spans="2:12" ht="15.75" x14ac:dyDescent="0.25">
      <c r="B151" s="25" t="s">
        <v>133</v>
      </c>
      <c r="C151" s="13">
        <v>0</v>
      </c>
      <c r="D151" s="107">
        <f t="shared" si="17"/>
        <v>0</v>
      </c>
      <c r="E151" s="58">
        <v>0</v>
      </c>
      <c r="F151" s="107">
        <f t="shared" si="18"/>
        <v>0</v>
      </c>
      <c r="G151" s="13">
        <v>1150847</v>
      </c>
      <c r="H151" s="107">
        <f t="shared" si="20"/>
        <v>100</v>
      </c>
      <c r="I151" s="53">
        <f t="shared" si="21"/>
        <v>1150847</v>
      </c>
      <c r="J151" s="44">
        <f t="shared" si="19"/>
        <v>0.87352185727633502</v>
      </c>
      <c r="K151" s="8"/>
      <c r="L151" s="8"/>
    </row>
    <row r="152" spans="2:12" ht="15.75" x14ac:dyDescent="0.25">
      <c r="B152" s="25" t="s">
        <v>76</v>
      </c>
      <c r="C152" s="13">
        <v>1194734</v>
      </c>
      <c r="D152" s="107">
        <f t="shared" si="17"/>
        <v>62.286068795812611</v>
      </c>
      <c r="E152" s="58">
        <v>0</v>
      </c>
      <c r="F152" s="107">
        <f t="shared" si="18"/>
        <v>0</v>
      </c>
      <c r="G152" s="13">
        <v>723406</v>
      </c>
      <c r="H152" s="107">
        <f t="shared" si="20"/>
        <v>37.713931204187389</v>
      </c>
      <c r="I152" s="53">
        <f t="shared" si="21"/>
        <v>1918140</v>
      </c>
      <c r="J152" s="44">
        <f t="shared" si="19"/>
        <v>1.4559165686803104</v>
      </c>
      <c r="K152" s="8"/>
      <c r="L152" s="8"/>
    </row>
    <row r="153" spans="2:12" ht="15.75" x14ac:dyDescent="0.25">
      <c r="B153" s="9" t="s">
        <v>148</v>
      </c>
      <c r="C153" s="13">
        <v>3493530</v>
      </c>
      <c r="D153" s="107">
        <v>43.365383016010114</v>
      </c>
      <c r="E153" s="58">
        <v>15000</v>
      </c>
      <c r="F153" s="107">
        <v>0.18619583780306787</v>
      </c>
      <c r="G153" s="13">
        <v>4547504</v>
      </c>
      <c r="H153" s="107">
        <v>56.448421146186824</v>
      </c>
      <c r="I153" s="53">
        <v>8056034</v>
      </c>
      <c r="J153" s="44">
        <v>6.1147326985787878</v>
      </c>
      <c r="K153" s="8"/>
      <c r="L153" s="8"/>
    </row>
    <row r="154" spans="2:12" ht="15.75" x14ac:dyDescent="0.25">
      <c r="B154" s="25" t="s">
        <v>134</v>
      </c>
      <c r="C154" s="13">
        <v>0</v>
      </c>
      <c r="D154" s="107">
        <f t="shared" si="17"/>
        <v>0</v>
      </c>
      <c r="E154" s="58">
        <v>0</v>
      </c>
      <c r="F154" s="107">
        <f t="shared" si="18"/>
        <v>0</v>
      </c>
      <c r="G154" s="13">
        <v>285205</v>
      </c>
      <c r="H154" s="107">
        <f t="shared" si="20"/>
        <v>100</v>
      </c>
      <c r="I154" s="53">
        <f t="shared" si="21"/>
        <v>285205</v>
      </c>
      <c r="J154" s="44">
        <f t="shared" si="19"/>
        <v>0.21647777793616105</v>
      </c>
      <c r="K154" s="8"/>
      <c r="L154" s="8"/>
    </row>
    <row r="155" spans="2:12" ht="15.75" x14ac:dyDescent="0.25">
      <c r="B155" s="69" t="s">
        <v>44</v>
      </c>
      <c r="C155" s="66">
        <v>0</v>
      </c>
      <c r="D155" s="114">
        <f t="shared" si="17"/>
        <v>0</v>
      </c>
      <c r="E155" s="65">
        <v>0</v>
      </c>
      <c r="F155" s="114">
        <f t="shared" si="18"/>
        <v>0</v>
      </c>
      <c r="G155" s="66">
        <v>480551</v>
      </c>
      <c r="H155" s="114">
        <f t="shared" si="20"/>
        <v>100</v>
      </c>
      <c r="I155" s="67">
        <f t="shared" si="21"/>
        <v>480551</v>
      </c>
      <c r="J155" s="68">
        <f t="shared" si="19"/>
        <v>0.36475031175820943</v>
      </c>
      <c r="K155" s="8"/>
      <c r="L155" s="8"/>
    </row>
    <row r="156" spans="2:12" ht="15.75" x14ac:dyDescent="0.25">
      <c r="B156" s="25" t="s">
        <v>45</v>
      </c>
      <c r="C156" s="13">
        <v>239850</v>
      </c>
      <c r="D156" s="107">
        <f t="shared" si="17"/>
        <v>8.9789760560638499</v>
      </c>
      <c r="E156" s="58">
        <v>0</v>
      </c>
      <c r="F156" s="107">
        <f t="shared" si="18"/>
        <v>0</v>
      </c>
      <c r="G156" s="13">
        <v>2431390</v>
      </c>
      <c r="H156" s="107">
        <f t="shared" si="20"/>
        <v>91.021023943936157</v>
      </c>
      <c r="I156" s="53">
        <f t="shared" si="21"/>
        <v>2671240</v>
      </c>
      <c r="J156" s="44">
        <f t="shared" si="19"/>
        <v>2.0275384356311803</v>
      </c>
      <c r="K156" s="8"/>
      <c r="L156" s="8"/>
    </row>
    <row r="157" spans="2:12" ht="15.75" x14ac:dyDescent="0.25">
      <c r="B157" s="25" t="s">
        <v>46</v>
      </c>
      <c r="C157" s="13">
        <v>547087</v>
      </c>
      <c r="D157" s="107">
        <f t="shared" si="17"/>
        <v>25.430045724968753</v>
      </c>
      <c r="E157" s="58">
        <v>0</v>
      </c>
      <c r="F157" s="107">
        <f t="shared" si="18"/>
        <v>0</v>
      </c>
      <c r="G157" s="13">
        <v>1604254</v>
      </c>
      <c r="H157" s="107">
        <f t="shared" si="20"/>
        <v>74.56995427503125</v>
      </c>
      <c r="I157" s="53">
        <f t="shared" si="21"/>
        <v>2151341</v>
      </c>
      <c r="J157" s="44">
        <f t="shared" si="19"/>
        <v>1.6329220008869363</v>
      </c>
      <c r="K157" s="8"/>
      <c r="L157" s="8"/>
    </row>
    <row r="158" spans="2:12" ht="15.75" x14ac:dyDescent="0.25">
      <c r="B158" s="25" t="s">
        <v>77</v>
      </c>
      <c r="C158" s="13">
        <v>0</v>
      </c>
      <c r="D158" s="107">
        <f>(C158/I158)*100</f>
        <v>0</v>
      </c>
      <c r="E158" s="58">
        <v>0</v>
      </c>
      <c r="F158" s="107">
        <f t="shared" si="18"/>
        <v>0</v>
      </c>
      <c r="G158" s="13">
        <v>21132</v>
      </c>
      <c r="H158" s="107">
        <f t="shared" ref="H158" si="22">(G158/I158)*100</f>
        <v>100</v>
      </c>
      <c r="I158" s="53">
        <f t="shared" ref="I158" si="23">SUM(C158,E158,G158)</f>
        <v>21132</v>
      </c>
      <c r="J158" s="44">
        <f t="shared" si="19"/>
        <v>1.6039720212994005E-2</v>
      </c>
    </row>
    <row r="159" spans="2:12" ht="15.75" x14ac:dyDescent="0.25">
      <c r="B159" s="9"/>
      <c r="C159" s="8"/>
      <c r="D159" s="106"/>
      <c r="E159" s="17"/>
      <c r="F159" s="106"/>
      <c r="G159" s="8"/>
      <c r="H159" s="106"/>
      <c r="I159" s="19"/>
      <c r="J159" s="44"/>
    </row>
    <row r="160" spans="2:12" ht="16.5" thickBot="1" x14ac:dyDescent="0.3">
      <c r="B160" s="31" t="s">
        <v>16</v>
      </c>
      <c r="C160" s="27">
        <f>SUM(C125:C159)</f>
        <v>21609251</v>
      </c>
      <c r="D160" s="105">
        <f>(C160/I160)*100</f>
        <v>32.712920352889121</v>
      </c>
      <c r="E160" s="50">
        <f>SUM(E125:E159)</f>
        <v>14973</v>
      </c>
      <c r="F160" s="105">
        <f>(E160/I160)*100</f>
        <v>2.2666706793484367E-2</v>
      </c>
      <c r="G160" s="27">
        <f>SUM(G125:G159)</f>
        <v>44433012</v>
      </c>
      <c r="H160" s="105">
        <f>(G160/I160)*100</f>
        <v>67.264412940317399</v>
      </c>
      <c r="I160" s="28">
        <f>SUM(I125:I159)</f>
        <v>66057236</v>
      </c>
      <c r="J160" s="45">
        <f>(I160/$I$162)*100</f>
        <v>50.139105786660764</v>
      </c>
    </row>
    <row r="161" spans="2:10" ht="15.75" thickTop="1" x14ac:dyDescent="0.2">
      <c r="B161" s="32"/>
      <c r="C161" s="33"/>
      <c r="D161" s="34"/>
      <c r="E161" s="34"/>
      <c r="F161" s="34"/>
      <c r="G161" s="33"/>
      <c r="H161" s="34"/>
      <c r="I161" s="35"/>
      <c r="J161" s="47"/>
    </row>
    <row r="162" spans="2:10" ht="16.5" thickBot="1" x14ac:dyDescent="0.3">
      <c r="B162" s="36" t="s">
        <v>1</v>
      </c>
      <c r="C162" s="37">
        <f>SUM(C42,C90,C120,C160)</f>
        <v>37952083</v>
      </c>
      <c r="D162" s="37"/>
      <c r="E162" s="37">
        <f>SUM(E42,E90,E120,E160)</f>
        <v>870776</v>
      </c>
      <c r="F162" s="37"/>
      <c r="G162" s="37">
        <f>SUM(G42,G90,G120,G160)</f>
        <v>92925075</v>
      </c>
      <c r="H162" s="37"/>
      <c r="I162" s="37">
        <f>SUM(I42,I90,I120,I160)</f>
        <v>131747934</v>
      </c>
      <c r="J162" s="51">
        <f>SUM(J42,J90,J120,J160)</f>
        <v>100</v>
      </c>
    </row>
    <row r="163" spans="2:10" ht="15.75" thickTop="1" x14ac:dyDescent="0.2">
      <c r="C163" s="8"/>
      <c r="D163" s="8"/>
      <c r="E163" s="8"/>
      <c r="F163" s="8"/>
      <c r="G163" s="8"/>
      <c r="H163" s="8"/>
      <c r="I163" s="19"/>
      <c r="J163" s="48" t="s">
        <v>0</v>
      </c>
    </row>
    <row r="164" spans="2:10" ht="15.75" x14ac:dyDescent="0.25">
      <c r="B164" s="117" t="s">
        <v>106</v>
      </c>
      <c r="C164" s="8"/>
      <c r="D164" s="8"/>
      <c r="E164" s="8"/>
      <c r="F164" s="8"/>
      <c r="G164" s="8"/>
      <c r="H164" s="8"/>
      <c r="I164" s="19"/>
      <c r="J164" s="48"/>
    </row>
    <row r="165" spans="2:10" x14ac:dyDescent="0.2">
      <c r="B165" s="10"/>
      <c r="C165" s="8"/>
      <c r="D165" s="8"/>
      <c r="E165" s="8"/>
      <c r="F165" s="8"/>
      <c r="G165" s="8"/>
      <c r="H165" s="8"/>
      <c r="I165" s="19"/>
      <c r="J165" s="48"/>
    </row>
    <row r="166" spans="2:10" x14ac:dyDescent="0.2">
      <c r="B166" s="10"/>
      <c r="C166" s="8"/>
      <c r="D166" s="8"/>
      <c r="E166" s="8"/>
      <c r="F166" s="8"/>
      <c r="G166" s="8"/>
      <c r="H166" s="8"/>
      <c r="I166" s="19"/>
      <c r="J166" s="48"/>
    </row>
    <row r="167" spans="2:10" ht="15.75" x14ac:dyDescent="0.25">
      <c r="B167" s="18"/>
      <c r="C167" s="8"/>
      <c r="D167" s="8"/>
      <c r="E167" s="8"/>
      <c r="F167" s="8"/>
      <c r="G167" s="8"/>
      <c r="H167" s="8"/>
      <c r="I167" s="19"/>
      <c r="J167" s="48"/>
    </row>
    <row r="168" spans="2:10" x14ac:dyDescent="0.2">
      <c r="B168" s="10"/>
      <c r="C168" s="8"/>
      <c r="D168" s="8"/>
      <c r="E168" s="8"/>
      <c r="F168" s="8"/>
      <c r="G168" s="8"/>
      <c r="H168" s="8"/>
      <c r="I168" s="19"/>
      <c r="J168" s="48"/>
    </row>
    <row r="169" spans="2:10" x14ac:dyDescent="0.2">
      <c r="B169" s="10"/>
      <c r="C169" s="8"/>
      <c r="D169" s="8"/>
      <c r="E169" s="8"/>
      <c r="F169" s="8"/>
      <c r="G169" s="8"/>
      <c r="H169" s="8"/>
      <c r="I169" s="19"/>
      <c r="J169" s="48"/>
    </row>
    <row r="170" spans="2:10" x14ac:dyDescent="0.2">
      <c r="B170" s="10"/>
      <c r="C170" s="8"/>
      <c r="D170" s="8"/>
      <c r="E170" s="8"/>
      <c r="F170" s="8"/>
      <c r="G170" s="8"/>
      <c r="H170" s="8"/>
      <c r="I170" s="19"/>
      <c r="J170" s="48"/>
    </row>
    <row r="171" spans="2:10" x14ac:dyDescent="0.2">
      <c r="I171" s="19"/>
      <c r="J171" s="48"/>
    </row>
    <row r="172" spans="2:10" x14ac:dyDescent="0.2">
      <c r="B172" s="10"/>
      <c r="C172" s="8"/>
      <c r="D172" s="8"/>
      <c r="E172" s="8"/>
      <c r="F172" s="8"/>
      <c r="G172" s="8"/>
      <c r="H172" s="8"/>
      <c r="I172" s="19"/>
      <c r="J172" s="48"/>
    </row>
    <row r="173" spans="2:10" x14ac:dyDescent="0.2">
      <c r="B173" s="10"/>
      <c r="C173" s="8"/>
      <c r="D173" s="8"/>
      <c r="E173" s="8"/>
      <c r="F173" s="8"/>
      <c r="G173" s="8"/>
      <c r="H173" s="8"/>
      <c r="I173" s="19"/>
      <c r="J173" s="48"/>
    </row>
    <row r="174" spans="2:10" x14ac:dyDescent="0.2">
      <c r="B174" s="10"/>
      <c r="C174" s="8"/>
      <c r="D174" s="8"/>
      <c r="E174" s="8"/>
      <c r="F174" s="8"/>
      <c r="G174" s="8"/>
      <c r="H174" s="8"/>
      <c r="I174" s="19"/>
      <c r="J174" s="48"/>
    </row>
    <row r="175" spans="2:10" x14ac:dyDescent="0.2">
      <c r="B175" s="10"/>
      <c r="C175" s="8"/>
      <c r="D175" s="8"/>
      <c r="E175" s="8"/>
      <c r="F175" s="8"/>
      <c r="G175" s="8"/>
      <c r="H175" s="8"/>
      <c r="I175" s="19"/>
      <c r="J175" s="48"/>
    </row>
    <row r="176" spans="2:10" x14ac:dyDescent="0.2">
      <c r="B176" s="10"/>
      <c r="C176" s="8"/>
      <c r="D176" s="8"/>
      <c r="E176" s="8"/>
      <c r="F176" s="8"/>
      <c r="G176" s="8"/>
      <c r="H176" s="8"/>
      <c r="I176" s="19"/>
      <c r="J176" s="49"/>
    </row>
    <row r="177" spans="2:10" x14ac:dyDescent="0.2">
      <c r="B177" s="10"/>
      <c r="C177" s="8"/>
      <c r="D177" s="8"/>
      <c r="E177" s="8"/>
      <c r="F177" s="8"/>
      <c r="G177" s="8"/>
      <c r="H177" s="8"/>
      <c r="I177" s="19"/>
      <c r="J177" s="49"/>
    </row>
    <row r="178" spans="2:10" x14ac:dyDescent="0.2">
      <c r="B178" s="10"/>
      <c r="C178" s="8"/>
      <c r="D178" s="8"/>
      <c r="E178" s="8"/>
      <c r="F178" s="8"/>
      <c r="G178" s="8"/>
      <c r="H178" s="8"/>
      <c r="I178" s="19"/>
      <c r="J178" s="49"/>
    </row>
    <row r="179" spans="2:10" x14ac:dyDescent="0.2">
      <c r="C179" s="8"/>
      <c r="D179" s="8"/>
      <c r="E179" s="8"/>
      <c r="F179" s="8"/>
      <c r="G179" s="8"/>
      <c r="H179" s="8"/>
      <c r="I179" s="19"/>
      <c r="J179" s="49"/>
    </row>
    <row r="180" spans="2:10" x14ac:dyDescent="0.2">
      <c r="C180" s="11"/>
      <c r="D180" s="11"/>
      <c r="E180" s="11"/>
      <c r="F180" s="11"/>
      <c r="G180" s="12"/>
      <c r="H180" s="12"/>
      <c r="I180" s="19"/>
      <c r="J180" s="49"/>
    </row>
    <row r="181" spans="2:10" x14ac:dyDescent="0.2">
      <c r="C181" s="11"/>
      <c r="D181" s="11"/>
      <c r="E181" s="11"/>
      <c r="F181" s="11"/>
      <c r="G181" s="11"/>
      <c r="H181" s="11"/>
      <c r="I181" s="19"/>
      <c r="J181" s="49"/>
    </row>
  </sheetData>
  <mergeCells count="3">
    <mergeCell ref="B2:J2"/>
    <mergeCell ref="B1:J1"/>
    <mergeCell ref="C5:H5"/>
  </mergeCells>
  <phoneticPr fontId="0" type="noConversion"/>
  <printOptions horizontalCentered="1" verticalCentered="1"/>
  <pageMargins left="0.5" right="0.25" top="0.75" bottom="0.75" header="0.5" footer="0.5"/>
  <pageSetup scale="60" orientation="portrait" horizontalDpi="300" verticalDpi="300" r:id="rId1"/>
  <headerFooter alignWithMargins="0">
    <oddHeader>&amp;RPage &amp;P of &amp;N</oddHeader>
  </headerFooter>
  <ignoredErrors>
    <ignoredError sqref="D42:H42 D90:H90 D160:F160 H160 H1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t-41</vt:lpstr>
      <vt:lpstr>'t-41'!Print_Area</vt:lpstr>
      <vt:lpstr>Print_Area_MI</vt:lpstr>
      <vt:lpstr>'t-41'!Print_Titles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2008-08-07T14:04:38Z</cp:lastPrinted>
  <dcterms:created xsi:type="dcterms:W3CDTF">1999-02-24T12:31:56Z</dcterms:created>
  <dcterms:modified xsi:type="dcterms:W3CDTF">2015-10-01T19:03:16Z</dcterms:modified>
</cp:coreProperties>
</file>