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5" windowWidth="19155" windowHeight="6000"/>
  </bookViews>
  <sheets>
    <sheet name="t-41" sheetId="1" r:id="rId1"/>
  </sheets>
  <definedNames>
    <definedName name="_xlnm.Print_Area" localSheetId="0">'t-41'!$C$1:$O$74</definedName>
    <definedName name="Print_Area_MI">'t-41'!$D$1:$S$79</definedName>
  </definedNames>
  <calcPr calcId="145621"/>
</workbook>
</file>

<file path=xl/calcChain.xml><?xml version="1.0" encoding="utf-8"?>
<calcChain xmlns="http://schemas.openxmlformats.org/spreadsheetml/2006/main">
  <c r="N34" i="1" l="1"/>
  <c r="M64" i="1"/>
  <c r="L58" i="1"/>
  <c r="L50" i="1"/>
  <c r="M38" i="1"/>
  <c r="M30" i="1"/>
  <c r="N22" i="1"/>
  <c r="I66" i="1"/>
  <c r="N66" i="1" s="1"/>
  <c r="I65" i="1"/>
  <c r="M65" i="1" s="1"/>
  <c r="I64" i="1"/>
  <c r="N64" i="1" s="1"/>
  <c r="I63" i="1"/>
  <c r="M63" i="1" s="1"/>
  <c r="I62" i="1"/>
  <c r="I61" i="1"/>
  <c r="N61" i="1" s="1"/>
  <c r="I60" i="1"/>
  <c r="M60" i="1" s="1"/>
  <c r="I59" i="1"/>
  <c r="N59" i="1" s="1"/>
  <c r="I58" i="1"/>
  <c r="M58" i="1" s="1"/>
  <c r="I57" i="1"/>
  <c r="N57" i="1" s="1"/>
  <c r="I56" i="1"/>
  <c r="I55" i="1"/>
  <c r="M55" i="1" s="1"/>
  <c r="I54" i="1"/>
  <c r="I53" i="1"/>
  <c r="I52" i="1"/>
  <c r="M52" i="1" s="1"/>
  <c r="I51" i="1"/>
  <c r="N51" i="1" s="1"/>
  <c r="I50" i="1"/>
  <c r="M50" i="1" s="1"/>
  <c r="I49" i="1"/>
  <c r="N49" i="1" s="1"/>
  <c r="I48" i="1"/>
  <c r="I47" i="1"/>
  <c r="M47" i="1" s="1"/>
  <c r="I46" i="1"/>
  <c r="N46" i="1" s="1"/>
  <c r="I45" i="1"/>
  <c r="M45" i="1" s="1"/>
  <c r="I44" i="1"/>
  <c r="N44" i="1" s="1"/>
  <c r="I43" i="1"/>
  <c r="I42" i="1"/>
  <c r="I41" i="1"/>
  <c r="M41" i="1" s="1"/>
  <c r="I40" i="1"/>
  <c r="N40" i="1" s="1"/>
  <c r="I39" i="1"/>
  <c r="I38" i="1"/>
  <c r="N38" i="1" s="1"/>
  <c r="I37" i="1"/>
  <c r="M37" i="1" s="1"/>
  <c r="I36" i="1"/>
  <c r="N36" i="1" s="1"/>
  <c r="I35" i="1"/>
  <c r="M35" i="1" s="1"/>
  <c r="I34" i="1"/>
  <c r="I33" i="1"/>
  <c r="I32" i="1"/>
  <c r="N32" i="1" s="1"/>
  <c r="I31" i="1"/>
  <c r="M31" i="1" s="1"/>
  <c r="I30" i="1"/>
  <c r="N30" i="1" s="1"/>
  <c r="I29" i="1"/>
  <c r="M29" i="1" s="1"/>
  <c r="I28" i="1"/>
  <c r="N28" i="1" s="1"/>
  <c r="I27" i="1"/>
  <c r="M27" i="1" s="1"/>
  <c r="I26" i="1"/>
  <c r="N26" i="1" s="1"/>
  <c r="I25" i="1"/>
  <c r="M25" i="1" s="1"/>
  <c r="I24" i="1"/>
  <c r="N24" i="1" s="1"/>
  <c r="I23" i="1"/>
  <c r="I22" i="1"/>
  <c r="M22" i="1" s="1"/>
  <c r="I21" i="1"/>
  <c r="N21" i="1" s="1"/>
  <c r="I20" i="1"/>
  <c r="I19" i="1"/>
  <c r="N19" i="1" s="1"/>
  <c r="I18" i="1"/>
  <c r="I17" i="1"/>
  <c r="I16" i="1"/>
  <c r="N16" i="1" s="1"/>
  <c r="I15" i="1"/>
  <c r="M15" i="1" s="1"/>
  <c r="I14" i="1"/>
  <c r="N14" i="1" s="1"/>
  <c r="I13" i="1"/>
  <c r="I12" i="1"/>
  <c r="M12" i="1" s="1"/>
  <c r="H69" i="1"/>
  <c r="F69" i="1"/>
  <c r="G69" i="1"/>
  <c r="I11" i="1"/>
  <c r="N11" i="1" s="1"/>
  <c r="L11" i="1" l="1"/>
  <c r="M16" i="1"/>
  <c r="N12" i="1"/>
  <c r="M26" i="1"/>
  <c r="M34" i="1"/>
  <c r="M44" i="1"/>
  <c r="L52" i="1"/>
  <c r="L60" i="1"/>
  <c r="L12" i="1"/>
  <c r="M11" i="1"/>
  <c r="M14" i="1"/>
  <c r="L22" i="1"/>
  <c r="M24" i="1"/>
  <c r="M28" i="1"/>
  <c r="M32" i="1"/>
  <c r="M36" i="1"/>
  <c r="M40" i="1"/>
  <c r="M46" i="1"/>
  <c r="N50" i="1"/>
  <c r="N52" i="1"/>
  <c r="N58" i="1"/>
  <c r="N60" i="1"/>
  <c r="M66" i="1"/>
  <c r="L15" i="1"/>
  <c r="N15" i="1"/>
  <c r="M19" i="1"/>
  <c r="M21" i="1"/>
  <c r="L25" i="1"/>
  <c r="N25" i="1"/>
  <c r="L27" i="1"/>
  <c r="N27" i="1"/>
  <c r="L29" i="1"/>
  <c r="N29" i="1"/>
  <c r="L31" i="1"/>
  <c r="N31" i="1"/>
  <c r="L35" i="1"/>
  <c r="N35" i="1"/>
  <c r="L37" i="1"/>
  <c r="N37" i="1"/>
  <c r="L41" i="1"/>
  <c r="N41" i="1"/>
  <c r="L45" i="1"/>
  <c r="N45" i="1"/>
  <c r="L47" i="1"/>
  <c r="N47" i="1"/>
  <c r="M49" i="1"/>
  <c r="M51" i="1"/>
  <c r="L55" i="1"/>
  <c r="N55" i="1"/>
  <c r="M57" i="1"/>
  <c r="M59" i="1"/>
  <c r="M61" i="1"/>
  <c r="L63" i="1"/>
  <c r="N63" i="1"/>
  <c r="L65" i="1"/>
  <c r="N65" i="1"/>
  <c r="L14" i="1"/>
  <c r="L16" i="1"/>
  <c r="L19" i="1"/>
  <c r="L21" i="1"/>
  <c r="L24" i="1"/>
  <c r="L26" i="1"/>
  <c r="L28" i="1"/>
  <c r="L30" i="1"/>
  <c r="L32" i="1"/>
  <c r="L34" i="1"/>
  <c r="L36" i="1"/>
  <c r="L38" i="1"/>
  <c r="L40" i="1"/>
  <c r="L44" i="1"/>
  <c r="L46" i="1"/>
  <c r="L49" i="1"/>
  <c r="L51" i="1"/>
  <c r="L57" i="1"/>
  <c r="L59" i="1"/>
  <c r="L61" i="1"/>
  <c r="L64" i="1"/>
  <c r="L66" i="1"/>
  <c r="I69" i="1"/>
  <c r="J66" i="1" s="1"/>
  <c r="J11" i="1"/>
  <c r="J17" i="1"/>
  <c r="J21" i="1"/>
  <c r="J25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E69" i="1"/>
  <c r="J28" i="1" l="1"/>
  <c r="J26" i="1"/>
  <c r="J23" i="1"/>
  <c r="J19" i="1"/>
  <c r="J15" i="1"/>
  <c r="J13" i="1"/>
  <c r="J24" i="1"/>
  <c r="J22" i="1"/>
  <c r="J20" i="1"/>
  <c r="J18" i="1"/>
  <c r="J16" i="1"/>
  <c r="J14" i="1"/>
  <c r="J12" i="1"/>
  <c r="J69" i="1"/>
  <c r="G71" i="1"/>
  <c r="F71" i="1"/>
  <c r="N69" i="1"/>
  <c r="M69" i="1"/>
  <c r="H71" i="1"/>
  <c r="L69" i="1"/>
  <c r="I71" i="1" l="1"/>
</calcChain>
</file>

<file path=xl/sharedStrings.xml><?xml version="1.0" encoding="utf-8"?>
<sst xmlns="http://schemas.openxmlformats.org/spreadsheetml/2006/main" count="93" uniqueCount="73">
  <si>
    <t xml:space="preserve"> </t>
  </si>
  <si>
    <t>TOTAL</t>
  </si>
  <si>
    <t>% OF</t>
  </si>
  <si>
    <t xml:space="preserve">  STATE</t>
  </si>
  <si>
    <t>CAPITAL</t>
  </si>
  <si>
    <t>OPERATING</t>
  </si>
  <si>
    <t xml:space="preserve">  </t>
  </si>
  <si>
    <t>Percent of Total</t>
  </si>
  <si>
    <t>Alabama</t>
  </si>
  <si>
    <t>Alaska</t>
  </si>
  <si>
    <t>Arizona</t>
  </si>
  <si>
    <t>California</t>
  </si>
  <si>
    <t>Colorado</t>
  </si>
  <si>
    <t>Connecticut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</si>
  <si>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</si>
  <si>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</si>
  <si>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</si>
  <si>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</si>
  <si>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</si>
  <si>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</si>
  <si>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</si>
  <si>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</si>
  <si>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</si>
  <si>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</si>
  <si>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</si>
  <si>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</si>
  <si>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</si>
  <si>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</si>
  <si>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</si>
  <si>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</si>
  <si>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</si>
  <si>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</si>
  <si>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</si>
  <si>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Oregon</t>
  </si>
  <si>
    <t>Pennsylvania</t>
  </si>
  <si>
    <t>Tennessee</t>
  </si>
  <si>
    <t>Texas</t>
  </si>
  <si>
    <t>Vermont</t>
  </si>
  <si>
    <t>Washington</t>
  </si>
  <si>
    <t>West Virginia</t>
  </si>
  <si>
    <t>Wisconsin</t>
  </si>
  <si>
    <t>Virginia</t>
  </si>
  <si>
    <t>RANK</t>
  </si>
  <si>
    <t>%</t>
  </si>
  <si>
    <t>Cap.</t>
  </si>
  <si>
    <t xml:space="preserve">% </t>
  </si>
  <si>
    <t>Op.</t>
  </si>
  <si>
    <t>TABLE 41</t>
  </si>
  <si>
    <t>PLANNING</t>
  </si>
  <si>
    <t>District of Columbia</t>
  </si>
  <si>
    <t>Lousiana</t>
  </si>
  <si>
    <t>Pla.</t>
  </si>
  <si>
    <t>Arkansas</t>
  </si>
  <si>
    <t>Florida</t>
  </si>
  <si>
    <t>Georgia</t>
  </si>
  <si>
    <t>Hawaii</t>
  </si>
  <si>
    <t>Massachussets</t>
  </si>
  <si>
    <t>Mississippi</t>
  </si>
  <si>
    <t>Montana</t>
  </si>
  <si>
    <t>North Dakota</t>
  </si>
  <si>
    <t>Oklahoma</t>
  </si>
  <si>
    <t>Rhode Island</t>
  </si>
  <si>
    <t>South Carolina</t>
  </si>
  <si>
    <t>Utah</t>
  </si>
  <si>
    <t>Wyoming</t>
  </si>
  <si>
    <t>American Samoa</t>
  </si>
  <si>
    <t>Delaware</t>
  </si>
  <si>
    <t>Guam</t>
  </si>
  <si>
    <t>Northern Mariana Islands</t>
  </si>
  <si>
    <t>Puerto Rico</t>
  </si>
  <si>
    <t>South Dakota</t>
  </si>
  <si>
    <t>Virgin Islands</t>
  </si>
  <si>
    <t>JOB ACCESS / REVERSE COMMUTE OBLIGATIONS IN FY 2012 BY STATE AND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</si>
</sst>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0.0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 style="medium">
        <color indexed="8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/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medium">
        <color indexed="8"/>
      </left>
      <right style="medium">
        <color indexed="8"/>
      </right>
      <top style="dotted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0" fontId="0" fillId="0" borderId="1" xfId="0" applyBorder="1"/>
    <xf numFmtId="37" fontId="0" fillId="0" borderId="1" xfId="0" applyNumberFormat="1" applyBorder="1" applyProtection="1"/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164" fontId="3" fillId="0" borderId="0" xfId="0" applyNumberFormat="1" applyFont="1" applyBorder="1" applyProtection="1"/>
    <xf numFmtId="0" fontId="0" fillId="0" borderId="0" xfId="0" quotePrefix="1" applyAlignment="1">
      <alignment horizontal="right"/>
    </xf>
    <xf numFmtId="3" fontId="0" fillId="0" borderId="0" xfId="0" applyNumberFormat="1" applyAlignment="1"/>
    <xf numFmtId="3" fontId="0" fillId="0" borderId="0" xfId="0" applyNumberFormat="1" applyBorder="1" applyAlignment="1" applyProtection="1"/>
    <xf numFmtId="0" fontId="0" fillId="0" borderId="2" xfId="0" applyBorder="1"/>
    <xf numFmtId="3" fontId="0" fillId="0" borderId="3" xfId="0" applyNumberFormat="1" applyBorder="1" applyAlignment="1"/>
    <xf numFmtId="37" fontId="0" fillId="0" borderId="3" xfId="0" applyNumberFormat="1" applyBorder="1" applyProtection="1"/>
    <xf numFmtId="37" fontId="0" fillId="0" borderId="2" xfId="0" applyNumberFormat="1" applyBorder="1" applyProtection="1"/>
    <xf numFmtId="0" fontId="0" fillId="0" borderId="4" xfId="0" applyFill="1" applyBorder="1"/>
    <xf numFmtId="0" fontId="0" fillId="0" borderId="0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164" fontId="2" fillId="0" borderId="0" xfId="0" applyNumberFormat="1" applyFont="1" applyFill="1" applyBorder="1" applyProtection="1"/>
    <xf numFmtId="164" fontId="5" fillId="0" borderId="14" xfId="0" applyNumberFormat="1" applyFont="1" applyFill="1" applyBorder="1" applyProtection="1"/>
    <xf numFmtId="164" fontId="5" fillId="0" borderId="15" xfId="0" applyNumberFormat="1" applyFont="1" applyFill="1" applyBorder="1" applyProtection="1"/>
    <xf numFmtId="5" fontId="2" fillId="0" borderId="0" xfId="0" applyNumberFormat="1" applyFont="1" applyFill="1" applyBorder="1" applyProtection="1"/>
    <xf numFmtId="5" fontId="5" fillId="0" borderId="14" xfId="0" applyNumberFormat="1" applyFont="1" applyFill="1" applyBorder="1" applyProtection="1"/>
    <xf numFmtId="5" fontId="5" fillId="0" borderId="15" xfId="0" applyNumberFormat="1" applyFont="1" applyFill="1" applyBorder="1" applyProtection="1"/>
    <xf numFmtId="5" fontId="2" fillId="0" borderId="2" xfId="0" applyNumberFormat="1" applyFont="1" applyFill="1" applyBorder="1" applyProtection="1"/>
    <xf numFmtId="5" fontId="5" fillId="0" borderId="16" xfId="0" applyNumberFormat="1" applyFont="1" applyFill="1" applyBorder="1" applyProtection="1"/>
    <xf numFmtId="5" fontId="5" fillId="0" borderId="17" xfId="0" applyNumberFormat="1" applyFont="1" applyFill="1" applyBorder="1" applyProtection="1"/>
    <xf numFmtId="0" fontId="0" fillId="0" borderId="18" xfId="0" applyFill="1" applyBorder="1"/>
    <xf numFmtId="0" fontId="0" fillId="0" borderId="19" xfId="0" applyFill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Fill="1" applyBorder="1"/>
    <xf numFmtId="0" fontId="6" fillId="0" borderId="23" xfId="0" applyFont="1" applyFill="1" applyBorder="1"/>
    <xf numFmtId="0" fontId="0" fillId="0" borderId="24" xfId="0" applyBorder="1"/>
    <xf numFmtId="0" fontId="0" fillId="0" borderId="25" xfId="0" applyBorder="1"/>
    <xf numFmtId="37" fontId="0" fillId="0" borderId="25" xfId="0" applyNumberFormat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65" fontId="6" fillId="0" borderId="14" xfId="0" applyNumberFormat="1" applyFont="1" applyFill="1" applyBorder="1" applyAlignment="1" applyProtection="1">
      <alignment horizontal="center"/>
    </xf>
    <xf numFmtId="165" fontId="6" fillId="0" borderId="15" xfId="0" applyNumberFormat="1" applyFont="1" applyFill="1" applyBorder="1" applyAlignment="1" applyProtection="1">
      <alignment horizontal="center"/>
    </xf>
    <xf numFmtId="165" fontId="6" fillId="0" borderId="26" xfId="0" applyNumberFormat="1" applyFont="1" applyFill="1" applyBorder="1" applyAlignment="1" applyProtection="1">
      <alignment horizontal="center"/>
    </xf>
    <xf numFmtId="165" fontId="6" fillId="0" borderId="27" xfId="0" applyNumberFormat="1" applyFont="1" applyFill="1" applyBorder="1" applyAlignment="1" applyProtection="1">
      <alignment horizontal="center"/>
    </xf>
    <xf numFmtId="1" fontId="6" fillId="0" borderId="2" xfId="0" applyNumberFormat="1" applyFont="1" applyFill="1" applyBorder="1" applyAlignment="1" applyProtection="1">
      <alignment horizontal="center"/>
    </xf>
    <xf numFmtId="165" fontId="6" fillId="0" borderId="16" xfId="0" applyNumberFormat="1" applyFont="1" applyFill="1" applyBorder="1" applyAlignment="1" applyProtection="1">
      <alignment horizontal="center"/>
    </xf>
    <xf numFmtId="165" fontId="6" fillId="0" borderId="17" xfId="0" applyNumberFormat="1" applyFont="1" applyFill="1" applyBorder="1" applyAlignment="1" applyProtection="1">
      <alignment horizontal="center"/>
    </xf>
    <xf numFmtId="37" fontId="6" fillId="0" borderId="15" xfId="0" applyNumberFormat="1" applyFont="1" applyFill="1" applyBorder="1" applyProtection="1"/>
    <xf numFmtId="165" fontId="6" fillId="0" borderId="14" xfId="0" quotePrefix="1" applyNumberFormat="1" applyFont="1" applyFill="1" applyBorder="1" applyAlignment="1" applyProtection="1">
      <alignment horizontal="center"/>
    </xf>
    <xf numFmtId="165" fontId="6" fillId="0" borderId="26" xfId="0" quotePrefix="1" applyNumberFormat="1" applyFont="1" applyFill="1" applyBorder="1" applyAlignment="1" applyProtection="1">
      <alignment horizontal="center"/>
    </xf>
    <xf numFmtId="0" fontId="0" fillId="0" borderId="28" xfId="0" applyBorder="1"/>
    <xf numFmtId="0" fontId="0" fillId="0" borderId="29" xfId="0" applyBorder="1"/>
    <xf numFmtId="37" fontId="0" fillId="0" borderId="29" xfId="0" applyNumberFormat="1" applyBorder="1" applyProtection="1"/>
    <xf numFmtId="0" fontId="6" fillId="0" borderId="5" xfId="0" applyFont="1" applyFill="1" applyBorder="1"/>
    <xf numFmtId="0" fontId="6" fillId="0" borderId="0" xfId="0" applyFont="1" applyBorder="1"/>
    <xf numFmtId="165" fontId="6" fillId="0" borderId="0" xfId="0" applyNumberFormat="1" applyFont="1" applyFill="1" applyBorder="1" applyAlignment="1" applyProtection="1">
      <alignment horizontal="center"/>
    </xf>
    <xf numFmtId="165" fontId="6" fillId="0" borderId="0" xfId="0" quotePrefix="1" applyNumberFormat="1" applyFont="1" applyFill="1" applyBorder="1" applyAlignment="1" applyProtection="1">
      <alignment horizontal="center"/>
    </xf>
    <xf numFmtId="165" fontId="6" fillId="0" borderId="1" xfId="0" quotePrefix="1" applyNumberFormat="1" applyFont="1" applyFill="1" applyBorder="1" applyAlignment="1" applyProtection="1">
      <alignment horizontal="center"/>
    </xf>
    <xf numFmtId="165" fontId="6" fillId="0" borderId="29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5" fontId="5" fillId="0" borderId="0" xfId="0" applyNumberFormat="1" applyFont="1" applyFill="1" applyBorder="1" applyProtection="1"/>
    <xf numFmtId="5" fontId="5" fillId="0" borderId="2" xfId="0" applyNumberFormat="1" applyFont="1" applyFill="1" applyBorder="1" applyProtection="1"/>
    <xf numFmtId="1" fontId="6" fillId="0" borderId="1" xfId="0" applyNumberFormat="1" applyFont="1" applyFill="1" applyBorder="1" applyAlignment="1" applyProtection="1">
      <alignment horizontal="center"/>
    </xf>
    <xf numFmtId="1" fontId="6" fillId="0" borderId="29" xfId="0" applyNumberFormat="1" applyFont="1" applyFill="1" applyBorder="1" applyAlignment="1" applyProtection="1">
      <alignment horizontal="center"/>
    </xf>
    <xf numFmtId="165" fontId="6" fillId="0" borderId="30" xfId="0" applyNumberFormat="1" applyFont="1" applyFill="1" applyBorder="1" applyAlignment="1" applyProtection="1">
      <alignment horizontal="center"/>
    </xf>
    <xf numFmtId="165" fontId="6" fillId="0" borderId="31" xfId="0" applyNumberFormat="1" applyFont="1" applyFill="1" applyBorder="1" applyAlignment="1" applyProtection="1">
      <alignment horizontal="center"/>
    </xf>
    <xf numFmtId="0" fontId="0" fillId="0" borderId="35" xfId="0" applyBorder="1"/>
    <xf numFmtId="0" fontId="0" fillId="0" borderId="36" xfId="0" applyBorder="1"/>
    <xf numFmtId="37" fontId="0" fillId="0" borderId="36" xfId="0" applyNumberFormat="1" applyBorder="1" applyProtection="1"/>
    <xf numFmtId="1" fontId="6" fillId="0" borderId="32" xfId="0" applyNumberFormat="1" applyFont="1" applyFill="1" applyBorder="1" applyAlignment="1" applyProtection="1">
      <alignment horizontal="center"/>
    </xf>
    <xf numFmtId="165" fontId="6" fillId="0" borderId="32" xfId="0" applyNumberFormat="1" applyFont="1" applyFill="1" applyBorder="1" applyAlignment="1" applyProtection="1">
      <alignment horizontal="center"/>
    </xf>
    <xf numFmtId="165" fontId="6" fillId="0" borderId="33" xfId="0" applyNumberFormat="1" applyFont="1" applyFill="1" applyBorder="1" applyAlignment="1" applyProtection="1">
      <alignment horizontal="center"/>
    </xf>
    <xf numFmtId="37" fontId="0" fillId="0" borderId="32" xfId="0" applyNumberFormat="1" applyBorder="1" applyProtection="1"/>
    <xf numFmtId="165" fontId="6" fillId="0" borderId="34" xfId="0" applyNumberFormat="1" applyFont="1" applyFill="1" applyBorder="1" applyAlignment="1" applyProtection="1">
      <alignment horizontal="center"/>
    </xf>
    <xf numFmtId="0" fontId="0" fillId="0" borderId="37" xfId="0" applyBorder="1"/>
    <xf numFmtId="0" fontId="0" fillId="0" borderId="32" xfId="0" applyBorder="1"/>
    <xf numFmtId="165" fontId="6" fillId="0" borderId="29" xfId="0" quotePrefix="1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0" fontId="6" fillId="0" borderId="4" xfId="0" applyFont="1" applyBorder="1"/>
    <xf numFmtId="164" fontId="6" fillId="0" borderId="0" xfId="0" applyNumberFormat="1" applyFont="1" applyFill="1" applyBorder="1" applyProtection="1"/>
    <xf numFmtId="164" fontId="6" fillId="0" borderId="1" xfId="0" applyNumberFormat="1" applyFont="1" applyFill="1" applyBorder="1" applyProtection="1"/>
    <xf numFmtId="164" fontId="6" fillId="0" borderId="32" xfId="0" applyNumberFormat="1" applyFont="1" applyFill="1" applyBorder="1" applyProtection="1"/>
    <xf numFmtId="164" fontId="6" fillId="0" borderId="29" xfId="0" applyNumberFormat="1" applyFont="1" applyFill="1" applyBorder="1" applyProtection="1"/>
    <xf numFmtId="37" fontId="6" fillId="0" borderId="3" xfId="0" applyNumberFormat="1" applyFont="1" applyFill="1" applyBorder="1" applyProtection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D1:U79"/>
  <sheetViews>
    <sheetView tabSelected="1" defaultGridColor="0" colorId="22" zoomScale="85" zoomScaleNormal="85" workbookViewId="0">
      <pane xSplit="4" ySplit="9" topLeftCell="E10" activePane="bottomRight" state="frozen"/>
      <selection pane="topRight" activeCell="C1" sqref="C1"/>
      <selection pane="bottomLeft" activeCell="A13" sqref="A13"/>
      <selection pane="bottomRight" activeCell="P15" sqref="P15"/>
    </sheetView>
  </sheetViews>
  <sheetFormatPr defaultColWidth="11.44140625" defaultRowHeight="15" x14ac:dyDescent="0.2"/>
  <cols>
    <col min="1" max="2" width="8.88671875" customWidth="1"/>
    <col min="3" max="3" width="1" customWidth="1"/>
    <col min="4" max="4" width="21.44140625" customWidth="1"/>
    <col min="5" max="5" width="0.88671875" customWidth="1"/>
    <col min="6" max="7" width="13.21875" customWidth="1"/>
    <col min="8" max="9" width="15.77734375" customWidth="1"/>
    <col min="10" max="10" width="6.21875" customWidth="1"/>
    <col min="11" max="11" width="6.109375" customWidth="1"/>
    <col min="12" max="12" width="6.44140625" customWidth="1"/>
    <col min="13" max="13" width="7" customWidth="1"/>
    <col min="14" max="14" width="7.44140625" customWidth="1"/>
    <col min="15" max="15" width="2.77734375" customWidth="1"/>
  </cols>
  <sheetData>
    <row r="1" spans="4:20" ht="15" customHeight="1" x14ac:dyDescent="0.25">
      <c r="D1" s="98" t="s">
        <v>47</v>
      </c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4:20" x14ac:dyDescent="0.2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4:20" ht="16.5" x14ac:dyDescent="0.25">
      <c r="D3" s="97" t="s">
        <v>72</v>
      </c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4:20" ht="7.5" customHeight="1" x14ac:dyDescent="0.2"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4:20" ht="15.75" thickBot="1" x14ac:dyDescent="0.25"/>
    <row r="6" spans="4:20" ht="15.75" thickTop="1" x14ac:dyDescent="0.2">
      <c r="D6" s="19"/>
      <c r="E6" s="16"/>
      <c r="F6" s="16"/>
      <c r="G6" s="16"/>
      <c r="H6" s="16"/>
      <c r="I6" s="16"/>
      <c r="J6" s="16"/>
      <c r="K6" s="16"/>
      <c r="L6" s="40"/>
      <c r="M6" s="16"/>
      <c r="N6" s="41"/>
      <c r="O6" t="s">
        <v>0</v>
      </c>
      <c r="P6" t="s">
        <v>0</v>
      </c>
      <c r="Q6" t="s">
        <v>0</v>
      </c>
    </row>
    <row r="7" spans="4:20" ht="15.75" x14ac:dyDescent="0.25">
      <c r="D7" s="20"/>
      <c r="E7" s="17"/>
      <c r="F7" s="96"/>
      <c r="G7" s="96"/>
      <c r="H7" s="96"/>
      <c r="I7" s="96"/>
      <c r="J7" s="28" t="s">
        <v>2</v>
      </c>
      <c r="K7" s="28"/>
      <c r="L7" s="42" t="s">
        <v>43</v>
      </c>
      <c r="M7" s="28" t="s">
        <v>43</v>
      </c>
      <c r="N7" s="43" t="s">
        <v>45</v>
      </c>
    </row>
    <row r="8" spans="4:20" x14ac:dyDescent="0.2">
      <c r="D8" s="20" t="s">
        <v>3</v>
      </c>
      <c r="E8" s="17"/>
      <c r="F8" s="17" t="s">
        <v>4</v>
      </c>
      <c r="G8" s="17" t="s">
        <v>48</v>
      </c>
      <c r="H8" s="17" t="s">
        <v>5</v>
      </c>
      <c r="I8" s="17" t="s">
        <v>1</v>
      </c>
      <c r="J8" s="28" t="s">
        <v>1</v>
      </c>
      <c r="K8" s="28" t="s">
        <v>42</v>
      </c>
      <c r="L8" s="42" t="s">
        <v>44</v>
      </c>
      <c r="M8" s="28" t="s">
        <v>51</v>
      </c>
      <c r="N8" s="43" t="s">
        <v>46</v>
      </c>
    </row>
    <row r="9" spans="4:20" ht="15.75" thickBot="1" x14ac:dyDescent="0.25">
      <c r="D9" s="21"/>
      <c r="E9" s="18"/>
      <c r="F9" s="18"/>
      <c r="G9" s="18"/>
      <c r="H9" s="18"/>
      <c r="I9" s="18"/>
      <c r="J9" s="63"/>
      <c r="K9" s="89"/>
      <c r="L9" s="44"/>
      <c r="M9" s="63"/>
      <c r="N9" s="45"/>
    </row>
    <row r="10" spans="4:20" ht="15.75" thickTop="1" x14ac:dyDescent="0.2">
      <c r="D10" s="22"/>
      <c r="J10" s="64"/>
      <c r="K10" s="90"/>
      <c r="L10" s="29"/>
      <c r="M10" s="64"/>
      <c r="N10" s="30"/>
    </row>
    <row r="11" spans="4:20" ht="18.75" customHeight="1" x14ac:dyDescent="0.2">
      <c r="D11" s="23" t="s">
        <v>8</v>
      </c>
      <c r="F11" s="1">
        <v>518314</v>
      </c>
      <c r="G11" s="1">
        <v>0</v>
      </c>
      <c r="H11" s="1">
        <v>2244726</v>
      </c>
      <c r="I11" s="1">
        <f>SUM(F11:H11)</f>
        <v>2763040</v>
      </c>
      <c r="J11" s="91">
        <f>(I11/$I$69)*100</f>
        <v>1.5383707168430385</v>
      </c>
      <c r="K11" s="49">
        <f>RANK(I11,$I$11:$I$66,0)</f>
        <v>16</v>
      </c>
      <c r="L11" s="50">
        <f>((F11/I11)*100)</f>
        <v>18.758830852973539</v>
      </c>
      <c r="M11" s="66">
        <f>((G11/I11)*100)</f>
        <v>0</v>
      </c>
      <c r="N11" s="51">
        <f>((H11/I11)*100)</f>
        <v>81.241169147026454</v>
      </c>
      <c r="O11" s="2"/>
      <c r="P11" s="2"/>
      <c r="Q11" s="2"/>
      <c r="R11" s="2"/>
      <c r="S11" s="2"/>
      <c r="T11" s="2"/>
    </row>
    <row r="12" spans="4:20" ht="18.75" customHeight="1" x14ac:dyDescent="0.2">
      <c r="D12" s="23" t="s">
        <v>9</v>
      </c>
      <c r="F12" s="2">
        <v>154261</v>
      </c>
      <c r="G12" s="2">
        <v>0</v>
      </c>
      <c r="H12" s="2">
        <v>155382</v>
      </c>
      <c r="I12" s="2">
        <f t="shared" ref="I12:I66" si="0">SUM(F12:H12)</f>
        <v>309643</v>
      </c>
      <c r="J12" s="91">
        <f t="shared" ref="J12:J66" si="1">(I12/$I$69)*100</f>
        <v>0.17239914148019175</v>
      </c>
      <c r="K12" s="49">
        <f t="shared" ref="K12:K66" si="2">RANK(I12,$I$11:$I$66,0)</f>
        <v>45</v>
      </c>
      <c r="L12" s="50">
        <f>((F12/I12)*100)</f>
        <v>49.81898508928024</v>
      </c>
      <c r="M12" s="66">
        <f t="shared" ref="M12:M66" si="3">((G12/I12)*100)</f>
        <v>0</v>
      </c>
      <c r="N12" s="51">
        <f t="shared" ref="N12:N66" si="4">((H12/I12)*100)</f>
        <v>50.181014910719767</v>
      </c>
      <c r="O12" s="2"/>
      <c r="P12" s="2"/>
      <c r="Q12" s="2"/>
      <c r="R12" s="2"/>
      <c r="S12" s="2"/>
      <c r="T12" s="2"/>
    </row>
    <row r="13" spans="4:20" ht="18.75" customHeight="1" x14ac:dyDescent="0.2">
      <c r="D13" s="23" t="s">
        <v>65</v>
      </c>
      <c r="F13" s="2">
        <v>692436</v>
      </c>
      <c r="G13" s="2">
        <v>0</v>
      </c>
      <c r="H13" s="2">
        <v>1712474</v>
      </c>
      <c r="I13" s="2">
        <f t="shared" si="0"/>
        <v>2404910</v>
      </c>
      <c r="J13" s="91">
        <f t="shared" si="1"/>
        <v>1.3389755923341653</v>
      </c>
      <c r="K13" s="49">
        <f t="shared" si="2"/>
        <v>20</v>
      </c>
      <c r="L13" s="50">
        <v>0</v>
      </c>
      <c r="M13" s="66">
        <v>0</v>
      </c>
      <c r="N13" s="51">
        <v>0</v>
      </c>
      <c r="O13" s="2" t="s">
        <v>0</v>
      </c>
      <c r="P13" s="2"/>
      <c r="Q13" s="2"/>
      <c r="R13" s="2"/>
      <c r="S13" s="2"/>
      <c r="T13" s="2"/>
    </row>
    <row r="14" spans="4:20" ht="18.75" customHeight="1" x14ac:dyDescent="0.2">
      <c r="D14" s="23" t="s">
        <v>10</v>
      </c>
      <c r="F14" s="2">
        <v>599188</v>
      </c>
      <c r="G14" s="2">
        <v>0</v>
      </c>
      <c r="H14" s="2">
        <v>1535801</v>
      </c>
      <c r="I14" s="2">
        <f t="shared" si="0"/>
        <v>2134989</v>
      </c>
      <c r="J14" s="91">
        <f t="shared" si="1"/>
        <v>1.1886923672411553</v>
      </c>
      <c r="K14" s="49">
        <f t="shared" si="2"/>
        <v>24</v>
      </c>
      <c r="L14" s="50">
        <f t="shared" ref="L14:L66" si="5">((F14/I14)*100)</f>
        <v>28.065156307596901</v>
      </c>
      <c r="M14" s="65">
        <f t="shared" si="3"/>
        <v>0</v>
      </c>
      <c r="N14" s="51">
        <f t="shared" si="4"/>
        <v>71.934843692403092</v>
      </c>
      <c r="O14" s="2"/>
      <c r="P14" s="2"/>
      <c r="Q14" s="2"/>
      <c r="R14" s="2"/>
      <c r="S14" s="2"/>
      <c r="T14" s="2"/>
    </row>
    <row r="15" spans="4:20" ht="18.75" customHeight="1" x14ac:dyDescent="0.2">
      <c r="D15" s="24" t="s">
        <v>52</v>
      </c>
      <c r="E15" s="3"/>
      <c r="F15" s="4">
        <v>10704003</v>
      </c>
      <c r="G15" s="4">
        <v>857087</v>
      </c>
      <c r="H15" s="4">
        <v>20744516</v>
      </c>
      <c r="I15" s="4">
        <f t="shared" si="0"/>
        <v>32305606</v>
      </c>
      <c r="J15" s="92">
        <f t="shared" si="1"/>
        <v>17.986709660471352</v>
      </c>
      <c r="K15" s="74">
        <f t="shared" si="2"/>
        <v>1</v>
      </c>
      <c r="L15" s="52">
        <f t="shared" si="5"/>
        <v>33.13357749735448</v>
      </c>
      <c r="M15" s="67">
        <f t="shared" si="3"/>
        <v>2.6530596578191417</v>
      </c>
      <c r="N15" s="53">
        <f t="shared" si="4"/>
        <v>64.213362844826378</v>
      </c>
      <c r="O15" s="2"/>
      <c r="P15" s="2"/>
      <c r="Q15" s="2"/>
      <c r="R15" s="2"/>
      <c r="S15" s="2"/>
      <c r="T15" s="2"/>
    </row>
    <row r="16" spans="4:20" ht="18.75" customHeight="1" x14ac:dyDescent="0.2">
      <c r="D16" s="23" t="s">
        <v>11</v>
      </c>
      <c r="F16" s="2">
        <v>323683</v>
      </c>
      <c r="G16" s="2">
        <v>38800</v>
      </c>
      <c r="H16" s="2">
        <v>1568005</v>
      </c>
      <c r="I16" s="2">
        <f t="shared" si="0"/>
        <v>1930488</v>
      </c>
      <c r="J16" s="91">
        <f t="shared" si="1"/>
        <v>1.0748328682961101</v>
      </c>
      <c r="K16" s="49">
        <f t="shared" si="2"/>
        <v>27</v>
      </c>
      <c r="L16" s="58">
        <f t="shared" si="5"/>
        <v>16.766900389953214</v>
      </c>
      <c r="M16" s="66">
        <f t="shared" si="3"/>
        <v>2.0098545031100943</v>
      </c>
      <c r="N16" s="51">
        <f t="shared" si="4"/>
        <v>81.223245106936687</v>
      </c>
      <c r="O16" s="2"/>
      <c r="P16" s="2"/>
      <c r="Q16" s="2"/>
      <c r="R16" s="2"/>
      <c r="S16" s="2"/>
      <c r="T16" s="2"/>
    </row>
    <row r="17" spans="4:20" ht="18.75" customHeight="1" x14ac:dyDescent="0.2">
      <c r="D17" s="23" t="s">
        <v>12</v>
      </c>
      <c r="F17" s="2">
        <v>0</v>
      </c>
      <c r="G17" s="2">
        <v>0</v>
      </c>
      <c r="H17" s="2">
        <v>0</v>
      </c>
      <c r="I17" s="2">
        <f t="shared" si="0"/>
        <v>0</v>
      </c>
      <c r="J17" s="91">
        <f t="shared" si="1"/>
        <v>0</v>
      </c>
      <c r="K17" s="49">
        <f t="shared" si="2"/>
        <v>48</v>
      </c>
      <c r="L17" s="50">
        <v>0</v>
      </c>
      <c r="M17" s="66">
        <v>0</v>
      </c>
      <c r="N17" s="51">
        <v>0</v>
      </c>
      <c r="O17" s="2"/>
      <c r="P17" s="2"/>
      <c r="Q17" s="2"/>
      <c r="R17" s="2"/>
      <c r="S17" s="2"/>
      <c r="T17" s="2"/>
    </row>
    <row r="18" spans="4:20" ht="18.75" customHeight="1" x14ac:dyDescent="0.2">
      <c r="D18" s="23" t="s">
        <v>13</v>
      </c>
      <c r="F18" s="2">
        <v>0</v>
      </c>
      <c r="G18" s="2">
        <v>0</v>
      </c>
      <c r="H18" s="2">
        <v>1437226</v>
      </c>
      <c r="I18" s="2">
        <f t="shared" si="0"/>
        <v>1437226</v>
      </c>
      <c r="J18" s="91">
        <f t="shared" si="1"/>
        <v>0.8002006456241868</v>
      </c>
      <c r="K18" s="49">
        <f t="shared" si="2"/>
        <v>30</v>
      </c>
      <c r="L18" s="50">
        <v>0</v>
      </c>
      <c r="M18" s="66">
        <v>0</v>
      </c>
      <c r="N18" s="51">
        <v>0</v>
      </c>
      <c r="O18" s="2"/>
      <c r="P18" s="2"/>
      <c r="Q18" s="2"/>
      <c r="R18" s="2"/>
      <c r="S18" s="2"/>
      <c r="T18" s="2"/>
    </row>
    <row r="19" spans="4:20" ht="18.75" customHeight="1" x14ac:dyDescent="0.2">
      <c r="D19" s="23" t="s">
        <v>66</v>
      </c>
      <c r="F19" s="2">
        <v>0</v>
      </c>
      <c r="G19" s="2">
        <v>0</v>
      </c>
      <c r="H19" s="2">
        <v>337701</v>
      </c>
      <c r="I19" s="2">
        <f t="shared" si="0"/>
        <v>337701</v>
      </c>
      <c r="J19" s="91">
        <f t="shared" si="1"/>
        <v>0.1880209224074248</v>
      </c>
      <c r="K19" s="49">
        <f t="shared" si="2"/>
        <v>43</v>
      </c>
      <c r="L19" s="50">
        <f t="shared" si="5"/>
        <v>0</v>
      </c>
      <c r="M19" s="66">
        <f t="shared" si="3"/>
        <v>0</v>
      </c>
      <c r="N19" s="51">
        <f t="shared" si="4"/>
        <v>100</v>
      </c>
      <c r="O19" s="2"/>
      <c r="P19" s="2"/>
      <c r="Q19" s="2"/>
      <c r="R19" s="2"/>
      <c r="S19" s="2"/>
      <c r="T19" s="2"/>
    </row>
    <row r="20" spans="4:20" ht="18.75" customHeight="1" x14ac:dyDescent="0.2">
      <c r="D20" s="23" t="s">
        <v>49</v>
      </c>
      <c r="F20" s="2">
        <v>0</v>
      </c>
      <c r="G20" s="2">
        <v>0</v>
      </c>
      <c r="H20" s="2">
        <v>0</v>
      </c>
      <c r="I20" s="2">
        <f t="shared" si="0"/>
        <v>0</v>
      </c>
      <c r="J20" s="92">
        <f t="shared" si="1"/>
        <v>0</v>
      </c>
      <c r="K20" s="74">
        <f t="shared" si="2"/>
        <v>48</v>
      </c>
      <c r="L20" s="59">
        <v>0</v>
      </c>
      <c r="M20" s="67">
        <v>0</v>
      </c>
      <c r="N20" s="53">
        <v>0</v>
      </c>
      <c r="O20" s="2"/>
      <c r="P20" s="2"/>
      <c r="Q20" s="2"/>
      <c r="R20" s="2"/>
      <c r="S20" s="2"/>
      <c r="T20" s="2"/>
    </row>
    <row r="21" spans="4:20" ht="18.75" customHeight="1" x14ac:dyDescent="0.2">
      <c r="D21" s="46" t="s">
        <v>53</v>
      </c>
      <c r="E21" s="47"/>
      <c r="F21" s="48">
        <v>990882</v>
      </c>
      <c r="G21" s="48">
        <v>0</v>
      </c>
      <c r="H21" s="48">
        <v>8750576</v>
      </c>
      <c r="I21" s="48">
        <f t="shared" si="0"/>
        <v>9741458</v>
      </c>
      <c r="J21" s="91">
        <f t="shared" si="1"/>
        <v>5.4237266657581333</v>
      </c>
      <c r="K21" s="49">
        <f t="shared" si="2"/>
        <v>5</v>
      </c>
      <c r="L21" s="50">
        <f t="shared" si="5"/>
        <v>10.17180385112783</v>
      </c>
      <c r="M21" s="66">
        <f t="shared" si="3"/>
        <v>0</v>
      </c>
      <c r="N21" s="51">
        <f t="shared" si="4"/>
        <v>89.828196148872181</v>
      </c>
      <c r="O21" s="2"/>
      <c r="P21" s="2"/>
      <c r="Q21" s="2"/>
      <c r="R21" s="2"/>
      <c r="S21" s="2"/>
      <c r="T21" s="2"/>
    </row>
    <row r="22" spans="4:20" ht="18.75" customHeight="1" x14ac:dyDescent="0.2">
      <c r="D22" s="23" t="s">
        <v>54</v>
      </c>
      <c r="E22" s="9"/>
      <c r="F22" s="2">
        <v>440159</v>
      </c>
      <c r="G22" s="2">
        <v>0</v>
      </c>
      <c r="H22" s="2">
        <v>2245481</v>
      </c>
      <c r="I22" s="2">
        <f t="shared" si="0"/>
        <v>2685640</v>
      </c>
      <c r="J22" s="91">
        <f t="shared" si="1"/>
        <v>1.4952769167230073</v>
      </c>
      <c r="K22" s="49">
        <f t="shared" si="2"/>
        <v>17</v>
      </c>
      <c r="L22" s="58">
        <f t="shared" si="5"/>
        <v>16.389352258679494</v>
      </c>
      <c r="M22" s="66">
        <f t="shared" si="3"/>
        <v>0</v>
      </c>
      <c r="N22" s="51">
        <f t="shared" si="4"/>
        <v>83.610647741320506</v>
      </c>
      <c r="O22" s="2"/>
      <c r="P22" s="2"/>
      <c r="Q22" s="2"/>
      <c r="R22" s="2"/>
      <c r="S22" s="2"/>
      <c r="T22" s="2"/>
    </row>
    <row r="23" spans="4:20" ht="18.75" customHeight="1" x14ac:dyDescent="0.2">
      <c r="D23" s="23" t="s">
        <v>67</v>
      </c>
      <c r="F23" s="2">
        <v>0</v>
      </c>
      <c r="G23" s="2">
        <v>0</v>
      </c>
      <c r="H23" s="2">
        <v>0</v>
      </c>
      <c r="I23" s="2">
        <f t="shared" si="0"/>
        <v>0</v>
      </c>
      <c r="J23" s="91">
        <f t="shared" si="1"/>
        <v>0</v>
      </c>
      <c r="K23" s="49">
        <f t="shared" si="2"/>
        <v>48</v>
      </c>
      <c r="L23" s="58">
        <v>0</v>
      </c>
      <c r="M23" s="66">
        <v>0</v>
      </c>
      <c r="N23" s="51">
        <v>0</v>
      </c>
      <c r="O23" t="s">
        <v>0</v>
      </c>
    </row>
    <row r="24" spans="4:20" ht="18.75" customHeight="1" x14ac:dyDescent="0.2">
      <c r="D24" s="23" t="s">
        <v>55</v>
      </c>
      <c r="F24" s="2">
        <v>741962</v>
      </c>
      <c r="G24" s="2">
        <v>0</v>
      </c>
      <c r="H24" s="2">
        <v>369489</v>
      </c>
      <c r="I24" s="2">
        <f t="shared" si="0"/>
        <v>1111451</v>
      </c>
      <c r="J24" s="91">
        <f t="shared" si="1"/>
        <v>0.61881973174688465</v>
      </c>
      <c r="K24" s="49">
        <f t="shared" si="2"/>
        <v>34</v>
      </c>
      <c r="L24" s="50">
        <f t="shared" si="5"/>
        <v>66.756159290872915</v>
      </c>
      <c r="M24" s="66">
        <f t="shared" si="3"/>
        <v>0</v>
      </c>
      <c r="N24" s="51">
        <f t="shared" si="4"/>
        <v>33.243840709127078</v>
      </c>
      <c r="O24" s="2"/>
      <c r="P24" s="2"/>
      <c r="Q24" s="2"/>
      <c r="R24" s="2"/>
      <c r="S24" s="2"/>
      <c r="T24" s="2"/>
    </row>
    <row r="25" spans="4:20" ht="18.75" customHeight="1" x14ac:dyDescent="0.2">
      <c r="D25" s="23" t="s">
        <v>14</v>
      </c>
      <c r="F25" s="2">
        <v>543849</v>
      </c>
      <c r="G25" s="2">
        <v>0</v>
      </c>
      <c r="H25" s="2">
        <v>903741</v>
      </c>
      <c r="I25" s="2">
        <f t="shared" si="0"/>
        <v>1447590</v>
      </c>
      <c r="J25" s="92">
        <f t="shared" si="1"/>
        <v>0.80597098340770101</v>
      </c>
      <c r="K25" s="74">
        <f t="shared" si="2"/>
        <v>29</v>
      </c>
      <c r="L25" s="52">
        <f t="shared" si="5"/>
        <v>37.569270304437033</v>
      </c>
      <c r="M25" s="67">
        <f t="shared" si="3"/>
        <v>0</v>
      </c>
      <c r="N25" s="53">
        <f t="shared" si="4"/>
        <v>62.430729695562967</v>
      </c>
      <c r="O25" s="2"/>
      <c r="P25" s="2"/>
      <c r="Q25" s="2"/>
      <c r="R25" s="2"/>
      <c r="S25" s="2"/>
      <c r="T25" s="2"/>
    </row>
    <row r="26" spans="4:20" ht="18.75" customHeight="1" x14ac:dyDescent="0.2">
      <c r="D26" s="46" t="s">
        <v>15</v>
      </c>
      <c r="E26" s="47"/>
      <c r="F26" s="48">
        <v>4658476</v>
      </c>
      <c r="G26" s="48">
        <v>0</v>
      </c>
      <c r="H26" s="48">
        <v>2836856</v>
      </c>
      <c r="I26" s="48">
        <f t="shared" si="0"/>
        <v>7495332</v>
      </c>
      <c r="J26" s="91">
        <f t="shared" si="1"/>
        <v>4.173156835158581</v>
      </c>
      <c r="K26" s="49">
        <f t="shared" si="2"/>
        <v>6</v>
      </c>
      <c r="L26" s="50">
        <f t="shared" si="5"/>
        <v>62.151696549265601</v>
      </c>
      <c r="M26" s="66">
        <f t="shared" si="3"/>
        <v>0</v>
      </c>
      <c r="N26" s="51">
        <f t="shared" si="4"/>
        <v>37.848303450734406</v>
      </c>
      <c r="O26" s="2"/>
      <c r="P26" s="2"/>
      <c r="Q26" s="2"/>
      <c r="R26" s="2"/>
      <c r="S26" s="2"/>
      <c r="T26" s="2"/>
    </row>
    <row r="27" spans="4:20" ht="18.75" customHeight="1" x14ac:dyDescent="0.2">
      <c r="D27" s="23" t="s">
        <v>16</v>
      </c>
      <c r="F27" s="2">
        <v>1301773</v>
      </c>
      <c r="G27" s="2">
        <v>0</v>
      </c>
      <c r="H27" s="2">
        <v>3493215</v>
      </c>
      <c r="I27" s="2">
        <f t="shared" si="0"/>
        <v>4794988</v>
      </c>
      <c r="J27" s="91">
        <f t="shared" si="1"/>
        <v>2.6696932099476549</v>
      </c>
      <c r="K27" s="49">
        <f t="shared" si="2"/>
        <v>9</v>
      </c>
      <c r="L27" s="50">
        <f t="shared" si="5"/>
        <v>27.148618515833618</v>
      </c>
      <c r="M27" s="66">
        <f t="shared" si="3"/>
        <v>0</v>
      </c>
      <c r="N27" s="51">
        <f t="shared" si="4"/>
        <v>72.851381484166382</v>
      </c>
      <c r="O27" s="2"/>
      <c r="P27" s="2"/>
      <c r="Q27" s="2"/>
      <c r="R27" s="2"/>
      <c r="S27" s="2"/>
      <c r="T27" s="2"/>
    </row>
    <row r="28" spans="4:20" ht="18.75" customHeight="1" x14ac:dyDescent="0.2">
      <c r="D28" s="23" t="s">
        <v>17</v>
      </c>
      <c r="F28" s="2">
        <v>300000</v>
      </c>
      <c r="G28" s="2">
        <v>0</v>
      </c>
      <c r="H28" s="2">
        <v>1872044</v>
      </c>
      <c r="I28" s="2">
        <f t="shared" si="0"/>
        <v>2172044</v>
      </c>
      <c r="J28" s="91">
        <f t="shared" si="1"/>
        <v>1.2093233848567597</v>
      </c>
      <c r="K28" s="49">
        <f t="shared" si="2"/>
        <v>23</v>
      </c>
      <c r="L28" s="50">
        <f t="shared" si="5"/>
        <v>13.811874897561927</v>
      </c>
      <c r="M28" s="66">
        <f t="shared" si="3"/>
        <v>0</v>
      </c>
      <c r="N28" s="51">
        <f t="shared" si="4"/>
        <v>86.188125102438079</v>
      </c>
      <c r="O28" s="2"/>
      <c r="P28" s="2"/>
      <c r="Q28" s="2"/>
      <c r="R28" s="2"/>
      <c r="S28" s="2"/>
      <c r="T28" s="2"/>
    </row>
    <row r="29" spans="4:20" ht="18.75" customHeight="1" x14ac:dyDescent="0.2">
      <c r="D29" s="23" t="s">
        <v>18</v>
      </c>
      <c r="F29" s="2">
        <v>209479</v>
      </c>
      <c r="G29" s="2">
        <v>0</v>
      </c>
      <c r="H29" s="2">
        <v>1047763</v>
      </c>
      <c r="I29" s="2">
        <f t="shared" si="0"/>
        <v>1257242</v>
      </c>
      <c r="J29" s="91">
        <f t="shared" si="1"/>
        <v>0.69999141408925514</v>
      </c>
      <c r="K29" s="49">
        <f t="shared" si="2"/>
        <v>32</v>
      </c>
      <c r="L29" s="50">
        <f t="shared" si="5"/>
        <v>16.661788263516492</v>
      </c>
      <c r="M29" s="66">
        <f t="shared" si="3"/>
        <v>0</v>
      </c>
      <c r="N29" s="51">
        <f t="shared" si="4"/>
        <v>83.338211736483515</v>
      </c>
      <c r="O29" s="2"/>
      <c r="P29" s="2"/>
      <c r="Q29" s="2"/>
      <c r="R29" s="2"/>
      <c r="S29" s="2"/>
      <c r="T29" s="2"/>
    </row>
    <row r="30" spans="4:20" ht="18.75" customHeight="1" x14ac:dyDescent="0.2">
      <c r="D30" s="23" t="s">
        <v>19</v>
      </c>
      <c r="F30" s="2">
        <v>961016</v>
      </c>
      <c r="G30" s="2">
        <v>44655</v>
      </c>
      <c r="H30" s="2">
        <v>1601960</v>
      </c>
      <c r="I30" s="2">
        <f t="shared" si="0"/>
        <v>2607631</v>
      </c>
      <c r="J30" s="92">
        <f t="shared" si="1"/>
        <v>1.4518440452299386</v>
      </c>
      <c r="K30" s="74">
        <f t="shared" si="2"/>
        <v>18</v>
      </c>
      <c r="L30" s="59">
        <f t="shared" si="5"/>
        <v>36.853987393154938</v>
      </c>
      <c r="M30" s="67">
        <f t="shared" si="3"/>
        <v>1.7124738891353877</v>
      </c>
      <c r="N30" s="53">
        <f t="shared" si="4"/>
        <v>61.433538717709681</v>
      </c>
      <c r="O30" s="2"/>
      <c r="P30" s="2"/>
      <c r="Q30" s="2"/>
      <c r="R30" s="2"/>
      <c r="S30" s="2"/>
      <c r="T30" s="2"/>
    </row>
    <row r="31" spans="4:20" ht="18.75" customHeight="1" x14ac:dyDescent="0.2">
      <c r="D31" s="46" t="s">
        <v>50</v>
      </c>
      <c r="E31" s="47"/>
      <c r="F31" s="48">
        <v>95985</v>
      </c>
      <c r="G31" s="48">
        <v>0</v>
      </c>
      <c r="H31" s="48">
        <v>765468</v>
      </c>
      <c r="I31" s="48">
        <f t="shared" si="0"/>
        <v>861453</v>
      </c>
      <c r="J31" s="91">
        <f t="shared" si="1"/>
        <v>0.47962898442895729</v>
      </c>
      <c r="K31" s="49">
        <f t="shared" si="2"/>
        <v>36</v>
      </c>
      <c r="L31" s="58">
        <f t="shared" si="5"/>
        <v>11.142221339991851</v>
      </c>
      <c r="M31" s="66">
        <f t="shared" si="3"/>
        <v>0</v>
      </c>
      <c r="N31" s="51">
        <f t="shared" si="4"/>
        <v>88.857778660008151</v>
      </c>
      <c r="O31" s="2"/>
      <c r="P31" s="2"/>
      <c r="Q31" s="2"/>
      <c r="R31" s="2"/>
      <c r="S31" s="2"/>
      <c r="T31" s="2"/>
    </row>
    <row r="32" spans="4:20" ht="18.75" customHeight="1" x14ac:dyDescent="0.2">
      <c r="D32" s="23" t="s">
        <v>20</v>
      </c>
      <c r="F32" s="2">
        <v>0</v>
      </c>
      <c r="G32" s="2">
        <v>0</v>
      </c>
      <c r="H32" s="2">
        <v>646101</v>
      </c>
      <c r="I32" s="2">
        <f t="shared" si="0"/>
        <v>646101</v>
      </c>
      <c r="J32" s="91">
        <f t="shared" si="1"/>
        <v>0.35972800195545634</v>
      </c>
      <c r="K32" s="49">
        <f t="shared" si="2"/>
        <v>37</v>
      </c>
      <c r="L32" s="58">
        <f t="shared" si="5"/>
        <v>0</v>
      </c>
      <c r="M32" s="66">
        <f t="shared" si="3"/>
        <v>0</v>
      </c>
      <c r="N32" s="51">
        <f t="shared" si="4"/>
        <v>100</v>
      </c>
      <c r="O32" s="2"/>
      <c r="P32" s="2"/>
      <c r="Q32" s="2"/>
      <c r="R32" s="2"/>
      <c r="S32" s="2"/>
      <c r="T32" s="2"/>
    </row>
    <row r="33" spans="4:20" ht="18.75" customHeight="1" x14ac:dyDescent="0.2">
      <c r="D33" s="23" t="s">
        <v>21</v>
      </c>
      <c r="F33" s="2">
        <v>0</v>
      </c>
      <c r="G33" s="2">
        <v>0</v>
      </c>
      <c r="H33" s="2">
        <v>0</v>
      </c>
      <c r="I33" s="2">
        <f t="shared" si="0"/>
        <v>0</v>
      </c>
      <c r="J33" s="91">
        <f t="shared" si="1"/>
        <v>0</v>
      </c>
      <c r="K33" s="49">
        <f t="shared" si="2"/>
        <v>48</v>
      </c>
      <c r="L33" s="50">
        <v>0</v>
      </c>
      <c r="M33" s="66">
        <v>0</v>
      </c>
      <c r="N33" s="51">
        <v>0</v>
      </c>
      <c r="O33" s="2"/>
      <c r="P33" s="2"/>
      <c r="Q33" s="2"/>
      <c r="R33" s="2"/>
      <c r="S33" s="2"/>
      <c r="T33" s="2"/>
    </row>
    <row r="34" spans="4:20" ht="18.75" customHeight="1" x14ac:dyDescent="0.2">
      <c r="D34" s="23" t="s">
        <v>56</v>
      </c>
      <c r="F34" s="2">
        <v>725213</v>
      </c>
      <c r="G34" s="2">
        <v>0</v>
      </c>
      <c r="H34" s="2">
        <v>1223191</v>
      </c>
      <c r="I34" s="2">
        <f t="shared" si="0"/>
        <v>1948404</v>
      </c>
      <c r="J34" s="91">
        <f t="shared" si="1"/>
        <v>1.0848079138122662</v>
      </c>
      <c r="K34" s="49">
        <f t="shared" si="2"/>
        <v>26</v>
      </c>
      <c r="L34" s="50">
        <f t="shared" si="5"/>
        <v>37.220874110297451</v>
      </c>
      <c r="M34" s="66">
        <f t="shared" si="3"/>
        <v>0</v>
      </c>
      <c r="N34" s="51">
        <f t="shared" si="4"/>
        <v>62.779125889702549</v>
      </c>
      <c r="O34" s="2"/>
      <c r="P34" s="2"/>
      <c r="Q34" s="2"/>
      <c r="R34" s="2"/>
      <c r="S34" s="2"/>
      <c r="T34" s="2"/>
    </row>
    <row r="35" spans="4:20" ht="18.75" customHeight="1" x14ac:dyDescent="0.2">
      <c r="D35" s="78" t="s">
        <v>22</v>
      </c>
      <c r="E35" s="79"/>
      <c r="F35" s="80">
        <v>612118</v>
      </c>
      <c r="G35" s="80">
        <v>0</v>
      </c>
      <c r="H35" s="80">
        <v>3766256</v>
      </c>
      <c r="I35" s="80">
        <f t="shared" si="0"/>
        <v>4378374</v>
      </c>
      <c r="J35" s="91">
        <f t="shared" si="1"/>
        <v>2.4377360982783176</v>
      </c>
      <c r="K35" s="49">
        <f t="shared" si="2"/>
        <v>10</v>
      </c>
      <c r="L35" s="58">
        <f t="shared" si="5"/>
        <v>13.980486819992993</v>
      </c>
      <c r="M35" s="66">
        <f t="shared" si="3"/>
        <v>0</v>
      </c>
      <c r="N35" s="51">
        <f t="shared" si="4"/>
        <v>86.01951318000701</v>
      </c>
      <c r="O35" s="2"/>
      <c r="P35" s="2"/>
      <c r="Q35" s="2"/>
      <c r="R35" s="2"/>
      <c r="S35" s="2"/>
      <c r="T35" s="2"/>
    </row>
    <row r="36" spans="4:20" ht="18.75" customHeight="1" x14ac:dyDescent="0.2">
      <c r="D36" s="23" t="s">
        <v>23</v>
      </c>
      <c r="F36" s="2">
        <v>363597</v>
      </c>
      <c r="G36" s="2">
        <v>0</v>
      </c>
      <c r="H36" s="2">
        <v>606000</v>
      </c>
      <c r="I36" s="5">
        <f t="shared" si="0"/>
        <v>969597</v>
      </c>
      <c r="J36" s="93">
        <f t="shared" si="1"/>
        <v>0.53984004282922426</v>
      </c>
      <c r="K36" s="81">
        <f t="shared" si="2"/>
        <v>35</v>
      </c>
      <c r="L36" s="85">
        <f t="shared" si="5"/>
        <v>37.499806620688801</v>
      </c>
      <c r="M36" s="82">
        <f t="shared" si="3"/>
        <v>0</v>
      </c>
      <c r="N36" s="83">
        <f t="shared" si="4"/>
        <v>62.500193379311199</v>
      </c>
      <c r="O36" s="2"/>
      <c r="P36" s="2"/>
      <c r="Q36" s="2"/>
      <c r="R36" s="2"/>
      <c r="S36" s="2"/>
      <c r="T36" s="2"/>
    </row>
    <row r="37" spans="4:20" ht="18.75" customHeight="1" x14ac:dyDescent="0.2">
      <c r="D37" s="23" t="s">
        <v>57</v>
      </c>
      <c r="F37" s="2">
        <v>20108</v>
      </c>
      <c r="G37" s="2">
        <v>0</v>
      </c>
      <c r="H37" s="2">
        <v>439561</v>
      </c>
      <c r="I37" s="5">
        <f t="shared" si="0"/>
        <v>459669</v>
      </c>
      <c r="J37" s="91">
        <f t="shared" si="1"/>
        <v>0.25592873394540894</v>
      </c>
      <c r="K37" s="49">
        <f t="shared" si="2"/>
        <v>41</v>
      </c>
      <c r="L37" s="50">
        <f t="shared" si="5"/>
        <v>4.3744520513673963</v>
      </c>
      <c r="M37" s="65">
        <f t="shared" si="3"/>
        <v>0</v>
      </c>
      <c r="N37" s="51">
        <f t="shared" si="4"/>
        <v>95.625547948632601</v>
      </c>
      <c r="O37" s="2"/>
      <c r="P37" s="2"/>
      <c r="Q37" s="2"/>
      <c r="R37" s="2"/>
      <c r="S37" s="2"/>
      <c r="T37" s="2"/>
    </row>
    <row r="38" spans="4:20" ht="18.75" customHeight="1" x14ac:dyDescent="0.2">
      <c r="D38" s="23" t="s">
        <v>24</v>
      </c>
      <c r="F38" s="2">
        <v>511894</v>
      </c>
      <c r="G38" s="2">
        <v>0</v>
      </c>
      <c r="H38" s="2">
        <v>5095639</v>
      </c>
      <c r="I38" s="5">
        <f t="shared" si="0"/>
        <v>5607533</v>
      </c>
      <c r="J38" s="91">
        <f t="shared" si="1"/>
        <v>3.1220918122542543</v>
      </c>
      <c r="K38" s="49">
        <f t="shared" si="2"/>
        <v>8</v>
      </c>
      <c r="L38" s="50">
        <f t="shared" si="5"/>
        <v>9.1286845748388821</v>
      </c>
      <c r="M38" s="65">
        <f t="shared" si="3"/>
        <v>0</v>
      </c>
      <c r="N38" s="51">
        <f t="shared" si="4"/>
        <v>90.871315425161114</v>
      </c>
      <c r="O38" s="2"/>
      <c r="P38" s="2"/>
      <c r="Q38" s="2"/>
      <c r="R38" s="2"/>
      <c r="S38" s="2"/>
      <c r="T38" s="2"/>
    </row>
    <row r="39" spans="4:20" ht="18.75" customHeight="1" x14ac:dyDescent="0.2">
      <c r="D39" s="23" t="s">
        <v>58</v>
      </c>
      <c r="F39" s="2">
        <v>0</v>
      </c>
      <c r="G39" s="2">
        <v>0</v>
      </c>
      <c r="H39" s="2">
        <v>0</v>
      </c>
      <c r="I39" s="5">
        <f t="shared" si="0"/>
        <v>0</v>
      </c>
      <c r="J39" s="91">
        <f t="shared" si="1"/>
        <v>0</v>
      </c>
      <c r="K39" s="49">
        <f t="shared" si="2"/>
        <v>48</v>
      </c>
      <c r="L39" s="50">
        <v>0</v>
      </c>
      <c r="M39" s="65">
        <v>0</v>
      </c>
      <c r="N39" s="51">
        <v>0</v>
      </c>
      <c r="O39" s="2"/>
      <c r="P39" s="2"/>
      <c r="Q39" s="2"/>
      <c r="R39" s="2"/>
      <c r="S39" s="2"/>
      <c r="T39" s="2"/>
    </row>
    <row r="40" spans="4:20" ht="18.75" customHeight="1" x14ac:dyDescent="0.2">
      <c r="D40" s="23" t="s">
        <v>25</v>
      </c>
      <c r="F40" s="2">
        <v>-10240</v>
      </c>
      <c r="G40" s="2">
        <v>0</v>
      </c>
      <c r="H40" s="2">
        <v>478609</v>
      </c>
      <c r="I40" s="5">
        <f t="shared" si="0"/>
        <v>468369</v>
      </c>
      <c r="J40" s="91">
        <f t="shared" si="1"/>
        <v>0.26077261070308688</v>
      </c>
      <c r="K40" s="49">
        <f t="shared" si="2"/>
        <v>40</v>
      </c>
      <c r="L40" s="50">
        <f t="shared" si="5"/>
        <v>-2.1863103663991428</v>
      </c>
      <c r="M40" s="65">
        <f t="shared" si="3"/>
        <v>0</v>
      </c>
      <c r="N40" s="51">
        <f t="shared" si="4"/>
        <v>102.18631036639914</v>
      </c>
      <c r="O40" s="2"/>
      <c r="P40" s="2"/>
      <c r="Q40" s="2"/>
      <c r="R40" s="2"/>
      <c r="S40" s="2"/>
      <c r="T40" s="2"/>
    </row>
    <row r="41" spans="4:20" ht="18.75" customHeight="1" x14ac:dyDescent="0.2">
      <c r="D41" s="86" t="s">
        <v>26</v>
      </c>
      <c r="E41" s="87"/>
      <c r="F41" s="84">
        <v>17325</v>
      </c>
      <c r="G41" s="84">
        <v>0</v>
      </c>
      <c r="H41" s="84">
        <v>155929</v>
      </c>
      <c r="I41" s="84">
        <f t="shared" si="0"/>
        <v>173254</v>
      </c>
      <c r="J41" s="93">
        <f t="shared" si="1"/>
        <v>9.646218664077387E-2</v>
      </c>
      <c r="K41" s="81">
        <f t="shared" si="2"/>
        <v>47</v>
      </c>
      <c r="L41" s="85">
        <f t="shared" si="5"/>
        <v>9.9997691250995651</v>
      </c>
      <c r="M41" s="82">
        <f t="shared" si="3"/>
        <v>0</v>
      </c>
      <c r="N41" s="83">
        <f t="shared" si="4"/>
        <v>90.000230874900438</v>
      </c>
      <c r="O41" s="2"/>
      <c r="P41" s="2"/>
      <c r="Q41" s="2"/>
      <c r="R41" s="2"/>
      <c r="S41" s="2"/>
      <c r="T41" s="2"/>
    </row>
    <row r="42" spans="4:20" ht="18.75" customHeight="1" x14ac:dyDescent="0.2">
      <c r="D42" s="23" t="s">
        <v>27</v>
      </c>
      <c r="E42" s="7"/>
      <c r="F42" s="5">
        <v>325621</v>
      </c>
      <c r="G42" s="5">
        <v>0</v>
      </c>
      <c r="H42" s="5">
        <v>244359</v>
      </c>
      <c r="I42" s="5">
        <f t="shared" si="0"/>
        <v>569980</v>
      </c>
      <c r="J42" s="91">
        <f t="shared" si="1"/>
        <v>0.31734630739554809</v>
      </c>
      <c r="K42" s="49">
        <f t="shared" si="2"/>
        <v>38</v>
      </c>
      <c r="L42" s="58">
        <v>0</v>
      </c>
      <c r="M42" s="66">
        <v>0</v>
      </c>
      <c r="N42" s="51">
        <v>0</v>
      </c>
      <c r="O42" s="2"/>
      <c r="P42" s="2"/>
      <c r="Q42" s="2"/>
      <c r="R42" s="2"/>
      <c r="S42" s="2"/>
      <c r="T42" s="2"/>
    </row>
    <row r="43" spans="4:20" ht="18.75" customHeight="1" x14ac:dyDescent="0.2">
      <c r="D43" s="23" t="s">
        <v>28</v>
      </c>
      <c r="E43" s="7"/>
      <c r="F43" s="5">
        <v>667899</v>
      </c>
      <c r="G43" s="5">
        <v>0</v>
      </c>
      <c r="H43" s="5">
        <v>6602333</v>
      </c>
      <c r="I43" s="5">
        <f t="shared" si="0"/>
        <v>7270232</v>
      </c>
      <c r="J43" s="91">
        <f t="shared" si="1"/>
        <v>4.0478284836467076</v>
      </c>
      <c r="K43" s="49">
        <f t="shared" si="2"/>
        <v>7</v>
      </c>
      <c r="L43" s="50">
        <v>0</v>
      </c>
      <c r="M43" s="66">
        <v>0</v>
      </c>
      <c r="N43" s="51">
        <v>0</v>
      </c>
      <c r="O43" s="2"/>
      <c r="P43" s="2"/>
      <c r="Q43" s="2"/>
      <c r="R43" s="2"/>
      <c r="S43" s="2"/>
      <c r="T43" s="2"/>
    </row>
    <row r="44" spans="4:20" ht="18.75" customHeight="1" x14ac:dyDescent="0.2">
      <c r="D44" s="23" t="s">
        <v>29</v>
      </c>
      <c r="E44" s="7"/>
      <c r="F44" s="5">
        <v>143899</v>
      </c>
      <c r="G44" s="5">
        <v>0</v>
      </c>
      <c r="H44" s="5">
        <v>1929628</v>
      </c>
      <c r="I44" s="5">
        <f t="shared" si="0"/>
        <v>2073527</v>
      </c>
      <c r="J44" s="91">
        <f t="shared" si="1"/>
        <v>1.154472326634213</v>
      </c>
      <c r="K44" s="49">
        <f t="shared" si="2"/>
        <v>25</v>
      </c>
      <c r="L44" s="50">
        <f t="shared" si="5"/>
        <v>6.939818000923065</v>
      </c>
      <c r="M44" s="66">
        <f t="shared" si="3"/>
        <v>0</v>
      </c>
      <c r="N44" s="51">
        <f t="shared" si="4"/>
        <v>93.060181999076931</v>
      </c>
      <c r="O44" s="2"/>
      <c r="P44" s="2"/>
      <c r="Q44" s="2"/>
      <c r="R44" s="2"/>
      <c r="S44" s="2"/>
      <c r="T44" s="2"/>
    </row>
    <row r="45" spans="4:20" ht="18.75" customHeight="1" x14ac:dyDescent="0.2">
      <c r="D45" s="60" t="s">
        <v>30</v>
      </c>
      <c r="E45" s="61"/>
      <c r="F45" s="62">
        <v>11424268.199999999</v>
      </c>
      <c r="G45" s="62">
        <v>0</v>
      </c>
      <c r="H45" s="62">
        <v>9549443.8000000007</v>
      </c>
      <c r="I45" s="62">
        <f t="shared" si="0"/>
        <v>20973712</v>
      </c>
      <c r="J45" s="94">
        <f t="shared" si="1"/>
        <v>11.677480009083995</v>
      </c>
      <c r="K45" s="75">
        <f t="shared" si="2"/>
        <v>2</v>
      </c>
      <c r="L45" s="76">
        <f t="shared" si="5"/>
        <v>54.469462534815008</v>
      </c>
      <c r="M45" s="88">
        <f t="shared" si="3"/>
        <v>0</v>
      </c>
      <c r="N45" s="77">
        <f t="shared" si="4"/>
        <v>45.530537465184992</v>
      </c>
      <c r="O45" s="2"/>
      <c r="P45" s="2"/>
      <c r="Q45" s="2"/>
      <c r="R45" s="2"/>
      <c r="S45" s="2"/>
      <c r="T45" s="2"/>
    </row>
    <row r="46" spans="4:20" ht="18.75" customHeight="1" x14ac:dyDescent="0.2">
      <c r="D46" s="23" t="s">
        <v>31</v>
      </c>
      <c r="F46" s="2">
        <v>605413</v>
      </c>
      <c r="G46" s="2">
        <v>0</v>
      </c>
      <c r="H46" s="2">
        <v>1611265</v>
      </c>
      <c r="I46" s="2">
        <f t="shared" si="0"/>
        <v>2216678</v>
      </c>
      <c r="J46" s="91">
        <f t="shared" si="1"/>
        <v>1.2341741429259776</v>
      </c>
      <c r="K46" s="49">
        <f t="shared" si="2"/>
        <v>21</v>
      </c>
      <c r="L46" s="50">
        <f t="shared" si="5"/>
        <v>27.31172502275928</v>
      </c>
      <c r="M46" s="66">
        <f t="shared" si="3"/>
        <v>0</v>
      </c>
      <c r="N46" s="51">
        <f t="shared" si="4"/>
        <v>72.688274977240724</v>
      </c>
      <c r="O46" s="2"/>
      <c r="P46" s="2"/>
      <c r="Q46" s="2"/>
      <c r="R46" s="2"/>
      <c r="S46" s="2"/>
      <c r="T46" s="2"/>
    </row>
    <row r="47" spans="4:20" ht="18.75" customHeight="1" x14ac:dyDescent="0.2">
      <c r="D47" s="23" t="s">
        <v>59</v>
      </c>
      <c r="E47" s="7"/>
      <c r="F47" s="5">
        <v>309776</v>
      </c>
      <c r="G47" s="5">
        <v>0</v>
      </c>
      <c r="H47" s="5">
        <v>185004</v>
      </c>
      <c r="I47" s="5">
        <f t="shared" si="0"/>
        <v>494780</v>
      </c>
      <c r="J47" s="91">
        <f t="shared" si="1"/>
        <v>0.27547739565102158</v>
      </c>
      <c r="K47" s="49">
        <f t="shared" si="2"/>
        <v>39</v>
      </c>
      <c r="L47" s="50">
        <f t="shared" si="5"/>
        <v>62.608836250454743</v>
      </c>
      <c r="M47" s="65">
        <f t="shared" si="3"/>
        <v>0</v>
      </c>
      <c r="N47" s="51">
        <f t="shared" si="4"/>
        <v>37.391163749545257</v>
      </c>
      <c r="O47" s="2"/>
      <c r="P47" s="2"/>
      <c r="Q47" s="2"/>
      <c r="R47" s="2"/>
      <c r="S47" s="2"/>
      <c r="T47" s="2"/>
    </row>
    <row r="48" spans="4:20" ht="18.75" customHeight="1" x14ac:dyDescent="0.2">
      <c r="D48" s="23" t="s">
        <v>68</v>
      </c>
      <c r="E48" s="7"/>
      <c r="F48" s="5">
        <v>0</v>
      </c>
      <c r="G48" s="5">
        <v>0</v>
      </c>
      <c r="H48" s="5">
        <v>0</v>
      </c>
      <c r="I48" s="5">
        <f t="shared" si="0"/>
        <v>0</v>
      </c>
      <c r="J48" s="91">
        <f t="shared" si="1"/>
        <v>0</v>
      </c>
      <c r="K48" s="49">
        <f t="shared" si="2"/>
        <v>48</v>
      </c>
      <c r="L48" s="50">
        <v>0</v>
      </c>
      <c r="M48" s="65">
        <v>0</v>
      </c>
      <c r="N48" s="51">
        <v>0</v>
      </c>
      <c r="O48" s="2"/>
      <c r="P48" s="2"/>
      <c r="Q48" s="2"/>
      <c r="R48" s="2"/>
      <c r="S48" s="2"/>
      <c r="T48" s="2"/>
    </row>
    <row r="49" spans="4:20" ht="18.75" customHeight="1" x14ac:dyDescent="0.2">
      <c r="D49" s="23" t="s">
        <v>32</v>
      </c>
      <c r="E49" s="7"/>
      <c r="F49" s="5">
        <v>740991</v>
      </c>
      <c r="G49" s="5">
        <v>0</v>
      </c>
      <c r="H49" s="5">
        <v>3244062</v>
      </c>
      <c r="I49" s="5">
        <f t="shared" si="0"/>
        <v>3985053</v>
      </c>
      <c r="J49" s="91">
        <f t="shared" si="1"/>
        <v>2.2187477706683589</v>
      </c>
      <c r="K49" s="49">
        <f t="shared" si="2"/>
        <v>12</v>
      </c>
      <c r="L49" s="50">
        <f t="shared" si="5"/>
        <v>18.594257090181738</v>
      </c>
      <c r="M49" s="65">
        <f t="shared" si="3"/>
        <v>0</v>
      </c>
      <c r="N49" s="51">
        <f t="shared" si="4"/>
        <v>81.405742909818272</v>
      </c>
      <c r="O49" s="2"/>
      <c r="P49" s="2"/>
      <c r="Q49" s="2"/>
      <c r="R49" s="2"/>
      <c r="S49" s="2"/>
      <c r="T49" s="2"/>
    </row>
    <row r="50" spans="4:20" ht="18.75" customHeight="1" x14ac:dyDescent="0.2">
      <c r="D50" s="23" t="s">
        <v>60</v>
      </c>
      <c r="E50" s="7"/>
      <c r="F50" s="5">
        <v>289500</v>
      </c>
      <c r="G50" s="5">
        <v>0</v>
      </c>
      <c r="H50" s="5">
        <v>2659272</v>
      </c>
      <c r="I50" s="5">
        <f t="shared" si="0"/>
        <v>2948772</v>
      </c>
      <c r="J50" s="91">
        <f t="shared" si="1"/>
        <v>1.6417802476426979</v>
      </c>
      <c r="K50" s="49">
        <f t="shared" si="2"/>
        <v>15</v>
      </c>
      <c r="L50" s="50">
        <f t="shared" si="5"/>
        <v>9.8176461252345035</v>
      </c>
      <c r="M50" s="65">
        <f t="shared" si="3"/>
        <v>0</v>
      </c>
      <c r="N50" s="51">
        <f t="shared" si="4"/>
        <v>90.182353874765496</v>
      </c>
      <c r="O50" s="2"/>
      <c r="P50" s="2"/>
      <c r="Q50" s="2"/>
      <c r="R50" s="2"/>
      <c r="S50" s="2"/>
      <c r="T50" s="2"/>
    </row>
    <row r="51" spans="4:20" ht="18.75" customHeight="1" x14ac:dyDescent="0.2">
      <c r="D51" s="86" t="s">
        <v>33</v>
      </c>
      <c r="E51" s="87"/>
      <c r="F51" s="84">
        <v>417701</v>
      </c>
      <c r="G51" s="84">
        <v>0</v>
      </c>
      <c r="H51" s="84">
        <v>1152835</v>
      </c>
      <c r="I51" s="84">
        <f t="shared" si="0"/>
        <v>1570536</v>
      </c>
      <c r="J51" s="93">
        <f t="shared" si="1"/>
        <v>0.8744233135053413</v>
      </c>
      <c r="K51" s="81">
        <f t="shared" si="2"/>
        <v>28</v>
      </c>
      <c r="L51" s="85">
        <f t="shared" si="5"/>
        <v>26.596079300315306</v>
      </c>
      <c r="M51" s="82">
        <f t="shared" si="3"/>
        <v>0</v>
      </c>
      <c r="N51" s="83">
        <f t="shared" si="4"/>
        <v>73.40392069968469</v>
      </c>
      <c r="O51" s="2"/>
      <c r="P51" s="2"/>
      <c r="Q51" s="2"/>
      <c r="R51" s="2"/>
      <c r="S51" s="2"/>
      <c r="T51" s="2"/>
    </row>
    <row r="52" spans="4:20" ht="18.75" customHeight="1" x14ac:dyDescent="0.2">
      <c r="D52" s="23" t="s">
        <v>34</v>
      </c>
      <c r="E52" s="7"/>
      <c r="F52" s="5">
        <v>4984155</v>
      </c>
      <c r="G52" s="5">
        <v>0</v>
      </c>
      <c r="H52" s="5">
        <v>5153939</v>
      </c>
      <c r="I52" s="5">
        <f t="shared" si="0"/>
        <v>10138094</v>
      </c>
      <c r="J52" s="91">
        <f t="shared" si="1"/>
        <v>5.6445606774430006</v>
      </c>
      <c r="K52" s="49">
        <f t="shared" si="2"/>
        <v>4</v>
      </c>
      <c r="L52" s="50">
        <f t="shared" si="5"/>
        <v>49.162643392337849</v>
      </c>
      <c r="M52" s="65">
        <f t="shared" si="3"/>
        <v>0</v>
      </c>
      <c r="N52" s="51">
        <f t="shared" si="4"/>
        <v>50.837356607662151</v>
      </c>
      <c r="O52" s="2"/>
      <c r="P52" s="2"/>
      <c r="Q52" s="2"/>
      <c r="R52" s="2"/>
      <c r="S52" s="2"/>
      <c r="T52" s="2"/>
    </row>
    <row r="53" spans="4:20" ht="18.75" customHeight="1" x14ac:dyDescent="0.2">
      <c r="D53" s="23" t="s">
        <v>69</v>
      </c>
      <c r="E53" s="7"/>
      <c r="F53" s="5">
        <v>4098649</v>
      </c>
      <c r="G53" s="5">
        <v>0</v>
      </c>
      <c r="H53" s="5">
        <v>120000</v>
      </c>
      <c r="I53" s="5">
        <f t="shared" si="0"/>
        <v>4218649</v>
      </c>
      <c r="J53" s="91">
        <f t="shared" si="1"/>
        <v>2.3488064183794544</v>
      </c>
      <c r="K53" s="49">
        <f t="shared" si="2"/>
        <v>11</v>
      </c>
      <c r="L53" s="50">
        <v>0</v>
      </c>
      <c r="M53" s="65">
        <v>0</v>
      </c>
      <c r="N53" s="51">
        <v>0</v>
      </c>
      <c r="O53" s="2"/>
      <c r="P53" s="2"/>
      <c r="Q53" s="2"/>
      <c r="R53" s="2"/>
      <c r="S53" s="2"/>
      <c r="T53" s="2"/>
    </row>
    <row r="54" spans="4:20" ht="18.75" customHeight="1" x14ac:dyDescent="0.2">
      <c r="D54" s="23" t="s">
        <v>61</v>
      </c>
      <c r="E54" s="7"/>
      <c r="F54" s="5">
        <v>0</v>
      </c>
      <c r="G54" s="5">
        <v>0</v>
      </c>
      <c r="H54" s="5">
        <v>0</v>
      </c>
      <c r="I54" s="5">
        <f t="shared" si="0"/>
        <v>0</v>
      </c>
      <c r="J54" s="91">
        <f t="shared" si="1"/>
        <v>0</v>
      </c>
      <c r="K54" s="49">
        <f t="shared" si="2"/>
        <v>48</v>
      </c>
      <c r="L54" s="58">
        <v>0</v>
      </c>
      <c r="M54" s="66">
        <v>0</v>
      </c>
      <c r="N54" s="51">
        <v>0</v>
      </c>
      <c r="O54" s="2"/>
      <c r="P54" s="2"/>
      <c r="Q54" s="2"/>
      <c r="R54" s="2"/>
      <c r="S54" s="2"/>
      <c r="T54" s="2"/>
    </row>
    <row r="55" spans="4:20" ht="18.75" customHeight="1" x14ac:dyDescent="0.2">
      <c r="D55" s="60" t="s">
        <v>62</v>
      </c>
      <c r="E55" s="61"/>
      <c r="F55" s="62">
        <v>898178</v>
      </c>
      <c r="G55" s="62">
        <v>0</v>
      </c>
      <c r="H55" s="62">
        <v>1286601</v>
      </c>
      <c r="I55" s="62">
        <f t="shared" si="0"/>
        <v>2184779</v>
      </c>
      <c r="J55" s="94">
        <f t="shared" si="1"/>
        <v>1.216413818248602</v>
      </c>
      <c r="K55" s="75">
        <f t="shared" si="2"/>
        <v>22</v>
      </c>
      <c r="L55" s="76">
        <f t="shared" si="5"/>
        <v>41.110702730115953</v>
      </c>
      <c r="M55" s="68">
        <f t="shared" si="3"/>
        <v>0</v>
      </c>
      <c r="N55" s="77">
        <f t="shared" si="4"/>
        <v>58.889297269884047</v>
      </c>
      <c r="O55" s="2"/>
      <c r="P55" s="2"/>
      <c r="Q55" s="2"/>
      <c r="R55" s="2"/>
      <c r="S55" s="2"/>
      <c r="T55" s="2"/>
    </row>
    <row r="56" spans="4:20" ht="18.75" customHeight="1" x14ac:dyDescent="0.2">
      <c r="D56" s="23" t="s">
        <v>70</v>
      </c>
      <c r="F56" s="2">
        <v>254308</v>
      </c>
      <c r="G56" s="2">
        <v>0</v>
      </c>
      <c r="H56" s="2">
        <v>918780</v>
      </c>
      <c r="I56" s="2">
        <f t="shared" si="0"/>
        <v>1173088</v>
      </c>
      <c r="J56" s="91">
        <f t="shared" si="1"/>
        <v>0.65313720665642427</v>
      </c>
      <c r="K56" s="49">
        <f t="shared" si="2"/>
        <v>33</v>
      </c>
      <c r="L56" s="50">
        <v>0</v>
      </c>
      <c r="M56" s="66">
        <v>0</v>
      </c>
      <c r="N56" s="51">
        <v>0</v>
      </c>
      <c r="O56" s="2"/>
      <c r="P56" s="2"/>
      <c r="Q56" s="2"/>
      <c r="R56" s="2"/>
      <c r="S56" s="2"/>
      <c r="T56" s="2"/>
    </row>
    <row r="57" spans="4:20" ht="18.75" customHeight="1" x14ac:dyDescent="0.2">
      <c r="D57" s="23" t="s">
        <v>35</v>
      </c>
      <c r="E57" s="7"/>
      <c r="F57" s="5">
        <v>484164</v>
      </c>
      <c r="G57" s="5">
        <v>0</v>
      </c>
      <c r="H57" s="5">
        <v>3156860</v>
      </c>
      <c r="I57" s="5">
        <f t="shared" si="0"/>
        <v>3641024</v>
      </c>
      <c r="J57" s="91">
        <f t="shared" si="1"/>
        <v>2.0272036238790272</v>
      </c>
      <c r="K57" s="49">
        <f t="shared" si="2"/>
        <v>13</v>
      </c>
      <c r="L57" s="58">
        <f t="shared" si="5"/>
        <v>13.297467965055985</v>
      </c>
      <c r="M57" s="66">
        <f t="shared" si="3"/>
        <v>0</v>
      </c>
      <c r="N57" s="51">
        <f t="shared" si="4"/>
        <v>86.702532034944014</v>
      </c>
      <c r="O57" s="2"/>
      <c r="P57" s="2"/>
      <c r="Q57" s="2"/>
      <c r="R57" s="2"/>
      <c r="S57" s="2"/>
      <c r="T57" s="2"/>
    </row>
    <row r="58" spans="4:20" ht="18.75" customHeight="1" x14ac:dyDescent="0.2">
      <c r="D58" s="23" t="s">
        <v>36</v>
      </c>
      <c r="E58" s="7"/>
      <c r="F58" s="5">
        <v>8314056</v>
      </c>
      <c r="G58" s="5">
        <v>-22500</v>
      </c>
      <c r="H58" s="5">
        <v>7495155</v>
      </c>
      <c r="I58" s="5">
        <f t="shared" si="0"/>
        <v>15786711</v>
      </c>
      <c r="J58" s="91">
        <f t="shared" si="1"/>
        <v>8.7895267233423624</v>
      </c>
      <c r="K58" s="49">
        <f t="shared" si="2"/>
        <v>3</v>
      </c>
      <c r="L58" s="50">
        <f t="shared" si="5"/>
        <v>52.664902778039071</v>
      </c>
      <c r="M58" s="66">
        <f t="shared" si="3"/>
        <v>-0.14252493758832985</v>
      </c>
      <c r="N58" s="51">
        <f t="shared" si="4"/>
        <v>47.477622159549256</v>
      </c>
      <c r="O58" s="2"/>
      <c r="P58" s="2"/>
      <c r="Q58" s="2"/>
      <c r="R58" s="2"/>
      <c r="S58" s="2"/>
      <c r="T58" s="2"/>
    </row>
    <row r="59" spans="4:20" ht="18.75" customHeight="1" x14ac:dyDescent="0.2">
      <c r="D59" s="23" t="s">
        <v>63</v>
      </c>
      <c r="F59" s="2">
        <v>-8</v>
      </c>
      <c r="G59" s="2">
        <v>0</v>
      </c>
      <c r="H59" s="2">
        <v>-82</v>
      </c>
      <c r="I59" s="5">
        <f t="shared" si="0"/>
        <v>-90</v>
      </c>
      <c r="J59" s="91">
        <f t="shared" si="1"/>
        <v>-5.0109069907013105E-5</v>
      </c>
      <c r="K59" s="49">
        <f t="shared" si="2"/>
        <v>56</v>
      </c>
      <c r="L59" s="50">
        <f t="shared" si="5"/>
        <v>8.8888888888888893</v>
      </c>
      <c r="M59" s="65">
        <f t="shared" si="3"/>
        <v>0</v>
      </c>
      <c r="N59" s="51">
        <f t="shared" si="4"/>
        <v>91.111111111111114</v>
      </c>
      <c r="O59" s="2"/>
      <c r="P59" s="2"/>
      <c r="Q59" s="2"/>
      <c r="R59" s="2"/>
      <c r="S59" s="2"/>
      <c r="T59" s="2"/>
    </row>
    <row r="60" spans="4:20" ht="18.75" customHeight="1" x14ac:dyDescent="0.2">
      <c r="D60" s="23" t="s">
        <v>37</v>
      </c>
      <c r="F60" s="2">
        <v>0</v>
      </c>
      <c r="G60" s="2">
        <v>0</v>
      </c>
      <c r="H60" s="2">
        <v>239095</v>
      </c>
      <c r="I60" s="5">
        <f t="shared" si="0"/>
        <v>239095</v>
      </c>
      <c r="J60" s="91">
        <f t="shared" si="1"/>
        <v>0.13312031188241441</v>
      </c>
      <c r="K60" s="49">
        <f t="shared" si="2"/>
        <v>46</v>
      </c>
      <c r="L60" s="50">
        <f t="shared" si="5"/>
        <v>0</v>
      </c>
      <c r="M60" s="65">
        <f t="shared" si="3"/>
        <v>0</v>
      </c>
      <c r="N60" s="51">
        <f t="shared" si="4"/>
        <v>100</v>
      </c>
      <c r="O60" s="2"/>
      <c r="P60" s="2"/>
      <c r="Q60" s="2"/>
      <c r="R60" s="2"/>
      <c r="S60" s="2"/>
      <c r="T60" s="2"/>
    </row>
    <row r="61" spans="4:20" ht="18.75" customHeight="1" x14ac:dyDescent="0.2">
      <c r="D61" s="86" t="s">
        <v>41</v>
      </c>
      <c r="E61" s="87"/>
      <c r="F61" s="84">
        <v>447122</v>
      </c>
      <c r="G61" s="84">
        <v>0</v>
      </c>
      <c r="H61" s="84">
        <v>2755972</v>
      </c>
      <c r="I61" s="84">
        <f t="shared" si="0"/>
        <v>3203094</v>
      </c>
      <c r="J61" s="93">
        <f t="shared" si="1"/>
        <v>1.7833784573859357</v>
      </c>
      <c r="K61" s="81">
        <f t="shared" si="2"/>
        <v>14</v>
      </c>
      <c r="L61" s="85">
        <f t="shared" si="5"/>
        <v>13.959065828227333</v>
      </c>
      <c r="M61" s="82">
        <f t="shared" si="3"/>
        <v>0</v>
      </c>
      <c r="N61" s="83">
        <f t="shared" si="4"/>
        <v>86.040934171772662</v>
      </c>
      <c r="O61" s="2"/>
      <c r="P61" s="2"/>
      <c r="Q61" s="2"/>
      <c r="R61" s="2"/>
      <c r="S61" s="2"/>
      <c r="T61" s="2"/>
    </row>
    <row r="62" spans="4:20" ht="18.75" customHeight="1" x14ac:dyDescent="0.2">
      <c r="D62" s="23" t="s">
        <v>71</v>
      </c>
      <c r="F62" s="2">
        <v>0</v>
      </c>
      <c r="G62" s="2">
        <v>0</v>
      </c>
      <c r="H62" s="2">
        <v>0</v>
      </c>
      <c r="I62" s="5">
        <f t="shared" si="0"/>
        <v>0</v>
      </c>
      <c r="J62" s="91">
        <f t="shared" si="1"/>
        <v>0</v>
      </c>
      <c r="K62" s="49">
        <f t="shared" si="2"/>
        <v>48</v>
      </c>
      <c r="L62" s="50">
        <v>0</v>
      </c>
      <c r="M62" s="65">
        <v>0</v>
      </c>
      <c r="N62" s="51">
        <v>0</v>
      </c>
      <c r="O62" s="2"/>
      <c r="P62" s="2"/>
      <c r="Q62" s="2"/>
      <c r="R62" s="2"/>
      <c r="S62" s="2"/>
      <c r="T62" s="2"/>
    </row>
    <row r="63" spans="4:20" ht="18.75" customHeight="1" x14ac:dyDescent="0.2">
      <c r="D63" s="23" t="s">
        <v>38</v>
      </c>
      <c r="F63" s="2">
        <v>770364</v>
      </c>
      <c r="G63" s="2">
        <v>0</v>
      </c>
      <c r="H63" s="2">
        <v>621414</v>
      </c>
      <c r="I63" s="5">
        <f t="shared" si="0"/>
        <v>1391778</v>
      </c>
      <c r="J63" s="91">
        <f t="shared" si="1"/>
        <v>0.77489667885603197</v>
      </c>
      <c r="K63" s="49">
        <f t="shared" si="2"/>
        <v>31</v>
      </c>
      <c r="L63" s="50">
        <f t="shared" si="5"/>
        <v>55.35106892047439</v>
      </c>
      <c r="M63" s="65">
        <f t="shared" si="3"/>
        <v>0</v>
      </c>
      <c r="N63" s="51">
        <f t="shared" si="4"/>
        <v>44.648931079525617</v>
      </c>
      <c r="O63" s="2"/>
      <c r="P63" s="2"/>
      <c r="Q63" s="2"/>
      <c r="R63" s="2"/>
      <c r="S63" s="2"/>
      <c r="T63" s="2"/>
    </row>
    <row r="64" spans="4:20" ht="18.75" customHeight="1" x14ac:dyDescent="0.2">
      <c r="D64" s="23" t="s">
        <v>39</v>
      </c>
      <c r="F64" s="2">
        <v>0</v>
      </c>
      <c r="G64" s="2">
        <v>0</v>
      </c>
      <c r="H64" s="2">
        <v>314200</v>
      </c>
      <c r="I64" s="5">
        <f t="shared" si="0"/>
        <v>314200</v>
      </c>
      <c r="J64" s="91">
        <f t="shared" si="1"/>
        <v>0.17493633071981685</v>
      </c>
      <c r="K64" s="49">
        <f t="shared" si="2"/>
        <v>44</v>
      </c>
      <c r="L64" s="50">
        <f t="shared" si="5"/>
        <v>0</v>
      </c>
      <c r="M64" s="65">
        <f t="shared" si="3"/>
        <v>0</v>
      </c>
      <c r="N64" s="51">
        <f t="shared" si="4"/>
        <v>100</v>
      </c>
      <c r="O64" s="2"/>
      <c r="P64" s="2"/>
      <c r="Q64" s="2"/>
      <c r="R64" s="2"/>
      <c r="S64" s="2"/>
      <c r="T64" s="2"/>
    </row>
    <row r="65" spans="4:21" ht="18.75" customHeight="1" x14ac:dyDescent="0.2">
      <c r="D65" s="23" t="s">
        <v>40</v>
      </c>
      <c r="F65" s="2">
        <v>904458</v>
      </c>
      <c r="G65" s="2">
        <v>0</v>
      </c>
      <c r="H65" s="2">
        <v>1503264</v>
      </c>
      <c r="I65" s="5">
        <f t="shared" si="0"/>
        <v>2407722</v>
      </c>
      <c r="J65" s="91">
        <f t="shared" si="1"/>
        <v>1.3405412223850377</v>
      </c>
      <c r="K65" s="49">
        <f t="shared" si="2"/>
        <v>19</v>
      </c>
      <c r="L65" s="50">
        <f t="shared" si="5"/>
        <v>37.564884982568586</v>
      </c>
      <c r="M65" s="65">
        <f t="shared" si="3"/>
        <v>0</v>
      </c>
      <c r="N65" s="51">
        <f t="shared" si="4"/>
        <v>62.435115017431421</v>
      </c>
      <c r="O65" s="2"/>
      <c r="P65" s="2"/>
      <c r="Q65" s="2"/>
      <c r="R65" s="2"/>
      <c r="S65" s="2"/>
      <c r="T65" s="2"/>
    </row>
    <row r="66" spans="4:21" ht="18.75" customHeight="1" x14ac:dyDescent="0.2">
      <c r="D66" s="23" t="s">
        <v>64</v>
      </c>
      <c r="F66" s="2">
        <v>28329</v>
      </c>
      <c r="G66" s="2">
        <v>0</v>
      </c>
      <c r="H66" s="2">
        <v>328727</v>
      </c>
      <c r="I66" s="5">
        <f t="shared" si="0"/>
        <v>357056</v>
      </c>
      <c r="J66" s="91">
        <f t="shared" si="1"/>
        <v>0.19879715627464967</v>
      </c>
      <c r="K66" s="49">
        <f t="shared" si="2"/>
        <v>42</v>
      </c>
      <c r="L66" s="50">
        <f t="shared" si="5"/>
        <v>7.9340495608532002</v>
      </c>
      <c r="M66" s="65">
        <f t="shared" si="3"/>
        <v>0</v>
      </c>
      <c r="N66" s="51">
        <f t="shared" si="4"/>
        <v>92.065950439146803</v>
      </c>
      <c r="O66" s="2"/>
      <c r="P66" s="2"/>
      <c r="Q66" s="2"/>
      <c r="R66" s="2"/>
      <c r="S66" s="2"/>
      <c r="T66" s="2"/>
    </row>
    <row r="67" spans="4:21" ht="15.75" thickBot="1" x14ac:dyDescent="0.25">
      <c r="D67" s="25"/>
      <c r="E67" s="10"/>
      <c r="F67" s="2"/>
      <c r="G67" s="2"/>
      <c r="H67" s="2"/>
      <c r="I67" s="2"/>
      <c r="J67" s="70"/>
      <c r="K67" s="54"/>
      <c r="L67" s="55"/>
      <c r="M67" s="69"/>
      <c r="N67" s="56"/>
      <c r="O67" s="2"/>
      <c r="P67" s="2"/>
      <c r="Q67" s="2"/>
      <c r="R67" s="2"/>
      <c r="S67" s="2"/>
      <c r="T67" s="2"/>
    </row>
    <row r="68" spans="4:21" x14ac:dyDescent="0.2">
      <c r="D68" s="26"/>
      <c r="E68" s="13"/>
      <c r="F68" s="14"/>
      <c r="G68" s="14"/>
      <c r="H68" s="14"/>
      <c r="I68" s="14"/>
      <c r="J68" s="95"/>
      <c r="K68" s="95"/>
      <c r="L68" s="50"/>
      <c r="M68" s="70"/>
      <c r="N68" s="57"/>
      <c r="O68" s="2"/>
      <c r="Q68" s="2"/>
      <c r="R68" s="2"/>
      <c r="S68" s="2"/>
      <c r="T68" s="2"/>
    </row>
    <row r="69" spans="4:21" x14ac:dyDescent="0.2">
      <c r="D69" s="23" t="s">
        <v>1</v>
      </c>
      <c r="E69" s="11">
        <f>SUM(E11:E59)</f>
        <v>0</v>
      </c>
      <c r="F69" s="6">
        <f>SUM(F11:F66)</f>
        <v>61584324.200000003</v>
      </c>
      <c r="G69" s="6">
        <f>SUM(G11:G66)</f>
        <v>918042</v>
      </c>
      <c r="H69" s="6">
        <f>SUM(H11:H66)</f>
        <v>117105836.8</v>
      </c>
      <c r="I69" s="6">
        <f>SUM(I11:I66)</f>
        <v>179608203</v>
      </c>
      <c r="J69" s="91">
        <f>SUM(J11:J66)</f>
        <v>100</v>
      </c>
      <c r="K69" s="91"/>
      <c r="L69" s="50">
        <f t="shared" ref="L69" si="6">((F69/I69)*100)</f>
        <v>34.288146739043981</v>
      </c>
      <c r="M69" s="65">
        <f>((G69/I69)*100)</f>
        <v>0.51113589728415698</v>
      </c>
      <c r="N69" s="51">
        <f>((H69/I69)*100)</f>
        <v>65.200717363671856</v>
      </c>
      <c r="O69" s="2"/>
      <c r="P69" s="2"/>
      <c r="Q69" s="2"/>
      <c r="R69" s="2"/>
      <c r="S69" s="2"/>
      <c r="T69" s="2"/>
    </row>
    <row r="70" spans="4:21" ht="10.7" customHeight="1" x14ac:dyDescent="0.25">
      <c r="D70" s="23"/>
      <c r="E70" s="5"/>
      <c r="F70" s="6"/>
      <c r="G70" s="6"/>
      <c r="H70" s="6"/>
      <c r="I70" s="6"/>
      <c r="J70" s="31"/>
      <c r="K70" s="31"/>
      <c r="L70" s="32"/>
      <c r="M70" s="71"/>
      <c r="N70" s="33"/>
      <c r="O70" s="2"/>
      <c r="P70" s="2"/>
      <c r="Q70" s="2"/>
      <c r="R70" s="2"/>
      <c r="S70" s="2"/>
      <c r="T70" s="2"/>
    </row>
    <row r="71" spans="4:21" ht="15.75" x14ac:dyDescent="0.25">
      <c r="D71" s="27" t="s">
        <v>7</v>
      </c>
      <c r="E71" s="5"/>
      <c r="F71" s="8">
        <f>(F69/$I$69)*100</f>
        <v>34.288146739043981</v>
      </c>
      <c r="G71" s="8">
        <f>(G69/$I$69)*100</f>
        <v>0.51113589728415698</v>
      </c>
      <c r="H71" s="8">
        <f>(H69/$I$69)*100</f>
        <v>65.200717363671856</v>
      </c>
      <c r="I71" s="8">
        <f>SUM(F71:H71)</f>
        <v>100</v>
      </c>
      <c r="J71" s="31"/>
      <c r="K71" s="34"/>
      <c r="L71" s="35"/>
      <c r="M71" s="72"/>
      <c r="N71" s="36"/>
      <c r="O71" s="2"/>
      <c r="P71" s="2"/>
      <c r="Q71" s="2"/>
      <c r="R71" s="2"/>
      <c r="S71" s="2"/>
      <c r="T71" s="2"/>
    </row>
    <row r="72" spans="4:21" ht="16.5" thickBot="1" x14ac:dyDescent="0.3">
      <c r="D72" s="25" t="s">
        <v>6</v>
      </c>
      <c r="E72" s="12"/>
      <c r="F72" s="15"/>
      <c r="G72" s="15"/>
      <c r="H72" s="15"/>
      <c r="I72" s="15"/>
      <c r="J72" s="37"/>
      <c r="K72" s="37"/>
      <c r="L72" s="38"/>
      <c r="M72" s="73"/>
      <c r="N72" s="39"/>
      <c r="O72" s="2"/>
      <c r="P72" s="2"/>
      <c r="Q72" s="2"/>
      <c r="R72" s="2"/>
      <c r="S72" s="2"/>
      <c r="T72" s="2"/>
      <c r="U72" s="2"/>
    </row>
    <row r="73" spans="4:21" x14ac:dyDescent="0.2">
      <c r="D73" t="s">
        <v>0</v>
      </c>
      <c r="E73" t="s">
        <v>0</v>
      </c>
      <c r="F73" s="2"/>
      <c r="G73" s="2"/>
      <c r="H73" s="2" t="s">
        <v>0</v>
      </c>
      <c r="I73" s="2" t="s">
        <v>0</v>
      </c>
      <c r="J73" s="2"/>
      <c r="K73" s="2"/>
      <c r="L73" s="2"/>
      <c r="M73" s="2"/>
      <c r="N73" s="2"/>
      <c r="O73" s="2" t="s">
        <v>0</v>
      </c>
      <c r="P73" s="2" t="s">
        <v>0</v>
      </c>
      <c r="Q73" s="2"/>
      <c r="R73" s="2"/>
      <c r="S73" s="2"/>
      <c r="T73" s="2"/>
      <c r="U73" s="2"/>
    </row>
    <row r="74" spans="4:21" x14ac:dyDescent="0.2">
      <c r="F74" s="2"/>
      <c r="G74" s="2"/>
      <c r="H74" s="2"/>
      <c r="I74" s="2"/>
      <c r="J74" s="2"/>
      <c r="K74" s="2"/>
      <c r="L74" s="2"/>
      <c r="M74" s="2"/>
      <c r="N74" s="2"/>
      <c r="O74" s="2"/>
      <c r="P74" s="2" t="s">
        <v>0</v>
      </c>
      <c r="Q74" s="2"/>
      <c r="R74" s="2"/>
      <c r="S74" s="2"/>
      <c r="T74" s="2"/>
      <c r="U74" s="2"/>
    </row>
    <row r="75" spans="4:21" x14ac:dyDescent="0.2">
      <c r="O75" t="s">
        <v>0</v>
      </c>
    </row>
    <row r="77" spans="4:21" x14ac:dyDescent="0.2">
      <c r="O77" t="s">
        <v>0</v>
      </c>
    </row>
    <row r="78" spans="4:21" x14ac:dyDescent="0.2">
      <c r="D78" t="s">
        <v>0</v>
      </c>
      <c r="H78" t="s">
        <v>0</v>
      </c>
    </row>
    <row r="79" spans="4:21" x14ac:dyDescent="0.2">
      <c r="D79" t="s">
        <v>6</v>
      </c>
      <c r="H79" t="s">
        <v>0</v>
      </c>
    </row>
  </sheetData>
  <mergeCells count="3">
    <mergeCell ref="F7:I7"/>
    <mergeCell ref="D3:N3"/>
    <mergeCell ref="D1:N1"/>
  </mergeCells>
  <phoneticPr fontId="0" type="noConversion"/>
  <printOptions horizontalCentered="1" verticalCentered="1"/>
  <pageMargins left="0.5" right="0.5" top="0.75" bottom="0.75" header="0.5" footer="0.5"/>
  <pageSetup scale="5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t-41</vt:lpstr>
      <vt:lpstr>'t-41'!Print_Area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2008-08-12T15:54:03Z</cp:lastPrinted>
  <dcterms:created xsi:type="dcterms:W3CDTF">1999-02-24T13:02:08Z</dcterms:created>
  <dcterms:modified xsi:type="dcterms:W3CDTF">2013-05-15T22:13:33Z</dcterms:modified>
</cp:coreProperties>
</file>