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65" yWindow="45" windowWidth="9975" windowHeight="11880"/>
  </bookViews>
  <sheets>
    <sheet name="t-41" sheetId="1" r:id="rId1"/>
  </sheets>
  <definedNames>
    <definedName name="_xlnm.Print_Area" localSheetId="0">'t-41'!$C$1:$O$74</definedName>
    <definedName name="Print_Area_MI">'t-41'!$D$1:$S$79</definedName>
  </definedNames>
  <calcPr calcId="125725"/>
</workbook>
</file>

<file path=xl/calcChain.xml><?xml version="1.0" encoding="utf-8"?>
<calcChain xmlns="http://schemas.openxmlformats.org/spreadsheetml/2006/main">
  <c r="L12" i="1"/>
  <c r="N66"/>
  <c r="M66"/>
  <c r="L66"/>
  <c r="N65"/>
  <c r="M65"/>
  <c r="L65"/>
  <c r="N64"/>
  <c r="M64"/>
  <c r="L64"/>
  <c r="N63"/>
  <c r="M63"/>
  <c r="L63"/>
  <c r="N61"/>
  <c r="M61"/>
  <c r="L61"/>
  <c r="N60"/>
  <c r="M60"/>
  <c r="L60"/>
  <c r="N59"/>
  <c r="M59"/>
  <c r="L59"/>
  <c r="N58"/>
  <c r="M58"/>
  <c r="L58"/>
  <c r="N57"/>
  <c r="M57"/>
  <c r="L57"/>
  <c r="N55"/>
  <c r="M55"/>
  <c r="L55"/>
  <c r="N54"/>
  <c r="M54"/>
  <c r="L54"/>
  <c r="N52"/>
  <c r="M52"/>
  <c r="L52"/>
  <c r="N51"/>
  <c r="M51"/>
  <c r="L51"/>
  <c r="N50"/>
  <c r="M50"/>
  <c r="L50"/>
  <c r="N49"/>
  <c r="M49"/>
  <c r="L49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2"/>
  <c r="M22"/>
  <c r="L22"/>
  <c r="N21"/>
  <c r="M21"/>
  <c r="L21"/>
  <c r="N20"/>
  <c r="M20"/>
  <c r="L20"/>
  <c r="N19"/>
  <c r="M19"/>
  <c r="L19"/>
  <c r="N18"/>
  <c r="M18"/>
  <c r="L18"/>
  <c r="N16"/>
  <c r="M16"/>
  <c r="L16"/>
  <c r="N15"/>
  <c r="M15"/>
  <c r="L15"/>
  <c r="N14"/>
  <c r="M14"/>
  <c r="L14"/>
  <c r="N12"/>
  <c r="M12"/>
  <c r="M11"/>
  <c r="N11"/>
  <c r="L11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M17" s="1"/>
  <c r="I16"/>
  <c r="I15"/>
  <c r="I14"/>
  <c r="I13"/>
  <c r="I12"/>
  <c r="H69"/>
  <c r="F69"/>
  <c r="G69"/>
  <c r="I11"/>
  <c r="L17" l="1"/>
  <c r="I69"/>
  <c r="J66" s="1"/>
  <c r="N17"/>
  <c r="J11"/>
  <c r="J13"/>
  <c r="J15"/>
  <c r="J17"/>
  <c r="J19"/>
  <c r="J21"/>
  <c r="J23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E69"/>
  <c r="J24" l="1"/>
  <c r="J22"/>
  <c r="J20"/>
  <c r="J18"/>
  <c r="J16"/>
  <c r="J14"/>
  <c r="J12"/>
  <c r="J69"/>
  <c r="G71"/>
  <c r="F71"/>
  <c r="N69"/>
  <c r="M69"/>
  <c r="H71"/>
  <c r="L69"/>
  <c r="I71" l="1"/>
</calcChain>
</file>

<file path=xl/sharedStrings.xml><?xml version="1.0" encoding="utf-8"?>
<sst xmlns="http://schemas.openxmlformats.org/spreadsheetml/2006/main" count="93" uniqueCount="73">
  <si>
    <t xml:space="preserve"> </t>
  </si>
  <si>
    <t>TOTAL</t>
  </si>
  <si>
    <t>% OF</t>
  </si>
  <si>
    <t xml:space="preserve">  STATE</t>
  </si>
  <si>
    <t>CAPITAL</t>
  </si>
  <si>
    <t>OPERATING</t>
  </si>
  <si>
    <t xml:space="preserve">  </t>
  </si>
  <si>
    <t>Percent of Total</t>
  </si>
  <si>
    <t>Alabama</t>
  </si>
  <si>
    <t>Alaska</t>
  </si>
  <si>
    <t>Arizona</t>
  </si>
  <si>
    <t>California</t>
  </si>
  <si>
    <t>Colorado</t>
  </si>
  <si>
    <t>Connecticut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</si>
  <si>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</si>
  <si>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</si>
  <si>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</si>
  <si>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</si>
  <si>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</si>
  <si>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</si>
  <si>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</si>
  <si>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</si>
  <si>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</si>
  <si>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</si>
  <si>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</si>
  <si>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</si>
  <si>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</si>
  <si>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</si>
  <si>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</si>
  <si>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</si>
  <si>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</si>
  <si>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</si>
  <si>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</si>
  <si>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Oregon</t>
  </si>
  <si>
    <t>Pennsylvania</t>
  </si>
  <si>
    <t>Tennessee</t>
  </si>
  <si>
    <t>Texas</t>
  </si>
  <si>
    <t>Vermont</t>
  </si>
  <si>
    <t>Washington</t>
  </si>
  <si>
    <t>West Virginia</t>
  </si>
  <si>
    <t>Wisconsin</t>
  </si>
  <si>
    <t>Virginia</t>
  </si>
  <si>
    <t>RANK</t>
  </si>
  <si>
    <t>%</t>
  </si>
  <si>
    <t>Cap.</t>
  </si>
  <si>
    <t xml:space="preserve">% </t>
  </si>
  <si>
    <t>Op.</t>
  </si>
  <si>
    <t>TABLE 41</t>
  </si>
  <si>
    <t>PLANNING</t>
  </si>
  <si>
    <t>District of Columbia</t>
  </si>
  <si>
    <t>Lousiana</t>
  </si>
  <si>
    <t>Pla.</t>
  </si>
  <si>
    <t>Arkansas</t>
  </si>
  <si>
    <t>Florida</t>
  </si>
  <si>
    <t>Georgia</t>
  </si>
  <si>
    <t>Hawaii</t>
  </si>
  <si>
    <t>Massachussets</t>
  </si>
  <si>
    <t>Mississippi</t>
  </si>
  <si>
    <t>Montana</t>
  </si>
  <si>
    <t>North Dakota</t>
  </si>
  <si>
    <t>Oklahoma</t>
  </si>
  <si>
    <t>Rhode Island</t>
  </si>
  <si>
    <t>South Carolina</t>
  </si>
  <si>
    <t>Utah</t>
  </si>
  <si>
    <t>Wyoming</t>
  </si>
  <si>
    <t>American Samoa</t>
  </si>
  <si>
    <t>Delaware</t>
  </si>
  <si>
    <t>Guam</t>
  </si>
  <si>
    <t>Northern Mariana Islands</t>
  </si>
  <si>
    <t>Puerto Rico</t>
  </si>
  <si>
    <t>South Dakota</t>
  </si>
  <si>
    <t>Virgin Islands</t>
  </si>
  <si>
    <t>JOB ACCESS / REVERSE COMMUTE OBLIGATIONS IN FY 2009 BY STATE AND BY CATEGORY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</si>
</sst>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0.0"/>
  </numFmts>
  <fonts count="8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0" fontId="0" fillId="0" borderId="1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164" fontId="3" fillId="0" borderId="0" xfId="0" applyNumberFormat="1" applyFont="1" applyBorder="1" applyProtection="1"/>
    <xf numFmtId="0" fontId="0" fillId="0" borderId="0" xfId="0" quotePrefix="1" applyAlignment="1">
      <alignment horizontal="right"/>
    </xf>
    <xf numFmtId="3" fontId="0" fillId="0" borderId="0" xfId="0" applyNumberFormat="1" applyAlignment="1"/>
    <xf numFmtId="3" fontId="0" fillId="0" borderId="0" xfId="0" applyNumberFormat="1" applyBorder="1" applyAlignment="1" applyProtection="1"/>
    <xf numFmtId="0" fontId="0" fillId="0" borderId="2" xfId="0" applyBorder="1"/>
    <xf numFmtId="3" fontId="0" fillId="0" borderId="3" xfId="0" applyNumberFormat="1" applyBorder="1" applyAlignment="1"/>
    <xf numFmtId="37" fontId="0" fillId="0" borderId="3" xfId="0" applyNumberFormat="1" applyBorder="1" applyProtection="1"/>
    <xf numFmtId="37" fontId="0" fillId="0" borderId="2" xfId="0" applyNumberFormat="1" applyBorder="1" applyProtection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164" fontId="2" fillId="0" borderId="0" xfId="0" applyNumberFormat="1" applyFont="1" applyFill="1" applyBorder="1" applyProtection="1"/>
    <xf numFmtId="164" fontId="5" fillId="0" borderId="14" xfId="0" applyNumberFormat="1" applyFont="1" applyFill="1" applyBorder="1" applyProtection="1"/>
    <xf numFmtId="164" fontId="5" fillId="0" borderId="15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5" fontId="5" fillId="0" borderId="15" xfId="0" applyNumberFormat="1" applyFont="1" applyFill="1" applyBorder="1" applyProtection="1"/>
    <xf numFmtId="5" fontId="2" fillId="0" borderId="2" xfId="0" applyNumberFormat="1" applyFont="1" applyFill="1" applyBorder="1" applyProtection="1"/>
    <xf numFmtId="5" fontId="5" fillId="0" borderId="16" xfId="0" applyNumberFormat="1" applyFont="1" applyFill="1" applyBorder="1" applyProtection="1"/>
    <xf numFmtId="5" fontId="5" fillId="0" borderId="17" xfId="0" applyNumberFormat="1" applyFont="1" applyFill="1" applyBorder="1" applyProtection="1"/>
    <xf numFmtId="0" fontId="0" fillId="0" borderId="18" xfId="0" applyFill="1" applyBorder="1"/>
    <xf numFmtId="0" fontId="0" fillId="0" borderId="19" xfId="0" applyFill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Fill="1" applyBorder="1"/>
    <xf numFmtId="0" fontId="6" fillId="0" borderId="23" xfId="0" applyFont="1" applyFill="1" applyBorder="1"/>
    <xf numFmtId="0" fontId="0" fillId="0" borderId="24" xfId="0" applyBorder="1"/>
    <xf numFmtId="0" fontId="0" fillId="0" borderId="25" xfId="0" applyBorder="1"/>
    <xf numFmtId="37" fontId="0" fillId="0" borderId="25" xfId="0" applyNumberForma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5" fontId="6" fillId="0" borderId="14" xfId="0" applyNumberFormat="1" applyFont="1" applyFill="1" applyBorder="1" applyAlignment="1" applyProtection="1">
      <alignment horizontal="center"/>
    </xf>
    <xf numFmtId="165" fontId="6" fillId="0" borderId="15" xfId="0" applyNumberFormat="1" applyFont="1" applyFill="1" applyBorder="1" applyAlignment="1" applyProtection="1">
      <alignment horizontal="center"/>
    </xf>
    <xf numFmtId="165" fontId="6" fillId="0" borderId="26" xfId="0" applyNumberFormat="1" applyFont="1" applyFill="1" applyBorder="1" applyAlignment="1" applyProtection="1">
      <alignment horizontal="center"/>
    </xf>
    <xf numFmtId="165" fontId="6" fillId="0" borderId="27" xfId="0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center"/>
    </xf>
    <xf numFmtId="165" fontId="6" fillId="0" borderId="17" xfId="0" applyNumberFormat="1" applyFont="1" applyFill="1" applyBorder="1" applyAlignment="1" applyProtection="1">
      <alignment horizontal="center"/>
    </xf>
    <xf numFmtId="37" fontId="6" fillId="0" borderId="15" xfId="0" applyNumberFormat="1" applyFont="1" applyFill="1" applyBorder="1" applyProtection="1"/>
    <xf numFmtId="165" fontId="6" fillId="0" borderId="14" xfId="0" quotePrefix="1" applyNumberFormat="1" applyFont="1" applyFill="1" applyBorder="1" applyAlignment="1" applyProtection="1">
      <alignment horizontal="center"/>
    </xf>
    <xf numFmtId="165" fontId="6" fillId="0" borderId="26" xfId="0" quotePrefix="1" applyNumberFormat="1" applyFont="1" applyFill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37" fontId="0" fillId="0" borderId="29" xfId="0" applyNumberFormat="1" applyBorder="1" applyProtection="1"/>
    <xf numFmtId="0" fontId="6" fillId="0" borderId="5" xfId="0" applyFont="1" applyFill="1" applyBorder="1"/>
    <xf numFmtId="0" fontId="6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</xf>
    <xf numFmtId="165" fontId="6" fillId="0" borderId="0" xfId="0" quotePrefix="1" applyNumberFormat="1" applyFont="1" applyFill="1" applyBorder="1" applyAlignment="1" applyProtection="1">
      <alignment horizontal="center"/>
    </xf>
    <xf numFmtId="165" fontId="6" fillId="0" borderId="1" xfId="0" quotePrefix="1" applyNumberFormat="1" applyFont="1" applyFill="1" applyBorder="1" applyAlignment="1" applyProtection="1">
      <alignment horizontal="center"/>
    </xf>
    <xf numFmtId="165" fontId="6" fillId="0" borderId="29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5" fontId="5" fillId="0" borderId="2" xfId="0" applyNumberFormat="1" applyFont="1" applyFill="1" applyBorder="1" applyProtection="1"/>
    <xf numFmtId="1" fontId="6" fillId="0" borderId="1" xfId="0" applyNumberFormat="1" applyFont="1" applyFill="1" applyBorder="1" applyAlignment="1" applyProtection="1">
      <alignment horizontal="center"/>
    </xf>
    <xf numFmtId="1" fontId="6" fillId="0" borderId="29" xfId="0" applyNumberFormat="1" applyFont="1" applyFill="1" applyBorder="1" applyAlignment="1" applyProtection="1">
      <alignment horizontal="center"/>
    </xf>
    <xf numFmtId="165" fontId="6" fillId="0" borderId="30" xfId="0" applyNumberFormat="1" applyFont="1" applyFill="1" applyBorder="1" applyAlignment="1" applyProtection="1">
      <alignment horizontal="center"/>
    </xf>
    <xf numFmtId="165" fontId="6" fillId="0" borderId="31" xfId="0" applyNumberFormat="1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37" fontId="0" fillId="0" borderId="36" xfId="0" applyNumberFormat="1" applyBorder="1" applyProtection="1"/>
    <xf numFmtId="1" fontId="6" fillId="0" borderId="32" xfId="0" applyNumberFormat="1" applyFont="1" applyFill="1" applyBorder="1" applyAlignment="1" applyProtection="1">
      <alignment horizontal="center"/>
    </xf>
    <xf numFmtId="165" fontId="6" fillId="0" borderId="32" xfId="0" applyNumberFormat="1" applyFont="1" applyFill="1" applyBorder="1" applyAlignment="1" applyProtection="1">
      <alignment horizontal="center"/>
    </xf>
    <xf numFmtId="165" fontId="6" fillId="0" borderId="33" xfId="0" applyNumberFormat="1" applyFont="1" applyFill="1" applyBorder="1" applyAlignment="1" applyProtection="1">
      <alignment horizontal="center"/>
    </xf>
    <xf numFmtId="37" fontId="0" fillId="0" borderId="32" xfId="0" applyNumberFormat="1" applyBorder="1" applyProtection="1"/>
    <xf numFmtId="165" fontId="6" fillId="0" borderId="34" xfId="0" applyNumberFormat="1" applyFont="1" applyFill="1" applyBorder="1" applyAlignment="1" applyProtection="1">
      <alignment horizontal="center"/>
    </xf>
    <xf numFmtId="0" fontId="0" fillId="0" borderId="37" xfId="0" applyBorder="1"/>
    <xf numFmtId="0" fontId="0" fillId="0" borderId="32" xfId="0" applyBorder="1"/>
    <xf numFmtId="165" fontId="6" fillId="0" borderId="29" xfId="0" quotePrefix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4" xfId="0" applyFont="1" applyBorder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6" fillId="0" borderId="32" xfId="0" applyNumberFormat="1" applyFont="1" applyFill="1" applyBorder="1" applyProtection="1"/>
    <xf numFmtId="164" fontId="6" fillId="0" borderId="29" xfId="0" applyNumberFormat="1" applyFont="1" applyFill="1" applyBorder="1" applyProtection="1"/>
    <xf numFmtId="37" fontId="6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D1:U79"/>
  <sheetViews>
    <sheetView tabSelected="1" defaultGridColor="0" colorId="22" zoomScale="85" zoomScaleNormal="85" workbookViewId="0">
      <pane xSplit="4" ySplit="9" topLeftCell="E10" activePane="bottomRight" state="frozen"/>
      <selection pane="topRight" activeCell="C1" sqref="C1"/>
      <selection pane="bottomLeft" activeCell="A13" sqref="A13"/>
      <selection pane="bottomRight" activeCell="P48" sqref="P48"/>
    </sheetView>
  </sheetViews>
  <sheetFormatPr defaultColWidth="11.44140625" defaultRowHeight="15"/>
  <cols>
    <col min="1" max="2" width="8.88671875" customWidth="1"/>
    <col min="3" max="3" width="1" customWidth="1"/>
    <col min="4" max="4" width="21.44140625" customWidth="1"/>
    <col min="5" max="5" width="0.88671875" customWidth="1"/>
    <col min="6" max="7" width="13.21875" customWidth="1"/>
    <col min="8" max="9" width="15.77734375" customWidth="1"/>
    <col min="10" max="10" width="6.21875" customWidth="1"/>
    <col min="11" max="11" width="6.109375" customWidth="1"/>
    <col min="12" max="12" width="6.44140625" customWidth="1"/>
    <col min="13" max="13" width="7" customWidth="1"/>
    <col min="14" max="14" width="7.44140625" customWidth="1"/>
    <col min="15" max="15" width="2.77734375" customWidth="1"/>
  </cols>
  <sheetData>
    <row r="1" spans="4:20" ht="15" customHeight="1">
      <c r="D1" s="91" t="s">
        <v>47</v>
      </c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4:20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4:20" ht="16.5">
      <c r="D3" s="90" t="s">
        <v>72</v>
      </c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4:20" ht="7.5" customHeight="1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4:20" ht="15.75" thickBot="1"/>
    <row r="6" spans="4:20" ht="15.75" thickTop="1">
      <c r="D6" s="19"/>
      <c r="E6" s="16"/>
      <c r="F6" s="16"/>
      <c r="G6" s="16"/>
      <c r="H6" s="16"/>
      <c r="I6" s="16"/>
      <c r="J6" s="16"/>
      <c r="K6" s="16"/>
      <c r="L6" s="40"/>
      <c r="M6" s="16"/>
      <c r="N6" s="41"/>
      <c r="O6" t="s">
        <v>0</v>
      </c>
      <c r="P6" t="s">
        <v>0</v>
      </c>
      <c r="Q6" t="s">
        <v>0</v>
      </c>
    </row>
    <row r="7" spans="4:20" ht="15.75">
      <c r="D7" s="20"/>
      <c r="E7" s="17"/>
      <c r="F7" s="89"/>
      <c r="G7" s="89"/>
      <c r="H7" s="89"/>
      <c r="I7" s="89"/>
      <c r="J7" s="28" t="s">
        <v>2</v>
      </c>
      <c r="K7" s="28"/>
      <c r="L7" s="42" t="s">
        <v>43</v>
      </c>
      <c r="M7" s="28" t="s">
        <v>43</v>
      </c>
      <c r="N7" s="43" t="s">
        <v>45</v>
      </c>
    </row>
    <row r="8" spans="4:20">
      <c r="D8" s="20" t="s">
        <v>3</v>
      </c>
      <c r="E8" s="17"/>
      <c r="F8" s="17" t="s">
        <v>4</v>
      </c>
      <c r="G8" s="17" t="s">
        <v>48</v>
      </c>
      <c r="H8" s="17" t="s">
        <v>5</v>
      </c>
      <c r="I8" s="17" t="s">
        <v>1</v>
      </c>
      <c r="J8" s="28" t="s">
        <v>1</v>
      </c>
      <c r="K8" s="28" t="s">
        <v>42</v>
      </c>
      <c r="L8" s="42" t="s">
        <v>44</v>
      </c>
      <c r="M8" s="28" t="s">
        <v>51</v>
      </c>
      <c r="N8" s="43" t="s">
        <v>46</v>
      </c>
    </row>
    <row r="9" spans="4:20" ht="15.75" thickBot="1">
      <c r="D9" s="21"/>
      <c r="E9" s="18"/>
      <c r="F9" s="18"/>
      <c r="G9" s="18"/>
      <c r="H9" s="18"/>
      <c r="I9" s="18"/>
      <c r="J9" s="63"/>
      <c r="K9" s="92"/>
      <c r="L9" s="44"/>
      <c r="M9" s="63"/>
      <c r="N9" s="45"/>
    </row>
    <row r="10" spans="4:20" ht="15.75" thickTop="1">
      <c r="D10" s="22"/>
      <c r="J10" s="64"/>
      <c r="K10" s="93"/>
      <c r="L10" s="29"/>
      <c r="M10" s="64"/>
      <c r="N10" s="30"/>
    </row>
    <row r="11" spans="4:20" ht="18.75" customHeight="1">
      <c r="D11" s="23" t="s">
        <v>8</v>
      </c>
      <c r="F11" s="1">
        <v>516780</v>
      </c>
      <c r="G11" s="1">
        <v>0</v>
      </c>
      <c r="H11" s="1">
        <v>1643499</v>
      </c>
      <c r="I11" s="1">
        <f>SUM(F11:H11)</f>
        <v>2160279</v>
      </c>
      <c r="J11" s="94">
        <f>(I11/$I$69)*100</f>
        <v>1.5871217297392608</v>
      </c>
      <c r="K11" s="49">
        <f>RANK(I11,$I$11:$I$66,0)</f>
        <v>21</v>
      </c>
      <c r="L11" s="50">
        <f>((F11/I11)*100)</f>
        <v>23.921910086613813</v>
      </c>
      <c r="M11" s="66">
        <f>((G11/I11)*100)</f>
        <v>0</v>
      </c>
      <c r="N11" s="51">
        <f>((H11/I11)*100)</f>
        <v>76.078089913386179</v>
      </c>
      <c r="O11" s="2"/>
      <c r="P11" s="2"/>
      <c r="Q11" s="2"/>
      <c r="R11" s="2"/>
      <c r="S11" s="2"/>
      <c r="T11" s="2"/>
    </row>
    <row r="12" spans="4:20" ht="18.75" customHeight="1">
      <c r="D12" s="23" t="s">
        <v>9</v>
      </c>
      <c r="F12" s="2">
        <v>130204</v>
      </c>
      <c r="G12" s="2">
        <v>0</v>
      </c>
      <c r="H12" s="2">
        <v>0</v>
      </c>
      <c r="I12" s="2">
        <f t="shared" ref="I12:I66" si="0">SUM(F12:H12)</f>
        <v>130204</v>
      </c>
      <c r="J12" s="94">
        <f t="shared" ref="J12:J66" si="1">(I12/$I$69)*100</f>
        <v>9.5658754123412154E-2</v>
      </c>
      <c r="K12" s="49">
        <f t="shared" ref="K12:K66" si="2">RANK(I12,$I$11:$I$66,0)</f>
        <v>48</v>
      </c>
      <c r="L12" s="50">
        <f>((F12/I12)*100)</f>
        <v>100</v>
      </c>
      <c r="M12" s="66">
        <f t="shared" ref="M12:M66" si="3">((G12/I12)*100)</f>
        <v>0</v>
      </c>
      <c r="N12" s="51">
        <f t="shared" ref="N12:N66" si="4">((H12/I12)*100)</f>
        <v>0</v>
      </c>
      <c r="O12" s="2"/>
      <c r="P12" s="2"/>
      <c r="Q12" s="2"/>
      <c r="R12" s="2"/>
      <c r="S12" s="2"/>
      <c r="T12" s="2"/>
    </row>
    <row r="13" spans="4:20" ht="18.75" customHeight="1">
      <c r="D13" s="23" t="s">
        <v>65</v>
      </c>
      <c r="F13" s="2">
        <v>0</v>
      </c>
      <c r="G13" s="2">
        <v>0</v>
      </c>
      <c r="H13" s="2">
        <v>0</v>
      </c>
      <c r="I13" s="2">
        <f t="shared" si="0"/>
        <v>0</v>
      </c>
      <c r="J13" s="94">
        <f t="shared" si="1"/>
        <v>0</v>
      </c>
      <c r="K13" s="49">
        <f t="shared" si="2"/>
        <v>51</v>
      </c>
      <c r="L13" s="50">
        <v>0</v>
      </c>
      <c r="M13" s="66">
        <v>0</v>
      </c>
      <c r="N13" s="51">
        <v>0</v>
      </c>
      <c r="O13" s="2" t="s">
        <v>0</v>
      </c>
      <c r="P13" s="2"/>
      <c r="Q13" s="2"/>
      <c r="R13" s="2"/>
      <c r="S13" s="2"/>
      <c r="T13" s="2"/>
    </row>
    <row r="14" spans="4:20" ht="18.75" customHeight="1">
      <c r="D14" s="23" t="s">
        <v>10</v>
      </c>
      <c r="F14" s="2">
        <v>844209</v>
      </c>
      <c r="G14" s="2">
        <v>0</v>
      </c>
      <c r="H14" s="2">
        <v>649455</v>
      </c>
      <c r="I14" s="2">
        <f t="shared" si="0"/>
        <v>1493664</v>
      </c>
      <c r="J14" s="94">
        <f t="shared" si="1"/>
        <v>1.0973705671023342</v>
      </c>
      <c r="K14" s="49">
        <f t="shared" si="2"/>
        <v>23</v>
      </c>
      <c r="L14" s="50">
        <f t="shared" ref="L14:L66" si="5">((F14/I14)*100)</f>
        <v>56.519337682370328</v>
      </c>
      <c r="M14" s="65">
        <f t="shared" si="3"/>
        <v>0</v>
      </c>
      <c r="N14" s="51">
        <f t="shared" si="4"/>
        <v>43.480662317629672</v>
      </c>
      <c r="O14" s="2"/>
      <c r="P14" s="2"/>
      <c r="Q14" s="2"/>
      <c r="R14" s="2"/>
      <c r="S14" s="2"/>
      <c r="T14" s="2"/>
    </row>
    <row r="15" spans="4:20" ht="18.75" customHeight="1">
      <c r="D15" s="24" t="s">
        <v>52</v>
      </c>
      <c r="E15" s="3"/>
      <c r="F15" s="4">
        <v>458932</v>
      </c>
      <c r="G15" s="4">
        <v>0</v>
      </c>
      <c r="H15" s="4">
        <v>885736</v>
      </c>
      <c r="I15" s="4">
        <f t="shared" si="0"/>
        <v>1344668</v>
      </c>
      <c r="J15" s="95">
        <f t="shared" si="1"/>
        <v>0.98790563722789149</v>
      </c>
      <c r="K15" s="74">
        <f t="shared" si="2"/>
        <v>25</v>
      </c>
      <c r="L15" s="52">
        <f t="shared" si="5"/>
        <v>34.129762885708594</v>
      </c>
      <c r="M15" s="67">
        <f t="shared" si="3"/>
        <v>0</v>
      </c>
      <c r="N15" s="53">
        <f t="shared" si="4"/>
        <v>65.870237114291413</v>
      </c>
      <c r="O15" s="2"/>
      <c r="P15" s="2"/>
      <c r="Q15" s="2"/>
      <c r="R15" s="2"/>
      <c r="S15" s="2"/>
      <c r="T15" s="2"/>
    </row>
    <row r="16" spans="4:20" ht="18.75" customHeight="1">
      <c r="D16" s="23" t="s">
        <v>11</v>
      </c>
      <c r="F16" s="2">
        <v>10193715</v>
      </c>
      <c r="G16" s="2">
        <v>1601693</v>
      </c>
      <c r="H16" s="2">
        <v>10981836</v>
      </c>
      <c r="I16" s="2">
        <f t="shared" si="0"/>
        <v>22777244</v>
      </c>
      <c r="J16" s="94">
        <f t="shared" si="1"/>
        <v>16.734069486382637</v>
      </c>
      <c r="K16" s="49">
        <f t="shared" si="2"/>
        <v>1</v>
      </c>
      <c r="L16" s="58">
        <f t="shared" si="5"/>
        <v>44.753943892421752</v>
      </c>
      <c r="M16" s="66">
        <f t="shared" si="3"/>
        <v>7.031987715458464</v>
      </c>
      <c r="N16" s="51">
        <f t="shared" si="4"/>
        <v>48.214068392119785</v>
      </c>
      <c r="O16" s="2"/>
      <c r="P16" s="2"/>
      <c r="Q16" s="2"/>
      <c r="R16" s="2"/>
      <c r="S16" s="2"/>
      <c r="T16" s="2"/>
    </row>
    <row r="17" spans="4:20" ht="18.75" customHeight="1">
      <c r="D17" s="23" t="s">
        <v>12</v>
      </c>
      <c r="F17" s="2">
        <v>1229094</v>
      </c>
      <c r="G17" s="2">
        <v>72254</v>
      </c>
      <c r="H17" s="2">
        <v>3016430</v>
      </c>
      <c r="I17" s="2">
        <f t="shared" si="0"/>
        <v>4317778</v>
      </c>
      <c r="J17" s="94">
        <f t="shared" si="1"/>
        <v>3.1722010388427266</v>
      </c>
      <c r="K17" s="49">
        <f t="shared" si="2"/>
        <v>9</v>
      </c>
      <c r="L17" s="50">
        <f t="shared" si="5"/>
        <v>28.46589148399941</v>
      </c>
      <c r="M17" s="66">
        <f t="shared" si="3"/>
        <v>1.6734070162940289</v>
      </c>
      <c r="N17" s="51">
        <f t="shared" si="4"/>
        <v>69.860701499706551</v>
      </c>
      <c r="O17" s="2"/>
      <c r="P17" s="2"/>
      <c r="Q17" s="2"/>
      <c r="R17" s="2"/>
      <c r="S17" s="2"/>
      <c r="T17" s="2"/>
    </row>
    <row r="18" spans="4:20" ht="18.75" customHeight="1">
      <c r="D18" s="23" t="s">
        <v>13</v>
      </c>
      <c r="F18" s="2">
        <v>0</v>
      </c>
      <c r="G18" s="2">
        <v>0</v>
      </c>
      <c r="H18" s="2">
        <v>1092487</v>
      </c>
      <c r="I18" s="2">
        <f t="shared" si="0"/>
        <v>1092487</v>
      </c>
      <c r="J18" s="94">
        <f t="shared" si="1"/>
        <v>0.80263237163239365</v>
      </c>
      <c r="K18" s="49">
        <f t="shared" si="2"/>
        <v>30</v>
      </c>
      <c r="L18" s="50">
        <f t="shared" si="5"/>
        <v>0</v>
      </c>
      <c r="M18" s="66">
        <f t="shared" si="3"/>
        <v>0</v>
      </c>
      <c r="N18" s="51">
        <f t="shared" si="4"/>
        <v>100</v>
      </c>
      <c r="O18" s="2"/>
      <c r="P18" s="2"/>
      <c r="Q18" s="2"/>
      <c r="R18" s="2"/>
      <c r="S18" s="2"/>
      <c r="T18" s="2"/>
    </row>
    <row r="19" spans="4:20" ht="18.75" customHeight="1">
      <c r="D19" s="23" t="s">
        <v>66</v>
      </c>
      <c r="F19" s="2">
        <v>0</v>
      </c>
      <c r="G19" s="2">
        <v>0</v>
      </c>
      <c r="H19" s="2">
        <v>402689</v>
      </c>
      <c r="I19" s="2">
        <f t="shared" si="0"/>
        <v>402689</v>
      </c>
      <c r="J19" s="94">
        <f t="shared" si="1"/>
        <v>0.29584903719703481</v>
      </c>
      <c r="K19" s="49">
        <f t="shared" si="2"/>
        <v>40</v>
      </c>
      <c r="L19" s="50">
        <f t="shared" si="5"/>
        <v>0</v>
      </c>
      <c r="M19" s="66">
        <f t="shared" si="3"/>
        <v>0</v>
      </c>
      <c r="N19" s="51">
        <f t="shared" si="4"/>
        <v>100</v>
      </c>
      <c r="O19" s="2"/>
      <c r="P19" s="2"/>
      <c r="Q19" s="2"/>
      <c r="R19" s="2"/>
      <c r="S19" s="2"/>
      <c r="T19" s="2"/>
    </row>
    <row r="20" spans="4:20" ht="18.75" customHeight="1">
      <c r="D20" s="23" t="s">
        <v>49</v>
      </c>
      <c r="F20" s="2">
        <v>996760</v>
      </c>
      <c r="G20" s="2">
        <v>0</v>
      </c>
      <c r="H20" s="2">
        <v>575419</v>
      </c>
      <c r="I20" s="2">
        <f t="shared" si="0"/>
        <v>1572179</v>
      </c>
      <c r="J20" s="95">
        <f t="shared" si="1"/>
        <v>1.1550542563899113</v>
      </c>
      <c r="K20" s="74">
        <f t="shared" si="2"/>
        <v>22</v>
      </c>
      <c r="L20" s="59">
        <f t="shared" si="5"/>
        <v>63.399905481500518</v>
      </c>
      <c r="M20" s="67">
        <f t="shared" si="3"/>
        <v>0</v>
      </c>
      <c r="N20" s="53">
        <f t="shared" si="4"/>
        <v>36.600094518499482</v>
      </c>
      <c r="O20" s="2"/>
      <c r="P20" s="2"/>
      <c r="Q20" s="2"/>
      <c r="R20" s="2"/>
      <c r="S20" s="2"/>
      <c r="T20" s="2"/>
    </row>
    <row r="21" spans="4:20" ht="18.75" customHeight="1">
      <c r="D21" s="46" t="s">
        <v>53</v>
      </c>
      <c r="E21" s="47"/>
      <c r="F21" s="48">
        <v>465639</v>
      </c>
      <c r="G21" s="48">
        <v>0</v>
      </c>
      <c r="H21" s="48">
        <v>5032287</v>
      </c>
      <c r="I21" s="48">
        <f t="shared" si="0"/>
        <v>5497926</v>
      </c>
      <c r="J21" s="94">
        <f t="shared" si="1"/>
        <v>4.0392365167177271</v>
      </c>
      <c r="K21" s="49">
        <f t="shared" si="2"/>
        <v>6</v>
      </c>
      <c r="L21" s="50">
        <f t="shared" si="5"/>
        <v>8.4693573540276823</v>
      </c>
      <c r="M21" s="66">
        <f t="shared" si="3"/>
        <v>0</v>
      </c>
      <c r="N21" s="51">
        <f t="shared" si="4"/>
        <v>91.530642645972321</v>
      </c>
      <c r="O21" s="2"/>
      <c r="P21" s="2"/>
      <c r="Q21" s="2"/>
      <c r="R21" s="2"/>
      <c r="S21" s="2"/>
      <c r="T21" s="2"/>
    </row>
    <row r="22" spans="4:20" ht="18.75" customHeight="1">
      <c r="D22" s="23" t="s">
        <v>54</v>
      </c>
      <c r="E22" s="9"/>
      <c r="F22" s="2">
        <v>5081518</v>
      </c>
      <c r="G22" s="2">
        <v>0</v>
      </c>
      <c r="H22" s="2">
        <v>1394469</v>
      </c>
      <c r="I22" s="2">
        <f t="shared" si="0"/>
        <v>6475987</v>
      </c>
      <c r="J22" s="94">
        <f t="shared" si="1"/>
        <v>4.7578019733603698</v>
      </c>
      <c r="K22" s="49">
        <f t="shared" si="2"/>
        <v>4</v>
      </c>
      <c r="L22" s="58">
        <f t="shared" si="5"/>
        <v>78.467081542937009</v>
      </c>
      <c r="M22" s="66">
        <f t="shared" si="3"/>
        <v>0</v>
      </c>
      <c r="N22" s="51">
        <f t="shared" si="4"/>
        <v>21.532918457062994</v>
      </c>
      <c r="O22" s="2"/>
      <c r="P22" s="2"/>
      <c r="Q22" s="2"/>
      <c r="R22" s="2"/>
      <c r="S22" s="2"/>
      <c r="T22" s="2"/>
    </row>
    <row r="23" spans="4:20" ht="18.75" customHeight="1">
      <c r="D23" s="23" t="s">
        <v>67</v>
      </c>
      <c r="F23" s="2">
        <v>0</v>
      </c>
      <c r="G23" s="2">
        <v>0</v>
      </c>
      <c r="H23" s="2">
        <v>0</v>
      </c>
      <c r="I23" s="2">
        <f t="shared" si="0"/>
        <v>0</v>
      </c>
      <c r="J23" s="94">
        <f t="shared" si="1"/>
        <v>0</v>
      </c>
      <c r="K23" s="49">
        <f t="shared" si="2"/>
        <v>51</v>
      </c>
      <c r="L23" s="58">
        <v>0</v>
      </c>
      <c r="M23" s="66">
        <v>0</v>
      </c>
      <c r="N23" s="51">
        <v>0</v>
      </c>
      <c r="O23" t="s">
        <v>0</v>
      </c>
    </row>
    <row r="24" spans="4:20" ht="18.75" customHeight="1">
      <c r="D24" s="23" t="s">
        <v>55</v>
      </c>
      <c r="F24" s="2">
        <v>286873</v>
      </c>
      <c r="G24" s="2">
        <v>0</v>
      </c>
      <c r="H24" s="2">
        <v>262856</v>
      </c>
      <c r="I24" s="2">
        <f t="shared" si="0"/>
        <v>549729</v>
      </c>
      <c r="J24" s="94">
        <f t="shared" si="1"/>
        <v>0.40387692578960127</v>
      </c>
      <c r="K24" s="49">
        <f t="shared" si="2"/>
        <v>37</v>
      </c>
      <c r="L24" s="50">
        <f t="shared" si="5"/>
        <v>52.184439969512255</v>
      </c>
      <c r="M24" s="66">
        <f t="shared" si="3"/>
        <v>0</v>
      </c>
      <c r="N24" s="51">
        <f t="shared" si="4"/>
        <v>47.815560030487745</v>
      </c>
      <c r="O24" s="2"/>
      <c r="P24" s="2"/>
      <c r="Q24" s="2"/>
      <c r="R24" s="2"/>
      <c r="S24" s="2"/>
      <c r="T24" s="2"/>
    </row>
    <row r="25" spans="4:20" ht="18.75" customHeight="1">
      <c r="D25" s="23" t="s">
        <v>14</v>
      </c>
      <c r="F25" s="2">
        <v>239934</v>
      </c>
      <c r="G25" s="2">
        <v>0</v>
      </c>
      <c r="H25" s="2">
        <v>147511</v>
      </c>
      <c r="I25" s="2">
        <f t="shared" si="0"/>
        <v>387445</v>
      </c>
      <c r="J25" s="95">
        <f t="shared" si="1"/>
        <v>0.28464951914953013</v>
      </c>
      <c r="K25" s="74">
        <f t="shared" si="2"/>
        <v>41</v>
      </c>
      <c r="L25" s="52">
        <f t="shared" si="5"/>
        <v>61.927241285859921</v>
      </c>
      <c r="M25" s="67">
        <f t="shared" si="3"/>
        <v>0</v>
      </c>
      <c r="N25" s="53">
        <f t="shared" si="4"/>
        <v>38.072758714140072</v>
      </c>
      <c r="O25" s="2"/>
      <c r="P25" s="2"/>
      <c r="Q25" s="2"/>
      <c r="R25" s="2"/>
      <c r="S25" s="2"/>
      <c r="T25" s="2"/>
    </row>
    <row r="26" spans="4:20" ht="18.75" customHeight="1">
      <c r="D26" s="46" t="s">
        <v>15</v>
      </c>
      <c r="E26" s="47"/>
      <c r="F26" s="48">
        <v>258128</v>
      </c>
      <c r="G26" s="48">
        <v>13500</v>
      </c>
      <c r="H26" s="48">
        <v>4299907</v>
      </c>
      <c r="I26" s="48">
        <f t="shared" si="0"/>
        <v>4571535</v>
      </c>
      <c r="J26" s="94">
        <f t="shared" si="1"/>
        <v>3.3586321659209628</v>
      </c>
      <c r="K26" s="49">
        <f t="shared" si="2"/>
        <v>8</v>
      </c>
      <c r="L26" s="50">
        <f t="shared" si="5"/>
        <v>5.6464185443182648</v>
      </c>
      <c r="M26" s="66">
        <f t="shared" si="3"/>
        <v>0.29530562491591994</v>
      </c>
      <c r="N26" s="51">
        <f t="shared" si="4"/>
        <v>94.058275830765808</v>
      </c>
      <c r="O26" s="2"/>
      <c r="P26" s="2"/>
      <c r="Q26" s="2"/>
      <c r="R26" s="2"/>
      <c r="S26" s="2"/>
      <c r="T26" s="2"/>
    </row>
    <row r="27" spans="4:20" ht="18.75" customHeight="1">
      <c r="D27" s="23" t="s">
        <v>16</v>
      </c>
      <c r="F27" s="2">
        <v>699573</v>
      </c>
      <c r="G27" s="2">
        <v>0</v>
      </c>
      <c r="H27" s="2">
        <v>1924075</v>
      </c>
      <c r="I27" s="2">
        <f t="shared" si="0"/>
        <v>2623648</v>
      </c>
      <c r="J27" s="94">
        <f t="shared" si="1"/>
        <v>1.9275513727564597</v>
      </c>
      <c r="K27" s="49">
        <f t="shared" si="2"/>
        <v>16</v>
      </c>
      <c r="L27" s="50">
        <f t="shared" si="5"/>
        <v>26.66413329836929</v>
      </c>
      <c r="M27" s="66">
        <f t="shared" si="3"/>
        <v>0</v>
      </c>
      <c r="N27" s="51">
        <f t="shared" si="4"/>
        <v>73.335866701630707</v>
      </c>
      <c r="O27" s="2"/>
      <c r="P27" s="2"/>
      <c r="Q27" s="2"/>
      <c r="R27" s="2"/>
      <c r="S27" s="2"/>
      <c r="T27" s="2"/>
    </row>
    <row r="28" spans="4:20" ht="18.75" customHeight="1">
      <c r="D28" s="23" t="s">
        <v>17</v>
      </c>
      <c r="F28" s="2">
        <v>136120</v>
      </c>
      <c r="G28" s="2">
        <v>0</v>
      </c>
      <c r="H28" s="2">
        <v>988712</v>
      </c>
      <c r="I28" s="2">
        <f t="shared" si="0"/>
        <v>1124832</v>
      </c>
      <c r="J28" s="94">
        <f t="shared" si="1"/>
        <v>0.82639571532476686</v>
      </c>
      <c r="K28" s="49">
        <f t="shared" si="2"/>
        <v>28</v>
      </c>
      <c r="L28" s="50">
        <f t="shared" si="5"/>
        <v>12.101362692384285</v>
      </c>
      <c r="M28" s="66">
        <f t="shared" si="3"/>
        <v>0</v>
      </c>
      <c r="N28" s="51">
        <f t="shared" si="4"/>
        <v>87.898637307615715</v>
      </c>
      <c r="O28" s="2"/>
      <c r="P28" s="2"/>
      <c r="Q28" s="2"/>
      <c r="R28" s="2"/>
      <c r="S28" s="2"/>
      <c r="T28" s="2"/>
    </row>
    <row r="29" spans="4:20" ht="18.75" customHeight="1">
      <c r="D29" s="23" t="s">
        <v>18</v>
      </c>
      <c r="F29" s="2">
        <v>80450</v>
      </c>
      <c r="G29" s="2">
        <v>0</v>
      </c>
      <c r="H29" s="2">
        <v>332349</v>
      </c>
      <c r="I29" s="2">
        <f t="shared" si="0"/>
        <v>412799</v>
      </c>
      <c r="J29" s="94">
        <f t="shared" si="1"/>
        <v>0.30327668922145573</v>
      </c>
      <c r="K29" s="49">
        <f t="shared" si="2"/>
        <v>39</v>
      </c>
      <c r="L29" s="50">
        <f t="shared" si="5"/>
        <v>19.488903800639051</v>
      </c>
      <c r="M29" s="66">
        <f t="shared" si="3"/>
        <v>0</v>
      </c>
      <c r="N29" s="51">
        <f t="shared" si="4"/>
        <v>80.511096199360949</v>
      </c>
      <c r="O29" s="2"/>
      <c r="P29" s="2"/>
      <c r="Q29" s="2"/>
      <c r="R29" s="2"/>
      <c r="S29" s="2"/>
      <c r="T29" s="2"/>
    </row>
    <row r="30" spans="4:20" ht="18.75" customHeight="1">
      <c r="D30" s="23" t="s">
        <v>19</v>
      </c>
      <c r="F30" s="2">
        <v>365354</v>
      </c>
      <c r="G30" s="2">
        <v>0</v>
      </c>
      <c r="H30" s="2">
        <v>1836241</v>
      </c>
      <c r="I30" s="2">
        <f t="shared" si="0"/>
        <v>2201595</v>
      </c>
      <c r="J30" s="95">
        <f t="shared" si="1"/>
        <v>1.6174759207423246</v>
      </c>
      <c r="K30" s="74">
        <f t="shared" si="2"/>
        <v>20</v>
      </c>
      <c r="L30" s="59">
        <f t="shared" si="5"/>
        <v>16.594968647730397</v>
      </c>
      <c r="M30" s="67">
        <f t="shared" si="3"/>
        <v>0</v>
      </c>
      <c r="N30" s="53">
        <f t="shared" si="4"/>
        <v>83.405031352269603</v>
      </c>
      <c r="O30" s="2"/>
      <c r="P30" s="2"/>
      <c r="Q30" s="2"/>
      <c r="R30" s="2"/>
      <c r="S30" s="2"/>
      <c r="T30" s="2"/>
    </row>
    <row r="31" spans="4:20" ht="18.75" customHeight="1">
      <c r="D31" s="46" t="s">
        <v>50</v>
      </c>
      <c r="E31" s="47"/>
      <c r="F31" s="48">
        <v>378729</v>
      </c>
      <c r="G31" s="48">
        <v>0</v>
      </c>
      <c r="H31" s="48">
        <v>2045708</v>
      </c>
      <c r="I31" s="48">
        <f t="shared" si="0"/>
        <v>2424437</v>
      </c>
      <c r="J31" s="94">
        <f t="shared" si="1"/>
        <v>1.7811943017933627</v>
      </c>
      <c r="K31" s="49">
        <f t="shared" si="2"/>
        <v>18</v>
      </c>
      <c r="L31" s="58">
        <f t="shared" si="5"/>
        <v>15.62131744400865</v>
      </c>
      <c r="M31" s="66">
        <f t="shared" si="3"/>
        <v>0</v>
      </c>
      <c r="N31" s="51">
        <f t="shared" si="4"/>
        <v>84.378682555991347</v>
      </c>
      <c r="O31" s="2"/>
      <c r="P31" s="2"/>
      <c r="Q31" s="2"/>
      <c r="R31" s="2"/>
      <c r="S31" s="2"/>
      <c r="T31" s="2"/>
    </row>
    <row r="32" spans="4:20" ht="18.75" customHeight="1">
      <c r="D32" s="23" t="s">
        <v>20</v>
      </c>
      <c r="F32" s="2">
        <v>0</v>
      </c>
      <c r="G32" s="2">
        <v>0</v>
      </c>
      <c r="H32" s="2">
        <v>62827</v>
      </c>
      <c r="I32" s="2">
        <f t="shared" si="0"/>
        <v>62827</v>
      </c>
      <c r="J32" s="94">
        <f t="shared" si="1"/>
        <v>4.6157971685290899E-2</v>
      </c>
      <c r="K32" s="49">
        <f t="shared" si="2"/>
        <v>50</v>
      </c>
      <c r="L32" s="58">
        <f t="shared" si="5"/>
        <v>0</v>
      </c>
      <c r="M32" s="66">
        <f t="shared" si="3"/>
        <v>0</v>
      </c>
      <c r="N32" s="51">
        <f t="shared" si="4"/>
        <v>100</v>
      </c>
      <c r="O32" s="2"/>
      <c r="P32" s="2"/>
      <c r="Q32" s="2"/>
      <c r="R32" s="2"/>
      <c r="S32" s="2"/>
      <c r="T32" s="2"/>
    </row>
    <row r="33" spans="4:20" ht="18.75" customHeight="1">
      <c r="D33" s="23" t="s">
        <v>21</v>
      </c>
      <c r="F33" s="2">
        <v>811789</v>
      </c>
      <c r="G33" s="2">
        <v>0</v>
      </c>
      <c r="H33" s="2">
        <v>493276</v>
      </c>
      <c r="I33" s="2">
        <f t="shared" si="0"/>
        <v>1305065</v>
      </c>
      <c r="J33" s="94">
        <f t="shared" si="1"/>
        <v>0.95880995937199232</v>
      </c>
      <c r="K33" s="49">
        <f t="shared" si="2"/>
        <v>27</v>
      </c>
      <c r="L33" s="50">
        <f t="shared" si="5"/>
        <v>62.202955408351315</v>
      </c>
      <c r="M33" s="66">
        <f t="shared" si="3"/>
        <v>0</v>
      </c>
      <c r="N33" s="51">
        <f t="shared" si="4"/>
        <v>37.797044591648692</v>
      </c>
      <c r="O33" s="2"/>
      <c r="P33" s="2"/>
      <c r="Q33" s="2"/>
      <c r="R33" s="2"/>
      <c r="S33" s="2"/>
      <c r="T33" s="2"/>
    </row>
    <row r="34" spans="4:20" ht="18.75" customHeight="1">
      <c r="D34" s="23" t="s">
        <v>56</v>
      </c>
      <c r="F34" s="2">
        <v>91635</v>
      </c>
      <c r="G34" s="2">
        <v>0</v>
      </c>
      <c r="H34" s="2">
        <v>1015226</v>
      </c>
      <c r="I34" s="2">
        <f t="shared" si="0"/>
        <v>1106861</v>
      </c>
      <c r="J34" s="94">
        <f t="shared" si="1"/>
        <v>0.81319271487660993</v>
      </c>
      <c r="K34" s="49">
        <f t="shared" si="2"/>
        <v>29</v>
      </c>
      <c r="L34" s="50">
        <f t="shared" si="5"/>
        <v>8.2788173040697988</v>
      </c>
      <c r="M34" s="66">
        <f t="shared" si="3"/>
        <v>0</v>
      </c>
      <c r="N34" s="51">
        <f t="shared" si="4"/>
        <v>91.72118269593021</v>
      </c>
      <c r="O34" s="2"/>
      <c r="P34" s="2"/>
      <c r="Q34" s="2"/>
      <c r="R34" s="2"/>
      <c r="S34" s="2"/>
      <c r="T34" s="2"/>
    </row>
    <row r="35" spans="4:20" ht="18.75" customHeight="1">
      <c r="D35" s="78" t="s">
        <v>22</v>
      </c>
      <c r="E35" s="79"/>
      <c r="F35" s="80">
        <v>1868432</v>
      </c>
      <c r="G35" s="80">
        <v>0</v>
      </c>
      <c r="H35" s="80">
        <v>3219525</v>
      </c>
      <c r="I35" s="80">
        <f t="shared" si="0"/>
        <v>5087957</v>
      </c>
      <c r="J35" s="94">
        <f t="shared" si="1"/>
        <v>3.7380389823161635</v>
      </c>
      <c r="K35" s="49">
        <f t="shared" si="2"/>
        <v>7</v>
      </c>
      <c r="L35" s="58">
        <f t="shared" si="5"/>
        <v>36.722637396503153</v>
      </c>
      <c r="M35" s="66">
        <f t="shared" si="3"/>
        <v>0</v>
      </c>
      <c r="N35" s="51">
        <f t="shared" si="4"/>
        <v>63.277362603496847</v>
      </c>
      <c r="O35" s="2"/>
      <c r="P35" s="2"/>
      <c r="Q35" s="2"/>
      <c r="R35" s="2"/>
      <c r="S35" s="2"/>
      <c r="T35" s="2"/>
    </row>
    <row r="36" spans="4:20" ht="18.75" customHeight="1">
      <c r="D36" s="23" t="s">
        <v>23</v>
      </c>
      <c r="F36" s="2">
        <v>950528</v>
      </c>
      <c r="G36" s="2">
        <v>0</v>
      </c>
      <c r="H36" s="2">
        <v>2487069</v>
      </c>
      <c r="I36" s="5">
        <f t="shared" si="0"/>
        <v>3437597</v>
      </c>
      <c r="J36" s="96">
        <f t="shared" si="1"/>
        <v>2.5255464209884435</v>
      </c>
      <c r="K36" s="81">
        <f t="shared" si="2"/>
        <v>12</v>
      </c>
      <c r="L36" s="85">
        <f t="shared" si="5"/>
        <v>27.650943377015981</v>
      </c>
      <c r="M36" s="82">
        <f t="shared" si="3"/>
        <v>0</v>
      </c>
      <c r="N36" s="83">
        <f t="shared" si="4"/>
        <v>72.349056622984023</v>
      </c>
      <c r="O36" s="2"/>
      <c r="P36" s="2"/>
      <c r="Q36" s="2"/>
      <c r="R36" s="2"/>
      <c r="S36" s="2"/>
      <c r="T36" s="2"/>
    </row>
    <row r="37" spans="4:20" ht="18.75" customHeight="1">
      <c r="D37" s="23" t="s">
        <v>57</v>
      </c>
      <c r="F37" s="2">
        <v>25632</v>
      </c>
      <c r="G37" s="2">
        <v>0</v>
      </c>
      <c r="H37" s="2">
        <v>230687</v>
      </c>
      <c r="I37" s="5">
        <f t="shared" si="0"/>
        <v>256319</v>
      </c>
      <c r="J37" s="94">
        <f t="shared" si="1"/>
        <v>0.18831338667136865</v>
      </c>
      <c r="K37" s="49">
        <f t="shared" si="2"/>
        <v>44</v>
      </c>
      <c r="L37" s="50">
        <f t="shared" si="5"/>
        <v>10.000039013885042</v>
      </c>
      <c r="M37" s="65">
        <f t="shared" si="3"/>
        <v>0</v>
      </c>
      <c r="N37" s="51">
        <f t="shared" si="4"/>
        <v>89.999960986114957</v>
      </c>
      <c r="O37" s="2"/>
      <c r="P37" s="2"/>
      <c r="Q37" s="2"/>
      <c r="R37" s="2"/>
      <c r="S37" s="2"/>
      <c r="T37" s="2"/>
    </row>
    <row r="38" spans="4:20" ht="18.75" customHeight="1">
      <c r="D38" s="23" t="s">
        <v>24</v>
      </c>
      <c r="F38" s="2">
        <v>625902</v>
      </c>
      <c r="G38" s="2">
        <v>0</v>
      </c>
      <c r="H38" s="2">
        <v>2597063</v>
      </c>
      <c r="I38" s="5">
        <f t="shared" si="0"/>
        <v>3222965</v>
      </c>
      <c r="J38" s="94">
        <f t="shared" si="1"/>
        <v>2.3678597929661387</v>
      </c>
      <c r="K38" s="49">
        <f t="shared" si="2"/>
        <v>13</v>
      </c>
      <c r="L38" s="50">
        <f t="shared" si="5"/>
        <v>19.420068167044942</v>
      </c>
      <c r="M38" s="65">
        <f t="shared" si="3"/>
        <v>0</v>
      </c>
      <c r="N38" s="51">
        <f t="shared" si="4"/>
        <v>80.579931832955054</v>
      </c>
      <c r="O38" s="2"/>
      <c r="P38" s="2"/>
      <c r="Q38" s="2"/>
      <c r="R38" s="2"/>
      <c r="S38" s="2"/>
      <c r="T38" s="2"/>
    </row>
    <row r="39" spans="4:20" ht="18.75" customHeight="1">
      <c r="D39" s="23" t="s">
        <v>58</v>
      </c>
      <c r="F39" s="2">
        <v>189974</v>
      </c>
      <c r="G39" s="2">
        <v>0</v>
      </c>
      <c r="H39" s="2">
        <v>720678</v>
      </c>
      <c r="I39" s="5">
        <f t="shared" si="0"/>
        <v>910652</v>
      </c>
      <c r="J39" s="94">
        <f t="shared" si="1"/>
        <v>0.66904116432669913</v>
      </c>
      <c r="K39" s="49">
        <f t="shared" si="2"/>
        <v>33</v>
      </c>
      <c r="L39" s="50">
        <f t="shared" si="5"/>
        <v>20.8613169465394</v>
      </c>
      <c r="M39" s="65">
        <f t="shared" si="3"/>
        <v>0</v>
      </c>
      <c r="N39" s="51">
        <f t="shared" si="4"/>
        <v>79.138683053460596</v>
      </c>
      <c r="O39" s="2"/>
      <c r="P39" s="2"/>
      <c r="Q39" s="2"/>
      <c r="R39" s="2"/>
      <c r="S39" s="2"/>
      <c r="T39" s="2"/>
    </row>
    <row r="40" spans="4:20" ht="18.75" customHeight="1">
      <c r="D40" s="23" t="s">
        <v>25</v>
      </c>
      <c r="F40" s="2">
        <v>80318</v>
      </c>
      <c r="G40" s="2">
        <v>28000</v>
      </c>
      <c r="H40" s="2">
        <v>674936</v>
      </c>
      <c r="I40" s="5">
        <f t="shared" si="0"/>
        <v>783254</v>
      </c>
      <c r="J40" s="94">
        <f t="shared" si="1"/>
        <v>0.57544393261481264</v>
      </c>
      <c r="K40" s="49">
        <f t="shared" si="2"/>
        <v>34</v>
      </c>
      <c r="L40" s="50">
        <f t="shared" si="5"/>
        <v>10.254400232874648</v>
      </c>
      <c r="M40" s="65">
        <f t="shared" si="3"/>
        <v>3.5748301317324906</v>
      </c>
      <c r="N40" s="51">
        <f t="shared" si="4"/>
        <v>86.170769635392858</v>
      </c>
      <c r="O40" s="2"/>
      <c r="P40" s="2"/>
      <c r="Q40" s="2"/>
      <c r="R40" s="2"/>
      <c r="S40" s="2"/>
      <c r="T40" s="2"/>
    </row>
    <row r="41" spans="4:20" ht="18.75" customHeight="1">
      <c r="D41" s="86" t="s">
        <v>26</v>
      </c>
      <c r="E41" s="87"/>
      <c r="F41" s="84">
        <v>109251</v>
      </c>
      <c r="G41" s="84">
        <v>0</v>
      </c>
      <c r="H41" s="84">
        <v>813915</v>
      </c>
      <c r="I41" s="84">
        <f t="shared" si="0"/>
        <v>923166</v>
      </c>
      <c r="J41" s="96">
        <f t="shared" si="1"/>
        <v>0.67823499592250558</v>
      </c>
      <c r="K41" s="81">
        <f t="shared" si="2"/>
        <v>32</v>
      </c>
      <c r="L41" s="85">
        <f t="shared" si="5"/>
        <v>11.834382982042232</v>
      </c>
      <c r="M41" s="82">
        <f t="shared" si="3"/>
        <v>0</v>
      </c>
      <c r="N41" s="83">
        <f t="shared" si="4"/>
        <v>88.165617017957771</v>
      </c>
      <c r="O41" s="2"/>
      <c r="P41" s="2"/>
      <c r="Q41" s="2"/>
      <c r="R41" s="2"/>
      <c r="S41" s="2"/>
      <c r="T41" s="2"/>
    </row>
    <row r="42" spans="4:20" ht="18.75" customHeight="1">
      <c r="D42" s="23" t="s">
        <v>27</v>
      </c>
      <c r="E42" s="7"/>
      <c r="F42" s="5">
        <v>108841</v>
      </c>
      <c r="G42" s="5">
        <v>0</v>
      </c>
      <c r="H42" s="5">
        <v>173611</v>
      </c>
      <c r="I42" s="5">
        <f t="shared" si="0"/>
        <v>282452</v>
      </c>
      <c r="J42" s="94">
        <f t="shared" si="1"/>
        <v>0.20751287533152604</v>
      </c>
      <c r="K42" s="49">
        <f t="shared" si="2"/>
        <v>43</v>
      </c>
      <c r="L42" s="58">
        <f t="shared" si="5"/>
        <v>38.534335037457687</v>
      </c>
      <c r="M42" s="66">
        <f t="shared" si="3"/>
        <v>0</v>
      </c>
      <c r="N42" s="51">
        <f t="shared" si="4"/>
        <v>61.465664962542313</v>
      </c>
      <c r="O42" s="2"/>
      <c r="P42" s="2"/>
      <c r="Q42" s="2"/>
      <c r="R42" s="2"/>
      <c r="S42" s="2"/>
      <c r="T42" s="2"/>
    </row>
    <row r="43" spans="4:20" ht="18.75" customHeight="1">
      <c r="D43" s="23" t="s">
        <v>28</v>
      </c>
      <c r="E43" s="7"/>
      <c r="F43" s="5">
        <v>450000</v>
      </c>
      <c r="G43" s="5">
        <v>0</v>
      </c>
      <c r="H43" s="5">
        <v>2542269</v>
      </c>
      <c r="I43" s="5">
        <f t="shared" si="0"/>
        <v>2992269</v>
      </c>
      <c r="J43" s="94">
        <f t="shared" si="1"/>
        <v>2.1983712062771374</v>
      </c>
      <c r="K43" s="49">
        <f t="shared" si="2"/>
        <v>15</v>
      </c>
      <c r="L43" s="50">
        <f t="shared" si="5"/>
        <v>15.038754871303347</v>
      </c>
      <c r="M43" s="66">
        <f t="shared" si="3"/>
        <v>0</v>
      </c>
      <c r="N43" s="51">
        <f t="shared" si="4"/>
        <v>84.961245128696646</v>
      </c>
      <c r="O43" s="2"/>
      <c r="P43" s="2"/>
      <c r="Q43" s="2"/>
      <c r="R43" s="2"/>
      <c r="S43" s="2"/>
      <c r="T43" s="2"/>
    </row>
    <row r="44" spans="4:20" ht="18.75" customHeight="1">
      <c r="D44" s="23" t="s">
        <v>29</v>
      </c>
      <c r="E44" s="7"/>
      <c r="F44" s="5">
        <v>296531</v>
      </c>
      <c r="G44" s="5">
        <v>0</v>
      </c>
      <c r="H44" s="5">
        <v>1154609</v>
      </c>
      <c r="I44" s="5">
        <f t="shared" si="0"/>
        <v>1451140</v>
      </c>
      <c r="J44" s="94">
        <f t="shared" si="1"/>
        <v>1.0661288782114859</v>
      </c>
      <c r="K44" s="49">
        <f t="shared" si="2"/>
        <v>24</v>
      </c>
      <c r="L44" s="50">
        <f t="shared" si="5"/>
        <v>20.434348167647503</v>
      </c>
      <c r="M44" s="66">
        <f t="shared" si="3"/>
        <v>0</v>
      </c>
      <c r="N44" s="51">
        <f t="shared" si="4"/>
        <v>79.565651832352486</v>
      </c>
      <c r="O44" s="2"/>
      <c r="P44" s="2"/>
      <c r="Q44" s="2"/>
      <c r="R44" s="2"/>
      <c r="S44" s="2"/>
      <c r="T44" s="2"/>
    </row>
    <row r="45" spans="4:20" ht="18.75" customHeight="1">
      <c r="D45" s="60" t="s">
        <v>30</v>
      </c>
      <c r="E45" s="61"/>
      <c r="F45" s="62">
        <v>4525443.3</v>
      </c>
      <c r="G45" s="62">
        <v>0</v>
      </c>
      <c r="H45" s="62">
        <v>5180375.7</v>
      </c>
      <c r="I45" s="62">
        <f t="shared" si="0"/>
        <v>9705819</v>
      </c>
      <c r="J45" s="97">
        <f t="shared" si="1"/>
        <v>7.1307068391703945</v>
      </c>
      <c r="K45" s="75">
        <f t="shared" si="2"/>
        <v>3</v>
      </c>
      <c r="L45" s="76">
        <f t="shared" si="5"/>
        <v>46.626083795710592</v>
      </c>
      <c r="M45" s="88">
        <f t="shared" si="3"/>
        <v>0</v>
      </c>
      <c r="N45" s="77">
        <f t="shared" si="4"/>
        <v>53.373916204289408</v>
      </c>
      <c r="O45" s="2"/>
      <c r="P45" s="2"/>
      <c r="Q45" s="2"/>
      <c r="R45" s="2"/>
      <c r="S45" s="2"/>
      <c r="T45" s="2"/>
    </row>
    <row r="46" spans="4:20" ht="18.75" customHeight="1">
      <c r="D46" s="23" t="s">
        <v>31</v>
      </c>
      <c r="F46" s="2">
        <v>887708</v>
      </c>
      <c r="G46" s="2">
        <v>0</v>
      </c>
      <c r="H46" s="2">
        <v>1579798</v>
      </c>
      <c r="I46" s="2">
        <f t="shared" si="0"/>
        <v>2467506</v>
      </c>
      <c r="J46" s="94">
        <f t="shared" si="1"/>
        <v>1.8128363932908687</v>
      </c>
      <c r="K46" s="49">
        <f t="shared" si="2"/>
        <v>17</v>
      </c>
      <c r="L46" s="50">
        <f t="shared" si="5"/>
        <v>35.975920625927557</v>
      </c>
      <c r="M46" s="66">
        <f t="shared" si="3"/>
        <v>0</v>
      </c>
      <c r="N46" s="51">
        <f t="shared" si="4"/>
        <v>64.024079374072443</v>
      </c>
      <c r="O46" s="2"/>
      <c r="P46" s="2"/>
      <c r="Q46" s="2"/>
      <c r="R46" s="2"/>
      <c r="S46" s="2"/>
      <c r="T46" s="2"/>
    </row>
    <row r="47" spans="4:20" ht="18.75" customHeight="1">
      <c r="D47" s="23" t="s">
        <v>59</v>
      </c>
      <c r="E47" s="7"/>
      <c r="F47" s="5">
        <v>0</v>
      </c>
      <c r="G47" s="5">
        <v>0</v>
      </c>
      <c r="H47" s="5">
        <v>174497</v>
      </c>
      <c r="I47" s="5">
        <f t="shared" si="0"/>
        <v>174497</v>
      </c>
      <c r="J47" s="94">
        <f t="shared" si="1"/>
        <v>0.12820009844761338</v>
      </c>
      <c r="K47" s="49">
        <f t="shared" si="2"/>
        <v>47</v>
      </c>
      <c r="L47" s="50">
        <f t="shared" si="5"/>
        <v>0</v>
      </c>
      <c r="M47" s="65">
        <f t="shared" si="3"/>
        <v>0</v>
      </c>
      <c r="N47" s="51">
        <f t="shared" si="4"/>
        <v>100</v>
      </c>
      <c r="O47" s="2"/>
      <c r="P47" s="2"/>
      <c r="Q47" s="2"/>
      <c r="R47" s="2"/>
      <c r="S47" s="2"/>
      <c r="T47" s="2"/>
    </row>
    <row r="48" spans="4:20" ht="18.75" customHeight="1">
      <c r="D48" s="23" t="s">
        <v>68</v>
      </c>
      <c r="E48" s="7"/>
      <c r="F48" s="5">
        <v>0</v>
      </c>
      <c r="G48" s="5">
        <v>0</v>
      </c>
      <c r="H48" s="5">
        <v>0</v>
      </c>
      <c r="I48" s="5">
        <f t="shared" si="0"/>
        <v>0</v>
      </c>
      <c r="J48" s="94">
        <f t="shared" si="1"/>
        <v>0</v>
      </c>
      <c r="K48" s="49">
        <f t="shared" si="2"/>
        <v>51</v>
      </c>
      <c r="L48" s="50">
        <v>0</v>
      </c>
      <c r="M48" s="65">
        <v>0</v>
      </c>
      <c r="N48" s="51">
        <v>0</v>
      </c>
      <c r="O48" s="2"/>
      <c r="P48" s="2"/>
      <c r="Q48" s="2"/>
      <c r="R48" s="2"/>
      <c r="S48" s="2"/>
      <c r="T48" s="2"/>
    </row>
    <row r="49" spans="4:20" ht="18.75" customHeight="1">
      <c r="D49" s="23" t="s">
        <v>32</v>
      </c>
      <c r="E49" s="7"/>
      <c r="F49" s="5">
        <v>1329207</v>
      </c>
      <c r="G49" s="5">
        <v>12000</v>
      </c>
      <c r="H49" s="5">
        <v>2805194</v>
      </c>
      <c r="I49" s="5">
        <f t="shared" si="0"/>
        <v>4146401</v>
      </c>
      <c r="J49" s="94">
        <f t="shared" si="1"/>
        <v>3.0462931534827682</v>
      </c>
      <c r="K49" s="49">
        <f t="shared" si="2"/>
        <v>10</v>
      </c>
      <c r="L49" s="50">
        <f t="shared" si="5"/>
        <v>32.056884994963106</v>
      </c>
      <c r="M49" s="65">
        <f t="shared" si="3"/>
        <v>0.28940760915309444</v>
      </c>
      <c r="N49" s="51">
        <f t="shared" si="4"/>
        <v>67.653707395883799</v>
      </c>
      <c r="O49" s="2"/>
      <c r="P49" s="2"/>
      <c r="Q49" s="2"/>
      <c r="R49" s="2"/>
      <c r="S49" s="2"/>
      <c r="T49" s="2"/>
    </row>
    <row r="50" spans="4:20" ht="18.75" customHeight="1">
      <c r="D50" s="23" t="s">
        <v>60</v>
      </c>
      <c r="E50" s="7"/>
      <c r="F50" s="5">
        <v>0</v>
      </c>
      <c r="G50" s="5">
        <v>0</v>
      </c>
      <c r="H50" s="5">
        <v>1032795</v>
      </c>
      <c r="I50" s="5">
        <f t="shared" si="0"/>
        <v>1032795</v>
      </c>
      <c r="J50" s="94">
        <f t="shared" si="1"/>
        <v>0.75877763328998704</v>
      </c>
      <c r="K50" s="49">
        <f t="shared" si="2"/>
        <v>31</v>
      </c>
      <c r="L50" s="50">
        <f t="shared" si="5"/>
        <v>0</v>
      </c>
      <c r="M50" s="65">
        <f t="shared" si="3"/>
        <v>0</v>
      </c>
      <c r="N50" s="51">
        <f t="shared" si="4"/>
        <v>100</v>
      </c>
      <c r="O50" s="2"/>
      <c r="P50" s="2"/>
      <c r="Q50" s="2"/>
      <c r="R50" s="2"/>
      <c r="S50" s="2"/>
      <c r="T50" s="2"/>
    </row>
    <row r="51" spans="4:20" ht="18.75" customHeight="1">
      <c r="D51" s="86" t="s">
        <v>33</v>
      </c>
      <c r="E51" s="87"/>
      <c r="F51" s="84">
        <v>0</v>
      </c>
      <c r="G51" s="84">
        <v>0</v>
      </c>
      <c r="H51" s="84">
        <v>1341074</v>
      </c>
      <c r="I51" s="84">
        <f t="shared" si="0"/>
        <v>1341074</v>
      </c>
      <c r="J51" s="96">
        <f t="shared" si="1"/>
        <v>0.98526518407499653</v>
      </c>
      <c r="K51" s="81">
        <f t="shared" si="2"/>
        <v>26</v>
      </c>
      <c r="L51" s="85">
        <f t="shared" si="5"/>
        <v>0</v>
      </c>
      <c r="M51" s="82">
        <f t="shared" si="3"/>
        <v>0</v>
      </c>
      <c r="N51" s="83">
        <f t="shared" si="4"/>
        <v>100</v>
      </c>
      <c r="O51" s="2"/>
      <c r="P51" s="2"/>
      <c r="Q51" s="2"/>
      <c r="R51" s="2"/>
      <c r="S51" s="2"/>
      <c r="T51" s="2"/>
    </row>
    <row r="52" spans="4:20" ht="18.75" customHeight="1">
      <c r="D52" s="23" t="s">
        <v>34</v>
      </c>
      <c r="E52" s="7"/>
      <c r="F52" s="5">
        <v>1799796</v>
      </c>
      <c r="G52" s="5">
        <v>0</v>
      </c>
      <c r="H52" s="5">
        <v>4181890</v>
      </c>
      <c r="I52" s="5">
        <f t="shared" si="0"/>
        <v>5981686</v>
      </c>
      <c r="J52" s="94">
        <f t="shared" si="1"/>
        <v>4.3946470946933793</v>
      </c>
      <c r="K52" s="49">
        <f t="shared" si="2"/>
        <v>5</v>
      </c>
      <c r="L52" s="50">
        <f t="shared" si="5"/>
        <v>30.088439948201895</v>
      </c>
      <c r="M52" s="65">
        <f t="shared" si="3"/>
        <v>0</v>
      </c>
      <c r="N52" s="51">
        <f t="shared" si="4"/>
        <v>69.911560051798105</v>
      </c>
      <c r="O52" s="2"/>
      <c r="P52" s="2"/>
      <c r="Q52" s="2"/>
      <c r="R52" s="2"/>
      <c r="S52" s="2"/>
      <c r="T52" s="2"/>
    </row>
    <row r="53" spans="4:20" ht="18.75" customHeight="1">
      <c r="D53" s="23" t="s">
        <v>69</v>
      </c>
      <c r="E53" s="7"/>
      <c r="F53" s="5">
        <v>0</v>
      </c>
      <c r="G53" s="5">
        <v>0</v>
      </c>
      <c r="H53" s="5">
        <v>0</v>
      </c>
      <c r="I53" s="5">
        <f t="shared" si="0"/>
        <v>0</v>
      </c>
      <c r="J53" s="94">
        <f t="shared" si="1"/>
        <v>0</v>
      </c>
      <c r="K53" s="49">
        <f t="shared" si="2"/>
        <v>51</v>
      </c>
      <c r="L53" s="50">
        <v>0</v>
      </c>
      <c r="M53" s="65">
        <v>0</v>
      </c>
      <c r="N53" s="51">
        <v>0</v>
      </c>
      <c r="O53" s="2"/>
      <c r="P53" s="2"/>
      <c r="Q53" s="2"/>
      <c r="R53" s="2"/>
      <c r="S53" s="2"/>
      <c r="T53" s="2"/>
    </row>
    <row r="54" spans="4:20" ht="18.75" customHeight="1">
      <c r="D54" s="23" t="s">
        <v>61</v>
      </c>
      <c r="E54" s="7"/>
      <c r="F54" s="5">
        <v>84467</v>
      </c>
      <c r="G54" s="5">
        <v>0</v>
      </c>
      <c r="H54" s="5">
        <v>7800</v>
      </c>
      <c r="I54" s="5">
        <f t="shared" si="0"/>
        <v>92267</v>
      </c>
      <c r="J54" s="94">
        <f t="shared" si="1"/>
        <v>6.7787059281626302E-2</v>
      </c>
      <c r="K54" s="49">
        <f t="shared" si="2"/>
        <v>49</v>
      </c>
      <c r="L54" s="58">
        <f t="shared" si="5"/>
        <v>91.546273315486587</v>
      </c>
      <c r="M54" s="66">
        <f t="shared" si="3"/>
        <v>0</v>
      </c>
      <c r="N54" s="51">
        <f t="shared" si="4"/>
        <v>8.4537266845134234</v>
      </c>
      <c r="O54" s="2"/>
      <c r="P54" s="2"/>
      <c r="Q54" s="2"/>
      <c r="R54" s="2"/>
      <c r="S54" s="2"/>
      <c r="T54" s="2"/>
    </row>
    <row r="55" spans="4:20" ht="18.75" customHeight="1">
      <c r="D55" s="60" t="s">
        <v>62</v>
      </c>
      <c r="E55" s="61"/>
      <c r="F55" s="62">
        <v>222029</v>
      </c>
      <c r="G55" s="62">
        <v>0</v>
      </c>
      <c r="H55" s="62">
        <v>0</v>
      </c>
      <c r="I55" s="62">
        <f t="shared" si="0"/>
        <v>222029</v>
      </c>
      <c r="J55" s="97">
        <f t="shared" si="1"/>
        <v>0.16312108321762064</v>
      </c>
      <c r="K55" s="75">
        <f t="shared" si="2"/>
        <v>45</v>
      </c>
      <c r="L55" s="76">
        <f t="shared" si="5"/>
        <v>100</v>
      </c>
      <c r="M55" s="68">
        <f t="shared" si="3"/>
        <v>0</v>
      </c>
      <c r="N55" s="77">
        <f t="shared" si="4"/>
        <v>0</v>
      </c>
      <c r="O55" s="2"/>
      <c r="P55" s="2"/>
      <c r="Q55" s="2"/>
      <c r="R55" s="2"/>
      <c r="S55" s="2"/>
      <c r="T55" s="2"/>
    </row>
    <row r="56" spans="4:20" ht="18.75" customHeight="1">
      <c r="D56" s="23" t="s">
        <v>70</v>
      </c>
      <c r="F56" s="2">
        <v>0</v>
      </c>
      <c r="G56" s="2">
        <v>0</v>
      </c>
      <c r="H56" s="2">
        <v>0</v>
      </c>
      <c r="I56" s="2">
        <f t="shared" si="0"/>
        <v>0</v>
      </c>
      <c r="J56" s="94">
        <f t="shared" si="1"/>
        <v>0</v>
      </c>
      <c r="K56" s="49">
        <f t="shared" si="2"/>
        <v>51</v>
      </c>
      <c r="L56" s="50">
        <v>0</v>
      </c>
      <c r="M56" s="66">
        <v>0</v>
      </c>
      <c r="N56" s="51">
        <v>0</v>
      </c>
      <c r="O56" s="2"/>
      <c r="P56" s="2"/>
      <c r="Q56" s="2"/>
      <c r="R56" s="2"/>
      <c r="S56" s="2"/>
      <c r="T56" s="2"/>
    </row>
    <row r="57" spans="4:20" ht="18.75" customHeight="1">
      <c r="D57" s="23" t="s">
        <v>35</v>
      </c>
      <c r="E57" s="7"/>
      <c r="F57" s="5">
        <v>0</v>
      </c>
      <c r="G57" s="5">
        <v>0</v>
      </c>
      <c r="H57" s="5">
        <v>780676</v>
      </c>
      <c r="I57" s="5">
        <f t="shared" si="0"/>
        <v>780676</v>
      </c>
      <c r="J57" s="94">
        <f t="shared" si="1"/>
        <v>0.57354991808276945</v>
      </c>
      <c r="K57" s="49">
        <f t="shared" si="2"/>
        <v>35</v>
      </c>
      <c r="L57" s="58">
        <f t="shared" si="5"/>
        <v>0</v>
      </c>
      <c r="M57" s="66">
        <f t="shared" si="3"/>
        <v>0</v>
      </c>
      <c r="N57" s="51">
        <f t="shared" si="4"/>
        <v>100</v>
      </c>
      <c r="O57" s="2"/>
      <c r="P57" s="2"/>
      <c r="Q57" s="2"/>
      <c r="R57" s="2"/>
      <c r="S57" s="2"/>
      <c r="T57" s="2"/>
    </row>
    <row r="58" spans="4:20" ht="18.75" customHeight="1">
      <c r="D58" s="23" t="s">
        <v>36</v>
      </c>
      <c r="E58" s="7"/>
      <c r="F58" s="5">
        <v>7407640</v>
      </c>
      <c r="G58" s="5">
        <v>118730</v>
      </c>
      <c r="H58" s="5">
        <v>8106565</v>
      </c>
      <c r="I58" s="5">
        <f t="shared" si="0"/>
        <v>15632935</v>
      </c>
      <c r="J58" s="94">
        <f t="shared" si="1"/>
        <v>11.48526224534027</v>
      </c>
      <c r="K58" s="49">
        <f t="shared" si="2"/>
        <v>2</v>
      </c>
      <c r="L58" s="50">
        <f t="shared" si="5"/>
        <v>47.384832086873004</v>
      </c>
      <c r="M58" s="66">
        <f t="shared" si="3"/>
        <v>0.75948630247615045</v>
      </c>
      <c r="N58" s="51">
        <f t="shared" si="4"/>
        <v>51.855681610650848</v>
      </c>
      <c r="O58" s="2"/>
      <c r="P58" s="2"/>
      <c r="Q58" s="2"/>
      <c r="R58" s="2"/>
      <c r="S58" s="2"/>
      <c r="T58" s="2"/>
    </row>
    <row r="59" spans="4:20" ht="18.75" customHeight="1">
      <c r="D59" s="23" t="s">
        <v>63</v>
      </c>
      <c r="F59" s="2">
        <v>28968</v>
      </c>
      <c r="G59" s="2">
        <v>0</v>
      </c>
      <c r="H59" s="2">
        <v>643859</v>
      </c>
      <c r="I59" s="5">
        <f t="shared" si="0"/>
        <v>672827</v>
      </c>
      <c r="J59" s="94">
        <f t="shared" si="1"/>
        <v>0.49431501766914254</v>
      </c>
      <c r="K59" s="49">
        <f t="shared" si="2"/>
        <v>36</v>
      </c>
      <c r="L59" s="50">
        <f t="shared" si="5"/>
        <v>4.305415805251573</v>
      </c>
      <c r="M59" s="65">
        <f t="shared" si="3"/>
        <v>0</v>
      </c>
      <c r="N59" s="51">
        <f t="shared" si="4"/>
        <v>95.694584194748415</v>
      </c>
      <c r="O59" s="2"/>
      <c r="P59" s="2"/>
      <c r="Q59" s="2"/>
      <c r="R59" s="2"/>
      <c r="S59" s="2"/>
      <c r="T59" s="2"/>
    </row>
    <row r="60" spans="4:20" ht="18.75" customHeight="1">
      <c r="D60" s="23" t="s">
        <v>37</v>
      </c>
      <c r="F60" s="2">
        <v>0</v>
      </c>
      <c r="G60" s="2">
        <v>0</v>
      </c>
      <c r="H60" s="2">
        <v>206000</v>
      </c>
      <c r="I60" s="5">
        <f t="shared" si="0"/>
        <v>206000</v>
      </c>
      <c r="J60" s="94">
        <f t="shared" si="1"/>
        <v>0.15134483847979252</v>
      </c>
      <c r="K60" s="49">
        <f t="shared" si="2"/>
        <v>46</v>
      </c>
      <c r="L60" s="50">
        <f t="shared" si="5"/>
        <v>0</v>
      </c>
      <c r="M60" s="65">
        <f t="shared" si="3"/>
        <v>0</v>
      </c>
      <c r="N60" s="51">
        <f t="shared" si="4"/>
        <v>100</v>
      </c>
      <c r="O60" s="2"/>
      <c r="P60" s="2"/>
      <c r="Q60" s="2"/>
      <c r="R60" s="2"/>
      <c r="S60" s="2"/>
      <c r="T60" s="2"/>
    </row>
    <row r="61" spans="4:20" ht="18.75" customHeight="1">
      <c r="D61" s="86" t="s">
        <v>41</v>
      </c>
      <c r="E61" s="87"/>
      <c r="F61" s="84">
        <v>684620</v>
      </c>
      <c r="G61" s="84">
        <v>153269</v>
      </c>
      <c r="H61" s="84">
        <v>1577206</v>
      </c>
      <c r="I61" s="84">
        <f t="shared" si="0"/>
        <v>2415095</v>
      </c>
      <c r="J61" s="96">
        <f t="shared" si="1"/>
        <v>1.7743308868366725</v>
      </c>
      <c r="K61" s="81">
        <f t="shared" si="2"/>
        <v>19</v>
      </c>
      <c r="L61" s="85">
        <f t="shared" si="5"/>
        <v>28.347539123719773</v>
      </c>
      <c r="M61" s="82">
        <f t="shared" si="3"/>
        <v>6.3462927959355637</v>
      </c>
      <c r="N61" s="83">
        <f t="shared" si="4"/>
        <v>65.306168080344662</v>
      </c>
      <c r="O61" s="2"/>
      <c r="P61" s="2"/>
      <c r="Q61" s="2"/>
      <c r="R61" s="2"/>
      <c r="S61" s="2"/>
      <c r="T61" s="2"/>
    </row>
    <row r="62" spans="4:20" ht="18.75" customHeight="1">
      <c r="D62" s="23" t="s">
        <v>71</v>
      </c>
      <c r="F62" s="2">
        <v>0</v>
      </c>
      <c r="G62" s="2">
        <v>0</v>
      </c>
      <c r="H62" s="2">
        <v>0</v>
      </c>
      <c r="I62" s="5">
        <f t="shared" si="0"/>
        <v>0</v>
      </c>
      <c r="J62" s="94">
        <f t="shared" si="1"/>
        <v>0</v>
      </c>
      <c r="K62" s="49">
        <f t="shared" si="2"/>
        <v>51</v>
      </c>
      <c r="L62" s="50">
        <v>0</v>
      </c>
      <c r="M62" s="65">
        <v>0</v>
      </c>
      <c r="N62" s="51">
        <v>0</v>
      </c>
      <c r="O62" s="2"/>
      <c r="P62" s="2"/>
      <c r="Q62" s="2"/>
      <c r="R62" s="2"/>
      <c r="S62" s="2"/>
      <c r="T62" s="2"/>
    </row>
    <row r="63" spans="4:20" ht="18.75" customHeight="1">
      <c r="D63" s="23" t="s">
        <v>38</v>
      </c>
      <c r="F63" s="2">
        <v>1021437</v>
      </c>
      <c r="G63" s="2">
        <v>0</v>
      </c>
      <c r="H63" s="2">
        <v>2000921</v>
      </c>
      <c r="I63" s="5">
        <f t="shared" si="0"/>
        <v>3022358</v>
      </c>
      <c r="J63" s="94">
        <f t="shared" si="1"/>
        <v>2.2204771035830526</v>
      </c>
      <c r="K63" s="49">
        <f t="shared" si="2"/>
        <v>14</v>
      </c>
      <c r="L63" s="50">
        <f t="shared" si="5"/>
        <v>33.796029457794212</v>
      </c>
      <c r="M63" s="65">
        <f t="shared" si="3"/>
        <v>0</v>
      </c>
      <c r="N63" s="51">
        <f t="shared" si="4"/>
        <v>66.203970542205795</v>
      </c>
      <c r="O63" s="2"/>
      <c r="P63" s="2"/>
      <c r="Q63" s="2"/>
      <c r="R63" s="2"/>
      <c r="S63" s="2"/>
      <c r="T63" s="2"/>
    </row>
    <row r="64" spans="4:20" ht="18.75" customHeight="1">
      <c r="D64" s="23" t="s">
        <v>39</v>
      </c>
      <c r="F64" s="2">
        <v>200923</v>
      </c>
      <c r="G64" s="2">
        <v>0</v>
      </c>
      <c r="H64" s="2">
        <v>290200</v>
      </c>
      <c r="I64" s="5">
        <f t="shared" si="0"/>
        <v>491123</v>
      </c>
      <c r="J64" s="94">
        <f t="shared" si="1"/>
        <v>0.36082005392578226</v>
      </c>
      <c r="K64" s="49">
        <f t="shared" si="2"/>
        <v>38</v>
      </c>
      <c r="L64" s="50">
        <f t="shared" si="5"/>
        <v>40.910932699140538</v>
      </c>
      <c r="M64" s="65">
        <f t="shared" si="3"/>
        <v>0</v>
      </c>
      <c r="N64" s="51">
        <f t="shared" si="4"/>
        <v>59.089067300859455</v>
      </c>
      <c r="O64" s="2"/>
      <c r="P64" s="2"/>
      <c r="Q64" s="2"/>
      <c r="R64" s="2"/>
      <c r="S64" s="2"/>
      <c r="T64" s="2"/>
    </row>
    <row r="65" spans="4:21" ht="18.75" customHeight="1">
      <c r="D65" s="23" t="s">
        <v>40</v>
      </c>
      <c r="F65" s="2">
        <v>843408</v>
      </c>
      <c r="G65" s="2">
        <v>0</v>
      </c>
      <c r="H65" s="2">
        <v>3157701</v>
      </c>
      <c r="I65" s="5">
        <f t="shared" si="0"/>
        <v>4001109</v>
      </c>
      <c r="J65" s="94">
        <f t="shared" si="1"/>
        <v>2.9395494919662339</v>
      </c>
      <c r="K65" s="49">
        <f t="shared" si="2"/>
        <v>11</v>
      </c>
      <c r="L65" s="50">
        <f t="shared" si="5"/>
        <v>21.079355748618696</v>
      </c>
      <c r="M65" s="65">
        <f t="shared" si="3"/>
        <v>0</v>
      </c>
      <c r="N65" s="51">
        <f t="shared" si="4"/>
        <v>78.920644251381304</v>
      </c>
      <c r="O65" s="2"/>
      <c r="P65" s="2"/>
      <c r="Q65" s="2"/>
      <c r="R65" s="2"/>
      <c r="S65" s="2"/>
      <c r="T65" s="2"/>
    </row>
    <row r="66" spans="4:21" ht="18.75" customHeight="1">
      <c r="D66" s="23" t="s">
        <v>64</v>
      </c>
      <c r="F66" s="2">
        <v>315600</v>
      </c>
      <c r="G66" s="2">
        <v>0</v>
      </c>
      <c r="H66" s="2">
        <v>27554</v>
      </c>
      <c r="I66" s="5">
        <f t="shared" si="0"/>
        <v>343154</v>
      </c>
      <c r="J66" s="94">
        <f t="shared" si="1"/>
        <v>0.25210964419269283</v>
      </c>
      <c r="K66" s="49">
        <f t="shared" si="2"/>
        <v>42</v>
      </c>
      <c r="L66" s="50">
        <f t="shared" si="5"/>
        <v>91.970368988850481</v>
      </c>
      <c r="M66" s="65">
        <f t="shared" si="3"/>
        <v>0</v>
      </c>
      <c r="N66" s="51">
        <f t="shared" si="4"/>
        <v>8.0296310111495135</v>
      </c>
      <c r="O66" s="2"/>
      <c r="P66" s="2"/>
      <c r="Q66" s="2"/>
      <c r="R66" s="2"/>
      <c r="S66" s="2"/>
      <c r="T66" s="2"/>
    </row>
    <row r="67" spans="4:21" ht="15.75" thickBot="1">
      <c r="D67" s="25"/>
      <c r="E67" s="10"/>
      <c r="F67" s="2"/>
      <c r="G67" s="2"/>
      <c r="H67" s="2"/>
      <c r="I67" s="2"/>
      <c r="J67" s="70"/>
      <c r="K67" s="54"/>
      <c r="L67" s="55"/>
      <c r="M67" s="69"/>
      <c r="N67" s="56"/>
      <c r="O67" s="2"/>
      <c r="P67" s="2"/>
      <c r="Q67" s="2"/>
      <c r="R67" s="2"/>
      <c r="S67" s="2"/>
      <c r="T67" s="2"/>
    </row>
    <row r="68" spans="4:21">
      <c r="D68" s="26"/>
      <c r="E68" s="13"/>
      <c r="F68" s="14"/>
      <c r="G68" s="14"/>
      <c r="H68" s="14"/>
      <c r="I68" s="14"/>
      <c r="J68" s="98"/>
      <c r="K68" s="98"/>
      <c r="L68" s="50"/>
      <c r="M68" s="70"/>
      <c r="N68" s="57"/>
      <c r="O68" s="2"/>
      <c r="Q68" s="2"/>
      <c r="R68" s="2"/>
      <c r="S68" s="2"/>
      <c r="T68" s="2"/>
    </row>
    <row r="69" spans="4:21">
      <c r="D69" s="23" t="s">
        <v>1</v>
      </c>
      <c r="E69" s="11">
        <f>SUM(E11:E59)</f>
        <v>0</v>
      </c>
      <c r="F69" s="6">
        <f>SUM(F11:F66)</f>
        <v>47322091.299999997</v>
      </c>
      <c r="G69" s="6">
        <f>SUM(G11:G66)</f>
        <v>1999446</v>
      </c>
      <c r="H69" s="6">
        <f>SUM(H11:H66)</f>
        <v>86791462.700000003</v>
      </c>
      <c r="I69" s="6">
        <f>SUM(I11:I66)</f>
        <v>136113000</v>
      </c>
      <c r="J69" s="94">
        <f>SUM(J11:J66)</f>
        <v>99.999999999999957</v>
      </c>
      <c r="K69" s="94"/>
      <c r="L69" s="50">
        <f t="shared" ref="L69" si="6">((F69/I69)*100)</f>
        <v>34.766768273419878</v>
      </c>
      <c r="M69" s="65">
        <f>((G69/I69)*100)</f>
        <v>1.4689603491216856</v>
      </c>
      <c r="N69" s="51">
        <f>((H69/I69)*100)</f>
        <v>63.764271377458435</v>
      </c>
      <c r="O69" s="2"/>
      <c r="P69" s="2"/>
      <c r="Q69" s="2"/>
      <c r="R69" s="2"/>
      <c r="S69" s="2"/>
      <c r="T69" s="2"/>
    </row>
    <row r="70" spans="4:21" ht="10.7" customHeight="1">
      <c r="D70" s="23"/>
      <c r="E70" s="5"/>
      <c r="F70" s="6"/>
      <c r="G70" s="6"/>
      <c r="H70" s="6"/>
      <c r="I70" s="6"/>
      <c r="J70" s="31"/>
      <c r="K70" s="31"/>
      <c r="L70" s="32"/>
      <c r="M70" s="71"/>
      <c r="N70" s="33"/>
      <c r="O70" s="2"/>
      <c r="P70" s="2"/>
      <c r="Q70" s="2"/>
      <c r="R70" s="2"/>
      <c r="S70" s="2"/>
      <c r="T70" s="2"/>
    </row>
    <row r="71" spans="4:21" ht="15.75">
      <c r="D71" s="27" t="s">
        <v>7</v>
      </c>
      <c r="E71" s="5"/>
      <c r="F71" s="8">
        <f>(F69/$I$69)*100</f>
        <v>34.766768273419878</v>
      </c>
      <c r="G71" s="8">
        <f>(G69/$I$69)*100</f>
        <v>1.4689603491216856</v>
      </c>
      <c r="H71" s="8">
        <f>(H69/$I$69)*100</f>
        <v>63.764271377458435</v>
      </c>
      <c r="I71" s="8">
        <f>SUM(F71:H71)</f>
        <v>100</v>
      </c>
      <c r="J71" s="31"/>
      <c r="K71" s="34"/>
      <c r="L71" s="35"/>
      <c r="M71" s="72"/>
      <c r="N71" s="36"/>
      <c r="O71" s="2"/>
      <c r="P71" s="2"/>
      <c r="Q71" s="2"/>
      <c r="R71" s="2"/>
      <c r="S71" s="2"/>
      <c r="T71" s="2"/>
    </row>
    <row r="72" spans="4:21" ht="16.5" thickBot="1">
      <c r="D72" s="25" t="s">
        <v>6</v>
      </c>
      <c r="E72" s="12"/>
      <c r="F72" s="15"/>
      <c r="G72" s="15"/>
      <c r="H72" s="15"/>
      <c r="I72" s="15"/>
      <c r="J72" s="37"/>
      <c r="K72" s="37"/>
      <c r="L72" s="38"/>
      <c r="M72" s="73"/>
      <c r="N72" s="39"/>
      <c r="O72" s="2"/>
      <c r="P72" s="2"/>
      <c r="Q72" s="2"/>
      <c r="R72" s="2"/>
      <c r="S72" s="2"/>
      <c r="T72" s="2"/>
      <c r="U72" s="2"/>
    </row>
    <row r="73" spans="4:21">
      <c r="D73" t="s">
        <v>0</v>
      </c>
      <c r="E73" t="s">
        <v>0</v>
      </c>
      <c r="F73" s="2"/>
      <c r="G73" s="2"/>
      <c r="H73" s="2" t="s">
        <v>0</v>
      </c>
      <c r="I73" s="2" t="s">
        <v>0</v>
      </c>
      <c r="J73" s="2"/>
      <c r="K73" s="2"/>
      <c r="L73" s="2"/>
      <c r="M73" s="2"/>
      <c r="N73" s="2"/>
      <c r="O73" s="2" t="s">
        <v>0</v>
      </c>
      <c r="P73" s="2" t="s">
        <v>0</v>
      </c>
      <c r="Q73" s="2"/>
      <c r="R73" s="2"/>
      <c r="S73" s="2"/>
      <c r="T73" s="2"/>
      <c r="U73" s="2"/>
    </row>
    <row r="74" spans="4:21">
      <c r="F74" s="2"/>
      <c r="G74" s="2"/>
      <c r="H74" s="2"/>
      <c r="I74" s="2"/>
      <c r="J74" s="2"/>
      <c r="K74" s="2"/>
      <c r="L74" s="2"/>
      <c r="M74" s="2"/>
      <c r="N74" s="2"/>
      <c r="O74" s="2"/>
      <c r="P74" s="2" t="s">
        <v>0</v>
      </c>
      <c r="Q74" s="2"/>
      <c r="R74" s="2"/>
      <c r="S74" s="2"/>
      <c r="T74" s="2"/>
      <c r="U74" s="2"/>
    </row>
    <row r="75" spans="4:21">
      <c r="O75" t="s">
        <v>0</v>
      </c>
    </row>
    <row r="77" spans="4:21">
      <c r="O77" t="s">
        <v>0</v>
      </c>
    </row>
    <row r="78" spans="4:21">
      <c r="D78" t="s">
        <v>0</v>
      </c>
      <c r="H78" t="s">
        <v>0</v>
      </c>
    </row>
    <row r="79" spans="4:21">
      <c r="D79" t="s">
        <v>6</v>
      </c>
      <c r="H79" t="s">
        <v>0</v>
      </c>
    </row>
  </sheetData>
  <mergeCells count="3">
    <mergeCell ref="F7:I7"/>
    <mergeCell ref="D3:N3"/>
    <mergeCell ref="D1:N1"/>
  </mergeCells>
  <phoneticPr fontId="0" type="noConversion"/>
  <printOptions horizontalCentered="1" verticalCentered="1"/>
  <pageMargins left="0.5" right="0.5" top="0.75" bottom="0.75" header="0.5" footer="0.5"/>
  <pageSetup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t-41</vt:lpstr>
      <vt:lpstr>'t-41'!Print_Area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2008-08-12T15:54:03Z</cp:lastPrinted>
  <dcterms:created xsi:type="dcterms:W3CDTF">1999-02-24T13:02:08Z</dcterms:created>
  <dcterms:modified xsi:type="dcterms:W3CDTF">2011-06-09T13:48:51Z</dcterms:modified>
</cp:coreProperties>
</file>