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75" windowWidth="25230" windowHeight="3090"/>
  </bookViews>
  <sheets>
    <sheet name="T-3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57" i="1" l="1"/>
  <c r="H67" i="1"/>
  <c r="H25" i="1"/>
  <c r="H41" i="1"/>
  <c r="H57" i="1"/>
  <c r="H15" i="1"/>
  <c r="H13" i="1" l="1"/>
  <c r="H19" i="1"/>
  <c r="Q19" i="1" l="1"/>
  <c r="Q13" i="1"/>
  <c r="Q15" i="1"/>
  <c r="P67" i="1" l="1"/>
  <c r="O67" i="1"/>
  <c r="N67" i="1"/>
  <c r="M67" i="1"/>
  <c r="L67" i="1"/>
  <c r="K67" i="1"/>
  <c r="J67" i="1"/>
  <c r="I67" i="1"/>
  <c r="G67" i="1"/>
  <c r="F67" i="1"/>
  <c r="E67" i="1"/>
  <c r="D67" i="1"/>
  <c r="C67" i="1"/>
  <c r="Q63" i="1"/>
  <c r="H61" i="1"/>
  <c r="Q61" i="1" s="1"/>
  <c r="H59" i="1"/>
  <c r="Q59" i="1" s="1"/>
  <c r="H55" i="1"/>
  <c r="Q55" i="1" s="1"/>
  <c r="H53" i="1"/>
  <c r="Q53" i="1" s="1"/>
  <c r="H51" i="1"/>
  <c r="Q51" i="1" s="1"/>
  <c r="H49" i="1"/>
  <c r="Q49" i="1" s="1"/>
  <c r="H47" i="1"/>
  <c r="Q47" i="1" s="1"/>
  <c r="H45" i="1"/>
  <c r="Q45" i="1" s="1"/>
  <c r="H43" i="1"/>
  <c r="Q43" i="1" s="1"/>
  <c r="H39" i="1"/>
  <c r="Q39" i="1" s="1"/>
  <c r="H37" i="1"/>
  <c r="Q37" i="1" s="1"/>
  <c r="H35" i="1"/>
  <c r="Q35" i="1" s="1"/>
  <c r="H33" i="1"/>
  <c r="Q33" i="1" s="1"/>
  <c r="H31" i="1"/>
  <c r="Q31" i="1" s="1"/>
  <c r="H29" i="1"/>
  <c r="Q29" i="1" s="1"/>
  <c r="H27" i="1"/>
  <c r="Q27" i="1" s="1"/>
  <c r="H23" i="1"/>
  <c r="Q23" i="1" s="1"/>
  <c r="H21" i="1"/>
  <c r="Q21" i="1" s="1"/>
  <c r="Q67" i="1" l="1"/>
  <c r="R41" i="1" s="1"/>
  <c r="D69" i="1" l="1"/>
  <c r="R25" i="1"/>
  <c r="P69" i="1"/>
  <c r="G69" i="1"/>
  <c r="M69" i="1"/>
  <c r="N69" i="1"/>
  <c r="E69" i="1"/>
  <c r="K69" i="1"/>
  <c r="L69" i="1"/>
  <c r="C69" i="1"/>
  <c r="F69" i="1"/>
  <c r="J69" i="1"/>
  <c r="O69" i="1"/>
  <c r="Q69" i="1"/>
  <c r="R63" i="1"/>
  <c r="R53" i="1"/>
  <c r="R45" i="1"/>
  <c r="R35" i="1"/>
  <c r="R27" i="1"/>
  <c r="R15" i="1"/>
  <c r="R43" i="1"/>
  <c r="R23" i="1"/>
  <c r="R49" i="1"/>
  <c r="R31" i="1"/>
  <c r="R21" i="1"/>
  <c r="R55" i="1"/>
  <c r="R37" i="1"/>
  <c r="R19" i="1"/>
  <c r="R61" i="1"/>
  <c r="R51" i="1"/>
  <c r="R33" i="1"/>
  <c r="R13" i="1"/>
  <c r="R59" i="1"/>
  <c r="R39" i="1"/>
  <c r="R47" i="1"/>
  <c r="R29" i="1"/>
  <c r="I69" i="1"/>
  <c r="H69" i="1"/>
  <c r="R67" i="1" l="1"/>
</calcChain>
</file>

<file path=xl/sharedStrings.xml><?xml version="1.0" encoding="utf-8"?>
<sst xmlns="http://schemas.openxmlformats.org/spreadsheetml/2006/main" count="64" uniqueCount="59">
  <si>
    <t>TABLE 3</t>
  </si>
  <si>
    <t>FY 2014 SUMMARY OF OBLIGATIONS FOR FTA PROGRAMS BY EXPENDITURES</t>
  </si>
  <si>
    <t>CAPITAL</t>
  </si>
  <si>
    <t xml:space="preserve"> </t>
  </si>
  <si>
    <t xml:space="preserve">BUS </t>
  </si>
  <si>
    <t>BUS</t>
  </si>
  <si>
    <t>MAINTENANCE</t>
  </si>
  <si>
    <t>FIXED GUIDEWAY</t>
  </si>
  <si>
    <t>NEW</t>
  </si>
  <si>
    <t>TOTAL</t>
  </si>
  <si>
    <t>PURCHASE</t>
  </si>
  <si>
    <t>OTHER</t>
  </si>
  <si>
    <t>FACILTY</t>
  </si>
  <si>
    <t>MOD</t>
  </si>
  <si>
    <t>STARTS</t>
  </si>
  <si>
    <t xml:space="preserve">   FTA </t>
  </si>
  <si>
    <t>PLANNING</t>
  </si>
  <si>
    <t>OPERATING</t>
  </si>
  <si>
    <t>RTAP</t>
  </si>
  <si>
    <t>RESEARCH</t>
  </si>
  <si>
    <t>OVERSIGHT REVIEWS</t>
  </si>
  <si>
    <t>SAFETY AND SECURITY</t>
  </si>
  <si>
    <t>UNIVERSITY RESEARCH</t>
  </si>
  <si>
    <t>MANAGEMENT TRAINING</t>
  </si>
  <si>
    <t>% of Total</t>
  </si>
  <si>
    <t xml:space="preserve"> PROGRAM</t>
  </si>
  <si>
    <t>Alternative Analysis</t>
  </si>
  <si>
    <t>Capital - (5309) (Includes New Starts, Bus and Bus Facilities</t>
  </si>
  <si>
    <t>and Fixed Guideway Modernization Programs)</t>
  </si>
  <si>
    <t>(5339) Bus and Bus Facilities, (5337) State of Good Repair</t>
  </si>
  <si>
    <t>Clean Fuels</t>
  </si>
  <si>
    <t>Elderly and Individuals with Disabilities</t>
  </si>
  <si>
    <t>Emergency Supplementals</t>
  </si>
  <si>
    <t>Hurricane Sandy</t>
  </si>
  <si>
    <t>JARC</t>
  </si>
  <si>
    <t>Metropolitan and State Planning</t>
  </si>
  <si>
    <t>Miscellaneous FHWA Transfers</t>
  </si>
  <si>
    <t>National Center for Mobility Management</t>
  </si>
  <si>
    <t>National Research</t>
  </si>
  <si>
    <t>New Freedom</t>
  </si>
  <si>
    <t>Non-Urbanized Area</t>
  </si>
  <si>
    <t>Over-the-Road-Bus</t>
  </si>
  <si>
    <t xml:space="preserve">Paul S. Sarbanes Transit in Parks Program </t>
  </si>
  <si>
    <t>Project Management Oversight</t>
  </si>
  <si>
    <t>Rail Safety Improvement</t>
  </si>
  <si>
    <t xml:space="preserve">Sec 112 (FY 2006 FHWA Approps.)                                        </t>
  </si>
  <si>
    <t xml:space="preserve">Sec 115  (FY 2004 FHWA Approps.)                                       </t>
  </si>
  <si>
    <t>State Safety Oversight</t>
  </si>
  <si>
    <t>TIGER</t>
  </si>
  <si>
    <t>Urbanized Area</t>
  </si>
  <si>
    <t xml:space="preserve">  TOTAL</t>
  </si>
  <si>
    <t>Percent of Total</t>
  </si>
  <si>
    <t>Bus Other:  This category includes everything not considered a bus purchase such as, Preventive Maintenance, Rehabilitation/Rebuild, Bus Shelters, Engineering and Design, etc.</t>
  </si>
  <si>
    <t>Bus Purchasing category includes Spare Parts/Associated Capital Maintenance Items.</t>
  </si>
  <si>
    <t>A negative obligation indicates that a budget amendment shifted the commitment of previously obligated funds elsewhere.</t>
  </si>
  <si>
    <t>(5339) Bus and Bus Facilities and (5337) State of Good Repair are included in the Capital Section</t>
  </si>
  <si>
    <t>Fixed Guideway</t>
  </si>
  <si>
    <t>New Starts</t>
  </si>
  <si>
    <t>State of Good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</si>
</sst>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$&quot;#,##0"/>
    <numFmt numFmtId="165" formatCode="0.0"/>
    <numFmt numFmtId="166" formatCode="#,##0.0_);\(#,##0.0\)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sz val="11"/>
      <name val="Arial"/>
      <family val="2"/>
    </font>
    <font>
      <b/>
      <sz val="13"/>
      <color rgb="FFFF0000"/>
      <name val="Arial"/>
      <family val="2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1"/>
      <name val="Times New Roman"/>
      <family val="1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64" fontId="3" fillId="0" borderId="2" xfId="0" applyNumberFormat="1" applyFont="1" applyFill="1" applyBorder="1"/>
    <xf numFmtId="164" fontId="6" fillId="0" borderId="0" xfId="0" applyNumberFormat="1" applyFont="1" applyFill="1" applyBorder="1" applyProtection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wrapText="1"/>
    </xf>
    <xf numFmtId="3" fontId="3" fillId="0" borderId="0" xfId="0" applyNumberFormat="1" applyFont="1" applyFill="1" applyBorder="1" applyProtection="1"/>
    <xf numFmtId="165" fontId="5" fillId="0" borderId="3" xfId="0" applyNumberFormat="1" applyFont="1" applyFill="1" applyBorder="1" applyProtection="1"/>
    <xf numFmtId="165" fontId="5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37" fontId="5" fillId="0" borderId="0" xfId="0" applyNumberFormat="1" applyFont="1" applyFill="1" applyBorder="1" applyProtection="1"/>
    <xf numFmtId="0" fontId="9" fillId="0" borderId="0" xfId="0" applyFont="1" applyFill="1" applyBorder="1"/>
    <xf numFmtId="1" fontId="9" fillId="0" borderId="0" xfId="0" applyNumberFormat="1" applyFont="1" applyFill="1" applyBorder="1"/>
    <xf numFmtId="0" fontId="9" fillId="0" borderId="10" xfId="0" applyFont="1" applyFill="1" applyBorder="1"/>
    <xf numFmtId="0" fontId="5" fillId="0" borderId="11" xfId="0" applyFont="1" applyFill="1" applyBorder="1"/>
    <xf numFmtId="0" fontId="3" fillId="0" borderId="9" xfId="0" applyFont="1" applyFill="1" applyBorder="1"/>
    <xf numFmtId="1" fontId="9" fillId="0" borderId="12" xfId="0" applyNumberFormat="1" applyFont="1" applyFill="1" applyBorder="1"/>
    <xf numFmtId="0" fontId="9" fillId="0" borderId="13" xfId="0" applyFont="1" applyFill="1" applyBorder="1"/>
    <xf numFmtId="0" fontId="9" fillId="0" borderId="14" xfId="0" applyFont="1" applyFill="1" applyBorder="1"/>
    <xf numFmtId="0" fontId="5" fillId="0" borderId="15" xfId="0" applyFont="1" applyFill="1" applyBorder="1"/>
    <xf numFmtId="0" fontId="3" fillId="0" borderId="1" xfId="0" applyFont="1" applyFill="1" applyBorder="1"/>
    <xf numFmtId="164" fontId="9" fillId="0" borderId="0" xfId="0" applyNumberFormat="1" applyFont="1" applyFill="1" applyBorder="1"/>
    <xf numFmtId="3" fontId="9" fillId="0" borderId="0" xfId="0" applyNumberFormat="1" applyFont="1" applyFill="1" applyBorder="1"/>
    <xf numFmtId="164" fontId="9" fillId="0" borderId="10" xfId="0" applyNumberFormat="1" applyFont="1" applyFill="1" applyBorder="1" applyProtection="1"/>
    <xf numFmtId="165" fontId="11" fillId="0" borderId="0" xfId="0" applyNumberFormat="1" applyFont="1" applyFill="1" applyBorder="1"/>
    <xf numFmtId="0" fontId="9" fillId="0" borderId="3" xfId="0" applyFont="1" applyFill="1" applyBorder="1"/>
    <xf numFmtId="164" fontId="9" fillId="0" borderId="10" xfId="0" applyNumberFormat="1" applyFont="1" applyFill="1" applyBorder="1"/>
    <xf numFmtId="0" fontId="11" fillId="0" borderId="4" xfId="0" applyFont="1" applyFill="1" applyBorder="1"/>
    <xf numFmtId="165" fontId="11" fillId="0" borderId="4" xfId="0" applyNumberFormat="1" applyFont="1" applyFill="1" applyBorder="1"/>
    <xf numFmtId="3" fontId="9" fillId="0" borderId="16" xfId="0" applyNumberFormat="1" applyFont="1" applyFill="1" applyBorder="1"/>
    <xf numFmtId="0" fontId="11" fillId="0" borderId="0" xfId="0" applyFont="1" applyFill="1" applyBorder="1"/>
    <xf numFmtId="164" fontId="9" fillId="0" borderId="0" xfId="0" applyNumberFormat="1" applyFont="1" applyFill="1" applyBorder="1" applyProtection="1"/>
    <xf numFmtId="3" fontId="9" fillId="0" borderId="0" xfId="0" applyNumberFormat="1" applyFont="1" applyFill="1" applyBorder="1" applyProtection="1"/>
    <xf numFmtId="3" fontId="9" fillId="0" borderId="3" xfId="0" applyNumberFormat="1" applyFont="1" applyFill="1" applyBorder="1"/>
    <xf numFmtId="0" fontId="10" fillId="0" borderId="3" xfId="0" applyFont="1" applyFill="1" applyBorder="1"/>
    <xf numFmtId="0" fontId="10" fillId="0" borderId="2" xfId="0" applyFont="1" applyFill="1" applyBorder="1"/>
    <xf numFmtId="3" fontId="9" fillId="0" borderId="10" xfId="0" applyNumberFormat="1" applyFont="1" applyFill="1" applyBorder="1" applyProtection="1"/>
    <xf numFmtId="0" fontId="3" fillId="0" borderId="6" xfId="0" applyFont="1" applyFill="1" applyBorder="1"/>
    <xf numFmtId="3" fontId="9" fillId="0" borderId="13" xfId="0" applyNumberFormat="1" applyFont="1" applyFill="1" applyBorder="1" applyProtection="1"/>
    <xf numFmtId="3" fontId="9" fillId="0" borderId="14" xfId="0" applyNumberFormat="1" applyFont="1" applyFill="1" applyBorder="1" applyProtection="1"/>
    <xf numFmtId="3" fontId="9" fillId="0" borderId="7" xfId="0" applyNumberFormat="1" applyFont="1" applyFill="1" applyBorder="1"/>
    <xf numFmtId="3" fontId="9" fillId="0" borderId="8" xfId="0" applyNumberFormat="1" applyFont="1" applyFill="1" applyBorder="1"/>
    <xf numFmtId="3" fontId="9" fillId="0" borderId="17" xfId="0" applyNumberFormat="1" applyFont="1" applyFill="1" applyBorder="1"/>
    <xf numFmtId="0" fontId="7" fillId="0" borderId="0" xfId="0" applyFont="1" applyFill="1" applyBorder="1"/>
    <xf numFmtId="3" fontId="3" fillId="0" borderId="9" xfId="0" applyNumberFormat="1" applyFont="1" applyFill="1" applyBorder="1" applyProtection="1"/>
    <xf numFmtId="3" fontId="3" fillId="0" borderId="16" xfId="0" applyNumberFormat="1" applyFont="1" applyFill="1" applyBorder="1" applyProtection="1"/>
    <xf numFmtId="0" fontId="4" fillId="0" borderId="0" xfId="0" applyFont="1" applyFill="1" applyBorder="1"/>
    <xf numFmtId="1" fontId="9" fillId="0" borderId="9" xfId="0" applyNumberFormat="1" applyFont="1" applyFill="1" applyBorder="1" applyProtection="1"/>
    <xf numFmtId="37" fontId="9" fillId="0" borderId="0" xfId="0" applyNumberFormat="1" applyFont="1" applyFill="1" applyBorder="1" applyProtection="1"/>
    <xf numFmtId="37" fontId="9" fillId="0" borderId="10" xfId="0" applyNumberFormat="1" applyFont="1" applyFill="1" applyBorder="1" applyProtection="1"/>
    <xf numFmtId="37" fontId="9" fillId="0" borderId="16" xfId="0" applyNumberFormat="1" applyFont="1" applyFill="1" applyBorder="1" applyProtection="1"/>
    <xf numFmtId="0" fontId="5" fillId="0" borderId="9" xfId="0" applyFont="1" applyFill="1" applyBorder="1"/>
    <xf numFmtId="166" fontId="5" fillId="0" borderId="10" xfId="0" applyNumberFormat="1" applyFont="1" applyFill="1" applyBorder="1" applyProtection="1"/>
    <xf numFmtId="166" fontId="5" fillId="0" borderId="16" xfId="0" applyNumberFormat="1" applyFont="1" applyFill="1" applyBorder="1" applyProtection="1"/>
    <xf numFmtId="0" fontId="3" fillId="0" borderId="12" xfId="0" applyFont="1" applyFill="1" applyBorder="1"/>
    <xf numFmtId="0" fontId="9" fillId="0" borderId="19" xfId="0" applyFont="1" applyFill="1" applyBorder="1"/>
    <xf numFmtId="1" fontId="7" fillId="0" borderId="0" xfId="0" applyNumberFormat="1" applyFont="1" applyFill="1" applyBorder="1"/>
    <xf numFmtId="167" fontId="9" fillId="0" borderId="0" xfId="1" applyNumberFormat="1" applyFont="1" applyFill="1" applyBorder="1"/>
    <xf numFmtId="0" fontId="0" fillId="0" borderId="0" xfId="0" applyFill="1"/>
    <xf numFmtId="0" fontId="0" fillId="0" borderId="20" xfId="0" applyBorder="1"/>
    <xf numFmtId="1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1" xfId="0" applyFill="1" applyBorder="1"/>
    <xf numFmtId="0" fontId="0" fillId="0" borderId="23" xfId="0" applyFill="1" applyBorder="1"/>
    <xf numFmtId="0" fontId="0" fillId="0" borderId="24" xfId="0" applyBorder="1"/>
    <xf numFmtId="0" fontId="3" fillId="0" borderId="0" xfId="0" applyFont="1"/>
    <xf numFmtId="0" fontId="0" fillId="0" borderId="26" xfId="0" applyFill="1" applyBorder="1"/>
    <xf numFmtId="1" fontId="0" fillId="0" borderId="24" xfId="0" applyNumberFormat="1" applyFill="1" applyBorder="1"/>
    <xf numFmtId="0" fontId="0" fillId="0" borderId="0" xfId="0" applyFill="1" applyBorder="1"/>
    <xf numFmtId="0" fontId="0" fillId="0" borderId="25" xfId="0" applyFill="1" applyBorder="1"/>
    <xf numFmtId="0" fontId="3" fillId="0" borderId="26" xfId="0" applyFont="1" applyFill="1" applyBorder="1"/>
    <xf numFmtId="1" fontId="3" fillId="0" borderId="2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5" fillId="0" borderId="26" xfId="0" applyFont="1" applyFill="1" applyBorder="1"/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3" fillId="0" borderId="24" xfId="0" applyFont="1" applyBorder="1"/>
    <xf numFmtId="1" fontId="0" fillId="0" borderId="24" xfId="0" applyNumberFormat="1" applyBorder="1"/>
    <xf numFmtId="0" fontId="3" fillId="0" borderId="0" xfId="0" applyFont="1" applyFill="1"/>
    <xf numFmtId="0" fontId="3" fillId="0" borderId="25" xfId="0" applyFont="1" applyFill="1" applyBorder="1"/>
    <xf numFmtId="0" fontId="3" fillId="0" borderId="0" xfId="0" applyFont="1" applyAlignment="1">
      <alignment horizontal="center" wrapText="1"/>
    </xf>
    <xf numFmtId="0" fontId="12" fillId="0" borderId="0" xfId="2" applyFont="1" applyAlignment="1">
      <alignment horizontal="center" wrapText="1"/>
    </xf>
    <xf numFmtId="0" fontId="0" fillId="0" borderId="27" xfId="0" applyFill="1" applyBorder="1"/>
    <xf numFmtId="1" fontId="0" fillId="0" borderId="27" xfId="0" applyNumberFormat="1" applyFill="1" applyBorder="1"/>
    <xf numFmtId="0" fontId="0" fillId="0" borderId="28" xfId="0" applyFill="1" applyBorder="1"/>
    <xf numFmtId="0" fontId="0" fillId="0" borderId="29" xfId="0" applyFill="1" applyBorder="1"/>
    <xf numFmtId="0" fontId="5" fillId="0" borderId="30" xfId="0" applyFont="1" applyFill="1" applyBorder="1"/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0" xfId="0" applyAlignment="1"/>
    <xf numFmtId="0" fontId="0" fillId="0" borderId="25" xfId="0" applyBorder="1" applyAlignment="1"/>
    <xf numFmtId="3" fontId="0" fillId="0" borderId="0" xfId="0" applyNumberFormat="1"/>
    <xf numFmtId="164" fontId="0" fillId="0" borderId="31" xfId="0" applyNumberFormat="1" applyBorder="1"/>
    <xf numFmtId="3" fontId="0" fillId="0" borderId="31" xfId="0" applyNumberFormat="1" applyBorder="1"/>
    <xf numFmtId="0" fontId="12" fillId="0" borderId="2" xfId="0" applyFont="1" applyBorder="1"/>
    <xf numFmtId="0" fontId="0" fillId="0" borderId="2" xfId="0" applyBorder="1"/>
    <xf numFmtId="37" fontId="13" fillId="0" borderId="11" xfId="0" applyNumberFormat="1" applyFont="1" applyFill="1" applyBorder="1" applyProtection="1"/>
    <xf numFmtId="166" fontId="14" fillId="0" borderId="11" xfId="0" applyNumberFormat="1" applyFont="1" applyFill="1" applyBorder="1" applyProtection="1"/>
    <xf numFmtId="165" fontId="14" fillId="0" borderId="11" xfId="0" applyNumberFormat="1" applyFont="1" applyFill="1" applyBorder="1" applyProtection="1"/>
    <xf numFmtId="37" fontId="14" fillId="0" borderId="11" xfId="0" applyNumberFormat="1" applyFont="1" applyFill="1" applyBorder="1" applyProtection="1"/>
    <xf numFmtId="37" fontId="14" fillId="0" borderId="18" xfId="0" applyNumberFormat="1" applyFont="1" applyFill="1" applyBorder="1" applyProtection="1"/>
    <xf numFmtId="3" fontId="9" fillId="0" borderId="5" xfId="0" applyNumberFormat="1" applyFont="1" applyFill="1" applyBorder="1" applyProtection="1"/>
    <xf numFmtId="3" fontId="9" fillId="0" borderId="5" xfId="0" applyNumberFormat="1" applyFont="1" applyFill="1" applyBorder="1"/>
    <xf numFmtId="166" fontId="14" fillId="0" borderId="4" xfId="0" applyNumberFormat="1" applyFont="1" applyFill="1" applyBorder="1" applyProtection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abSelected="1" zoomScaleNormal="100" workbookViewId="0">
      <pane xSplit="2" topLeftCell="C1" activePane="topRight" state="frozen"/>
      <selection activeCell="A22" sqref="A22"/>
      <selection pane="topRight" activeCell="B1" sqref="B1:S1"/>
    </sheetView>
  </sheetViews>
  <sheetFormatPr defaultRowHeight="15" x14ac:dyDescent="0.25"/>
  <cols>
    <col min="1" max="1" width="1.7109375" customWidth="1"/>
    <col min="2" max="2" width="69.140625" customWidth="1"/>
    <col min="3" max="4" width="16" bestFit="1" customWidth="1"/>
    <col min="5" max="5" width="16.7109375" bestFit="1" customWidth="1"/>
    <col min="6" max="6" width="19.5703125" bestFit="1" customWidth="1"/>
    <col min="7" max="7" width="16" customWidth="1"/>
    <col min="8" max="8" width="17.28515625" bestFit="1" customWidth="1"/>
    <col min="9" max="9" width="13.7109375" customWidth="1"/>
    <col min="10" max="10" width="16" bestFit="1" customWidth="1"/>
    <col min="11" max="11" width="12.7109375" bestFit="1" customWidth="1"/>
    <col min="12" max="12" width="14.5703125" bestFit="1" customWidth="1"/>
    <col min="13" max="13" width="18.5703125" customWidth="1"/>
    <col min="14" max="14" width="17.85546875" customWidth="1"/>
    <col min="15" max="15" width="17.140625" customWidth="1"/>
    <col min="16" max="16" width="20" customWidth="1"/>
    <col min="17" max="17" width="18.42578125" customWidth="1"/>
    <col min="18" max="18" width="14.42578125" customWidth="1"/>
  </cols>
  <sheetData>
    <row r="1" spans="1:19" ht="18" x14ac:dyDescent="0.25">
      <c r="A1" s="15"/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ht="18" x14ac:dyDescent="0.25">
      <c r="A2" s="15"/>
      <c r="B2" s="97" t="s">
        <v>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5.75" thickBot="1" x14ac:dyDescent="0.3">
      <c r="A3" s="15"/>
      <c r="B3" s="15"/>
      <c r="C3" s="16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12" customHeight="1" x14ac:dyDescent="0.25">
      <c r="A4" s="15"/>
      <c r="B4" s="63"/>
      <c r="C4" s="64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7"/>
      <c r="R4" s="68"/>
      <c r="S4" s="15"/>
    </row>
    <row r="5" spans="1:19" ht="15.75" x14ac:dyDescent="0.25">
      <c r="A5" s="15"/>
      <c r="B5" s="69"/>
      <c r="C5" s="98" t="s">
        <v>2</v>
      </c>
      <c r="D5" s="99"/>
      <c r="E5" s="99"/>
      <c r="F5" s="99"/>
      <c r="G5" s="99"/>
      <c r="H5" s="100"/>
      <c r="J5" s="70"/>
      <c r="K5" s="70"/>
      <c r="L5" s="70"/>
      <c r="M5" s="70"/>
      <c r="N5" s="70"/>
      <c r="O5" s="70"/>
      <c r="P5" s="70"/>
      <c r="Q5" s="62"/>
      <c r="R5" s="71"/>
      <c r="S5" s="15"/>
    </row>
    <row r="6" spans="1:19" ht="9.75" customHeight="1" x14ac:dyDescent="0.25">
      <c r="A6" s="15"/>
      <c r="B6" s="69"/>
      <c r="C6" s="72"/>
      <c r="D6" s="73"/>
      <c r="E6" s="73"/>
      <c r="F6" s="62"/>
      <c r="G6" s="62"/>
      <c r="H6" s="74"/>
      <c r="Q6" s="1"/>
      <c r="R6" s="75"/>
      <c r="S6" s="15" t="s">
        <v>3</v>
      </c>
    </row>
    <row r="7" spans="1:19" ht="15.75" x14ac:dyDescent="0.25">
      <c r="A7" s="15"/>
      <c r="B7" s="69"/>
      <c r="C7" s="76" t="s">
        <v>4</v>
      </c>
      <c r="D7" s="2" t="s">
        <v>5</v>
      </c>
      <c r="E7" s="3" t="s">
        <v>6</v>
      </c>
      <c r="F7" s="77" t="s">
        <v>7</v>
      </c>
      <c r="G7" s="78" t="s">
        <v>8</v>
      </c>
      <c r="H7" s="79" t="s">
        <v>9</v>
      </c>
      <c r="L7" s="4"/>
      <c r="M7" s="4"/>
      <c r="N7" s="4"/>
      <c r="O7" s="4"/>
      <c r="P7" s="4"/>
      <c r="Q7" s="1"/>
      <c r="R7" s="80"/>
      <c r="S7" s="15"/>
    </row>
    <row r="8" spans="1:19" ht="22.5" customHeight="1" x14ac:dyDescent="0.25">
      <c r="A8" s="15"/>
      <c r="B8" s="69"/>
      <c r="C8" s="76" t="s">
        <v>10</v>
      </c>
      <c r="D8" s="2" t="s">
        <v>11</v>
      </c>
      <c r="E8" s="3" t="s">
        <v>12</v>
      </c>
      <c r="F8" s="77" t="s">
        <v>13</v>
      </c>
      <c r="G8" s="78" t="s">
        <v>14</v>
      </c>
      <c r="H8" s="79" t="s">
        <v>2</v>
      </c>
      <c r="L8" s="81"/>
      <c r="M8" s="82"/>
      <c r="N8" s="82"/>
      <c r="O8" s="82"/>
      <c r="P8" s="82"/>
      <c r="Q8" s="1"/>
      <c r="R8" s="83"/>
      <c r="S8" s="15"/>
    </row>
    <row r="9" spans="1:19" ht="32.25" customHeight="1" x14ac:dyDescent="0.25">
      <c r="A9" s="15"/>
      <c r="B9" s="84" t="s">
        <v>15</v>
      </c>
      <c r="C9" s="85"/>
      <c r="F9" s="86"/>
      <c r="G9" s="86"/>
      <c r="H9" s="87"/>
      <c r="I9" s="82" t="s">
        <v>16</v>
      </c>
      <c r="J9" s="82" t="s">
        <v>17</v>
      </c>
      <c r="K9" s="82" t="s">
        <v>18</v>
      </c>
      <c r="L9" s="88" t="s">
        <v>19</v>
      </c>
      <c r="M9" s="89" t="s">
        <v>20</v>
      </c>
      <c r="N9" s="89" t="s">
        <v>21</v>
      </c>
      <c r="O9" s="89" t="s">
        <v>22</v>
      </c>
      <c r="P9" s="89" t="s">
        <v>23</v>
      </c>
      <c r="Q9" s="2" t="s">
        <v>9</v>
      </c>
      <c r="R9" s="83" t="s">
        <v>24</v>
      </c>
      <c r="S9" s="15"/>
    </row>
    <row r="10" spans="1:19" ht="18" customHeight="1" x14ac:dyDescent="0.25">
      <c r="A10" s="15"/>
      <c r="B10" s="84" t="s">
        <v>25</v>
      </c>
      <c r="C10" s="85"/>
      <c r="F10" s="86"/>
      <c r="G10" s="86"/>
      <c r="H10" s="87"/>
      <c r="Q10" s="73"/>
      <c r="R10" s="80"/>
      <c r="S10" s="15"/>
    </row>
    <row r="11" spans="1:19" ht="12" customHeight="1" thickBot="1" x14ac:dyDescent="0.3">
      <c r="A11" s="15"/>
      <c r="B11" s="90"/>
      <c r="C11" s="91"/>
      <c r="D11" s="92"/>
      <c r="E11" s="92"/>
      <c r="F11" s="92"/>
      <c r="G11" s="92"/>
      <c r="H11" s="93"/>
      <c r="I11" s="92"/>
      <c r="J11" s="92"/>
      <c r="K11" s="92"/>
      <c r="L11" s="92"/>
      <c r="M11" s="92"/>
      <c r="N11" s="92"/>
      <c r="O11" s="92"/>
      <c r="P11" s="92"/>
      <c r="Q11" s="92"/>
      <c r="R11" s="94"/>
      <c r="S11" s="15"/>
    </row>
    <row r="12" spans="1:19" ht="15.75" x14ac:dyDescent="0.25">
      <c r="A12" s="15"/>
      <c r="B12" s="24"/>
      <c r="C12" s="16"/>
      <c r="D12" s="15"/>
      <c r="E12" s="15"/>
      <c r="F12" s="15"/>
      <c r="G12" s="15"/>
      <c r="H12" s="17"/>
      <c r="I12" s="15"/>
      <c r="J12" s="15"/>
      <c r="K12" s="15"/>
      <c r="L12" s="15"/>
      <c r="M12" s="15"/>
      <c r="N12" s="15"/>
      <c r="O12" s="15"/>
      <c r="P12" s="15"/>
      <c r="Q12" s="15"/>
      <c r="R12" s="18"/>
      <c r="S12" s="15"/>
    </row>
    <row r="13" spans="1:19" ht="15.75" x14ac:dyDescent="0.25">
      <c r="A13" s="25"/>
      <c r="B13" s="5" t="s">
        <v>26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7">
        <f>SUM(C13:G13)</f>
        <v>0</v>
      </c>
      <c r="I13" s="26">
        <v>6950334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6">
        <f>SUM(I13:P13,H13)</f>
        <v>6950334</v>
      </c>
      <c r="R13" s="28">
        <f>(Q13/$Q$67)*100</f>
        <v>4.4277381122343043E-2</v>
      </c>
      <c r="S13" s="29"/>
    </row>
    <row r="14" spans="1:19" ht="15.75" x14ac:dyDescent="0.25">
      <c r="A14" s="15"/>
      <c r="B14" s="7"/>
      <c r="C14" s="26"/>
      <c r="D14" s="26"/>
      <c r="E14" s="26"/>
      <c r="F14" s="26"/>
      <c r="G14" s="26"/>
      <c r="H14" s="30"/>
      <c r="I14" s="26"/>
      <c r="J14" s="26"/>
      <c r="K14" s="26"/>
      <c r="L14" s="26"/>
      <c r="M14" s="26"/>
      <c r="N14" s="26"/>
      <c r="O14" s="26"/>
      <c r="P14" s="26"/>
      <c r="Q14" s="6"/>
      <c r="R14" s="31"/>
      <c r="S14" s="15"/>
    </row>
    <row r="15" spans="1:19" ht="15.75" x14ac:dyDescent="0.25">
      <c r="A15" s="15"/>
      <c r="B15" s="7" t="s">
        <v>27</v>
      </c>
      <c r="C15" s="26">
        <v>320560527</v>
      </c>
      <c r="D15" s="26">
        <v>207849567</v>
      </c>
      <c r="E15" s="26">
        <v>187265321</v>
      </c>
      <c r="F15" s="26">
        <v>20572637</v>
      </c>
      <c r="G15" s="26">
        <v>41034261</v>
      </c>
      <c r="H15" s="27">
        <f>SUM(C15:G15)</f>
        <v>777282313</v>
      </c>
      <c r="I15" s="26">
        <v>3123745</v>
      </c>
      <c r="J15" s="26">
        <v>0</v>
      </c>
      <c r="K15" s="26">
        <v>163200</v>
      </c>
      <c r="L15" s="26">
        <v>17142582</v>
      </c>
      <c r="M15" s="26">
        <v>0</v>
      </c>
      <c r="N15" s="26">
        <v>0</v>
      </c>
      <c r="O15" s="26">
        <v>0</v>
      </c>
      <c r="P15" s="26">
        <v>0</v>
      </c>
      <c r="Q15" s="6">
        <f>SUM(I15:P15,H15)</f>
        <v>797711840</v>
      </c>
      <c r="R15" s="32">
        <f>(Q15/$Q$67)*100</f>
        <v>5.08185522673954</v>
      </c>
      <c r="S15" s="15"/>
    </row>
    <row r="16" spans="1:19" ht="15.75" x14ac:dyDescent="0.25">
      <c r="A16" s="15"/>
      <c r="B16" s="7" t="s">
        <v>28</v>
      </c>
      <c r="C16" s="26"/>
      <c r="D16" s="26"/>
      <c r="E16" s="26"/>
      <c r="F16" s="26"/>
      <c r="G16" s="26"/>
      <c r="H16" s="25"/>
      <c r="I16" s="33"/>
      <c r="J16" s="26"/>
      <c r="K16" s="26"/>
      <c r="L16" s="26"/>
      <c r="M16" s="26"/>
      <c r="N16" s="26"/>
      <c r="O16" s="26"/>
      <c r="P16" s="26"/>
      <c r="Q16" s="6"/>
      <c r="R16" s="34"/>
      <c r="S16" s="29"/>
    </row>
    <row r="17" spans="1:19" ht="15.75" x14ac:dyDescent="0.25">
      <c r="A17" s="15"/>
      <c r="B17" s="7" t="s">
        <v>29</v>
      </c>
      <c r="C17" s="26"/>
      <c r="D17" s="26"/>
      <c r="E17" s="26"/>
      <c r="F17" s="26"/>
      <c r="G17" s="26"/>
      <c r="H17" s="30"/>
      <c r="I17" s="26"/>
      <c r="J17" s="26"/>
      <c r="K17" s="26"/>
      <c r="L17" s="26"/>
      <c r="M17" s="26"/>
      <c r="N17" s="26"/>
      <c r="O17" s="26"/>
      <c r="P17" s="26"/>
      <c r="Q17" s="6"/>
      <c r="R17" s="31"/>
      <c r="S17" s="15"/>
    </row>
    <row r="18" spans="1:19" ht="15.75" x14ac:dyDescent="0.25">
      <c r="A18" s="15"/>
      <c r="B18" s="7"/>
      <c r="C18" s="26"/>
      <c r="D18" s="26"/>
      <c r="E18" s="26"/>
      <c r="F18" s="26"/>
      <c r="G18" s="26"/>
      <c r="H18" s="30"/>
      <c r="I18" s="26"/>
      <c r="J18" s="26"/>
      <c r="K18" s="26"/>
      <c r="L18" s="26"/>
      <c r="M18" s="26"/>
      <c r="N18" s="26"/>
      <c r="O18" s="26"/>
      <c r="P18" s="26"/>
      <c r="Q18" s="6"/>
      <c r="R18" s="31"/>
      <c r="S18" s="15"/>
    </row>
    <row r="19" spans="1:19" ht="15.75" x14ac:dyDescent="0.25">
      <c r="A19" s="15"/>
      <c r="B19" s="7" t="s">
        <v>30</v>
      </c>
      <c r="C19" s="26">
        <v>17970180</v>
      </c>
      <c r="D19" s="26">
        <v>3145852</v>
      </c>
      <c r="E19" s="26">
        <v>3866886</v>
      </c>
      <c r="F19" s="26">
        <v>0</v>
      </c>
      <c r="G19" s="26">
        <v>0</v>
      </c>
      <c r="H19" s="27">
        <f>SUM(C19:G19)</f>
        <v>24982918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6">
        <f t="shared" ref="Q19:Q23" si="0">SUM(I19:P19,H19)</f>
        <v>24982918</v>
      </c>
      <c r="R19" s="32">
        <f>(Q19/$Q$67)*100</f>
        <v>0.15915467973686503</v>
      </c>
      <c r="S19" s="15"/>
    </row>
    <row r="20" spans="1:19" ht="15.75" x14ac:dyDescent="0.25">
      <c r="A20" s="15"/>
      <c r="B20" s="7"/>
      <c r="C20" s="36"/>
      <c r="D20" s="36"/>
      <c r="E20" s="36"/>
      <c r="F20" s="36"/>
      <c r="G20" s="36"/>
      <c r="H20" s="27"/>
      <c r="I20" s="36"/>
      <c r="J20" s="36"/>
      <c r="K20" s="36"/>
      <c r="L20" s="36"/>
      <c r="M20" s="36"/>
      <c r="N20" s="36"/>
      <c r="O20" s="36"/>
      <c r="P20" s="36"/>
      <c r="Q20" s="6"/>
      <c r="R20" s="107"/>
      <c r="S20" s="15"/>
    </row>
    <row r="21" spans="1:19" ht="15.75" x14ac:dyDescent="0.25">
      <c r="A21" s="15"/>
      <c r="B21" s="7" t="s">
        <v>31</v>
      </c>
      <c r="C21" s="36">
        <v>103261724.00000001</v>
      </c>
      <c r="D21" s="36">
        <v>116964759</v>
      </c>
      <c r="E21" s="36">
        <v>3444909</v>
      </c>
      <c r="F21" s="36">
        <v>0</v>
      </c>
      <c r="G21" s="36">
        <v>0</v>
      </c>
      <c r="H21" s="27">
        <f>SUM(C21:G21)</f>
        <v>223671392</v>
      </c>
      <c r="I21" s="36">
        <v>0</v>
      </c>
      <c r="J21" s="36">
        <v>15513542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6">
        <f t="shared" si="0"/>
        <v>239184934</v>
      </c>
      <c r="R21" s="108">
        <f>(Q21/$Q$67)*100</f>
        <v>1.5237372019014432</v>
      </c>
      <c r="S21" s="15"/>
    </row>
    <row r="22" spans="1:19" ht="15.75" x14ac:dyDescent="0.25">
      <c r="A22" s="15"/>
      <c r="B22" s="7"/>
      <c r="C22" s="36"/>
      <c r="D22" s="36"/>
      <c r="E22" s="36"/>
      <c r="F22" s="36"/>
      <c r="G22" s="36"/>
      <c r="H22" s="27"/>
      <c r="I22" s="36"/>
      <c r="J22" s="36"/>
      <c r="K22" s="36"/>
      <c r="L22" s="36"/>
      <c r="M22" s="36"/>
      <c r="N22" s="36"/>
      <c r="O22" s="36"/>
      <c r="P22" s="36"/>
      <c r="Q22" s="6"/>
      <c r="R22" s="107"/>
      <c r="S22" s="15"/>
    </row>
    <row r="23" spans="1:19" ht="15.75" x14ac:dyDescent="0.25">
      <c r="A23" s="15"/>
      <c r="B23" s="7" t="s">
        <v>32</v>
      </c>
      <c r="C23" s="26">
        <v>0</v>
      </c>
      <c r="D23" s="26">
        <v>0</v>
      </c>
      <c r="E23" s="26">
        <v>0</v>
      </c>
      <c r="F23" s="26">
        <v>21000000</v>
      </c>
      <c r="G23" s="26">
        <v>0</v>
      </c>
      <c r="H23" s="27">
        <f>SUM(C23:G23)</f>
        <v>21000000</v>
      </c>
      <c r="I23" s="36">
        <v>0</v>
      </c>
      <c r="J23" s="26">
        <v>0</v>
      </c>
      <c r="K23" s="26">
        <v>0</v>
      </c>
      <c r="L23" s="36">
        <v>0</v>
      </c>
      <c r="M23" s="36">
        <v>0</v>
      </c>
      <c r="N23" s="36">
        <v>1812936</v>
      </c>
      <c r="O23" s="36">
        <v>0</v>
      </c>
      <c r="P23" s="36">
        <v>0</v>
      </c>
      <c r="Q23" s="6">
        <f t="shared" si="0"/>
        <v>22812936</v>
      </c>
      <c r="R23" s="107">
        <f>(Q23/$Q$67)*100</f>
        <v>0.14533072249356935</v>
      </c>
      <c r="S23" s="15"/>
    </row>
    <row r="24" spans="1:19" ht="15.75" x14ac:dyDescent="0.25">
      <c r="A24" s="15"/>
      <c r="B24" s="7"/>
      <c r="C24" s="36"/>
      <c r="D24" s="36"/>
      <c r="E24" s="36"/>
      <c r="F24" s="36"/>
      <c r="G24" s="36"/>
      <c r="H24" s="27"/>
      <c r="I24" s="36"/>
      <c r="J24" s="36"/>
      <c r="K24" s="36"/>
      <c r="L24" s="36"/>
      <c r="M24" s="36"/>
      <c r="N24" s="36"/>
      <c r="O24" s="36"/>
      <c r="P24" s="36"/>
      <c r="Q24" s="6"/>
      <c r="R24" s="107"/>
      <c r="S24" s="15"/>
    </row>
    <row r="25" spans="1:19" ht="15.75" x14ac:dyDescent="0.25">
      <c r="A25" s="15"/>
      <c r="B25" s="104" t="s">
        <v>56</v>
      </c>
      <c r="C25" s="101">
        <v>4443359</v>
      </c>
      <c r="D25" s="101">
        <v>3303632</v>
      </c>
      <c r="E25" s="101">
        <v>0</v>
      </c>
      <c r="F25" s="101">
        <v>108737819</v>
      </c>
      <c r="G25" s="101">
        <v>0</v>
      </c>
      <c r="H25" s="102">
        <f>SUM(C25:G25)</f>
        <v>116484810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6">
        <v>116484810</v>
      </c>
      <c r="R25" s="107">
        <f>(Q25/$Q$67)*100</f>
        <v>0.74207114756409065</v>
      </c>
      <c r="S25" s="15"/>
    </row>
    <row r="26" spans="1:19" x14ac:dyDescent="0.25">
      <c r="A26" s="15"/>
      <c r="B26" s="105"/>
      <c r="C26" s="101"/>
      <c r="D26" s="101"/>
      <c r="E26" s="101"/>
      <c r="F26" s="101"/>
      <c r="G26" s="101"/>
      <c r="H26" s="103"/>
      <c r="I26" s="36"/>
      <c r="J26" s="36"/>
      <c r="K26" s="36"/>
      <c r="L26" s="36"/>
      <c r="M26" s="36"/>
      <c r="N26" s="36"/>
      <c r="O26" s="36"/>
      <c r="P26" s="36"/>
      <c r="Q26" s="6"/>
      <c r="R26" s="107"/>
      <c r="S26" s="15"/>
    </row>
    <row r="27" spans="1:19" ht="15.75" x14ac:dyDescent="0.25">
      <c r="A27" s="15"/>
      <c r="B27" s="7" t="s">
        <v>33</v>
      </c>
      <c r="C27" s="36">
        <v>0</v>
      </c>
      <c r="D27" s="36">
        <v>1602000</v>
      </c>
      <c r="E27" s="36">
        <v>45214</v>
      </c>
      <c r="F27" s="36">
        <v>1804550930</v>
      </c>
      <c r="G27" s="36">
        <v>0</v>
      </c>
      <c r="H27" s="27">
        <f>SUM(C27:G27)</f>
        <v>1806198144</v>
      </c>
      <c r="I27" s="36">
        <v>0</v>
      </c>
      <c r="J27" s="36">
        <v>0</v>
      </c>
      <c r="K27" s="36">
        <v>0</v>
      </c>
      <c r="L27" s="36">
        <v>1270026</v>
      </c>
      <c r="M27" s="36">
        <v>0</v>
      </c>
      <c r="N27" s="36">
        <v>0</v>
      </c>
      <c r="O27" s="36">
        <v>0</v>
      </c>
      <c r="P27" s="36">
        <v>0</v>
      </c>
      <c r="Q27" s="6">
        <f>SUM(I27:P27,H27)</f>
        <v>1807468170</v>
      </c>
      <c r="R27" s="107">
        <f>(Q27/$Q$67)*100</f>
        <v>11.514548369847251</v>
      </c>
      <c r="S27" s="15"/>
    </row>
    <row r="28" spans="1:19" ht="15.75" x14ac:dyDescent="0.25">
      <c r="A28" s="15"/>
      <c r="B28" s="7"/>
      <c r="C28" s="36"/>
      <c r="D28" s="36"/>
      <c r="E28" s="36"/>
      <c r="F28" s="36"/>
      <c r="G28" s="36"/>
      <c r="H28" s="27"/>
      <c r="I28" s="36"/>
      <c r="J28" s="36"/>
      <c r="K28" s="36"/>
      <c r="L28" s="36"/>
      <c r="M28" s="36"/>
      <c r="N28" s="36"/>
      <c r="O28" s="36"/>
      <c r="P28" s="36"/>
      <c r="Q28" s="6"/>
      <c r="R28" s="107"/>
      <c r="S28" s="15"/>
    </row>
    <row r="29" spans="1:19" ht="15.75" x14ac:dyDescent="0.25">
      <c r="A29" s="15"/>
      <c r="B29" s="7" t="s">
        <v>34</v>
      </c>
      <c r="C29" s="36">
        <v>5050115</v>
      </c>
      <c r="D29" s="26">
        <v>9699754</v>
      </c>
      <c r="E29" s="36">
        <v>321685</v>
      </c>
      <c r="F29" s="36">
        <v>0</v>
      </c>
      <c r="G29" s="36">
        <v>69376</v>
      </c>
      <c r="H29" s="27">
        <f>SUM(C29:G29)</f>
        <v>15140930</v>
      </c>
      <c r="I29" s="36">
        <v>507613</v>
      </c>
      <c r="J29" s="36">
        <v>52977268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6">
        <f>SUM(I29:P29,H29)</f>
        <v>68625811</v>
      </c>
      <c r="R29" s="107">
        <f>(Q29/$Q$67)*100</f>
        <v>0.43718347758206749</v>
      </c>
      <c r="S29" s="15"/>
    </row>
    <row r="30" spans="1:19" ht="15.75" x14ac:dyDescent="0.25">
      <c r="A30" s="15"/>
      <c r="B30" s="7"/>
      <c r="C30" s="36"/>
      <c r="D30" s="36"/>
      <c r="E30" s="36"/>
      <c r="F30" s="36"/>
      <c r="G30" s="36"/>
      <c r="H30" s="27"/>
      <c r="I30" s="36"/>
      <c r="J30" s="36"/>
      <c r="K30" s="36"/>
      <c r="L30" s="36"/>
      <c r="M30" s="36"/>
      <c r="N30" s="36"/>
      <c r="O30" s="36"/>
      <c r="P30" s="36"/>
      <c r="Q30" s="6"/>
      <c r="R30" s="109"/>
      <c r="S30" s="15"/>
    </row>
    <row r="31" spans="1:19" ht="15.75" x14ac:dyDescent="0.25">
      <c r="A31" s="15"/>
      <c r="B31" s="7" t="s">
        <v>35</v>
      </c>
      <c r="C31" s="26">
        <v>0</v>
      </c>
      <c r="D31" s="26">
        <v>110758</v>
      </c>
      <c r="E31" s="26">
        <v>0</v>
      </c>
      <c r="F31" s="36">
        <v>0</v>
      </c>
      <c r="G31" s="36">
        <v>0</v>
      </c>
      <c r="H31" s="27">
        <f>SUM(C31:G31)</f>
        <v>110758</v>
      </c>
      <c r="I31" s="36">
        <v>170260653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326196</v>
      </c>
      <c r="Q31" s="6">
        <f>SUM(I31:P31,H31)</f>
        <v>170697607</v>
      </c>
      <c r="R31" s="107">
        <f>(Q31/$Q$67)*100</f>
        <v>1.0874359421879483</v>
      </c>
      <c r="S31" s="15"/>
    </row>
    <row r="32" spans="1:19" ht="15.75" x14ac:dyDescent="0.25">
      <c r="A32" s="15"/>
      <c r="B32" s="7"/>
      <c r="C32" s="36"/>
      <c r="D32" s="36"/>
      <c r="E32" s="36"/>
      <c r="F32" s="36"/>
      <c r="G32" s="36"/>
      <c r="H32" s="27"/>
      <c r="I32" s="36"/>
      <c r="J32" s="36"/>
      <c r="K32" s="36"/>
      <c r="L32" s="36"/>
      <c r="M32" s="36"/>
      <c r="N32" s="36"/>
      <c r="O32" s="36"/>
      <c r="P32" s="36"/>
      <c r="Q32" s="6"/>
      <c r="R32" s="109"/>
      <c r="S32" s="15"/>
    </row>
    <row r="33" spans="1:19" ht="15.75" x14ac:dyDescent="0.25">
      <c r="A33" s="15"/>
      <c r="B33" s="7" t="s">
        <v>36</v>
      </c>
      <c r="C33" s="26">
        <v>1725263</v>
      </c>
      <c r="D33" s="26">
        <v>8266501</v>
      </c>
      <c r="E33" s="26">
        <v>0</v>
      </c>
      <c r="F33" s="36">
        <v>0</v>
      </c>
      <c r="G33" s="36">
        <v>0</v>
      </c>
      <c r="H33" s="27">
        <f>SUM(C33:G33)</f>
        <v>9991764</v>
      </c>
      <c r="I33" s="36">
        <v>0</v>
      </c>
      <c r="J33" s="26">
        <v>0</v>
      </c>
      <c r="K33" s="2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6">
        <f>SUM(I33:P33,H33)</f>
        <v>9991764</v>
      </c>
      <c r="R33" s="107">
        <f>(Q33/$Q$67)*100</f>
        <v>6.3652932752944938E-2</v>
      </c>
      <c r="S33" s="15"/>
    </row>
    <row r="34" spans="1:19" ht="15.75" x14ac:dyDescent="0.25">
      <c r="A34" s="15"/>
      <c r="B34" s="8"/>
      <c r="C34" s="37"/>
      <c r="D34" s="26"/>
      <c r="E34" s="26"/>
      <c r="F34" s="36"/>
      <c r="G34" s="36"/>
      <c r="H34" s="35"/>
      <c r="I34" s="111"/>
      <c r="J34" s="26"/>
      <c r="K34" s="26"/>
      <c r="L34" s="36"/>
      <c r="M34" s="36"/>
      <c r="N34" s="36"/>
      <c r="O34" s="36"/>
      <c r="P34" s="36"/>
      <c r="Q34" s="6"/>
      <c r="R34" s="107"/>
      <c r="S34" s="15"/>
    </row>
    <row r="35" spans="1:19" ht="15.75" x14ac:dyDescent="0.25">
      <c r="A35" s="15"/>
      <c r="B35" s="38" t="s">
        <v>37</v>
      </c>
      <c r="C35" s="37">
        <v>0</v>
      </c>
      <c r="D35" s="26">
        <v>0</v>
      </c>
      <c r="E35" s="26">
        <v>0</v>
      </c>
      <c r="F35" s="26">
        <v>0</v>
      </c>
      <c r="G35" s="26">
        <v>0</v>
      </c>
      <c r="H35" s="25">
        <f>SUM(C35:G35)</f>
        <v>0</v>
      </c>
      <c r="I35" s="112">
        <v>0</v>
      </c>
      <c r="J35" s="26">
        <v>0</v>
      </c>
      <c r="K35" s="26">
        <v>0</v>
      </c>
      <c r="L35" s="26">
        <v>1500000</v>
      </c>
      <c r="M35" s="26">
        <v>0</v>
      </c>
      <c r="N35" s="26">
        <v>0</v>
      </c>
      <c r="O35" s="26">
        <v>0</v>
      </c>
      <c r="P35" s="26">
        <v>0</v>
      </c>
      <c r="Q35" s="6">
        <f>SUM(I35:P35,H35)</f>
        <v>1500000</v>
      </c>
      <c r="R35" s="107">
        <f>(Q35/$Q$67)*100</f>
        <v>9.5558100781220814E-3</v>
      </c>
      <c r="S35" s="15"/>
    </row>
    <row r="36" spans="1:19" ht="15.75" x14ac:dyDescent="0.25">
      <c r="A36" s="15"/>
      <c r="B36" s="7"/>
      <c r="C36" s="36"/>
      <c r="D36" s="36"/>
      <c r="E36" s="36"/>
      <c r="F36" s="36"/>
      <c r="G36" s="36"/>
      <c r="H36" s="27"/>
      <c r="I36" s="36"/>
      <c r="J36" s="36"/>
      <c r="K36" s="36"/>
      <c r="L36" s="36"/>
      <c r="M36" s="36"/>
      <c r="N36" s="36"/>
      <c r="O36" s="36"/>
      <c r="P36" s="36"/>
      <c r="Q36" s="6"/>
      <c r="R36" s="107"/>
      <c r="S36" s="15"/>
    </row>
    <row r="37" spans="1:19" ht="15.75" x14ac:dyDescent="0.25">
      <c r="A37" s="15"/>
      <c r="B37" s="9" t="s">
        <v>38</v>
      </c>
      <c r="C37" s="36">
        <v>0</v>
      </c>
      <c r="D37" s="36">
        <v>6000</v>
      </c>
      <c r="E37" s="36">
        <v>0</v>
      </c>
      <c r="F37" s="36">
        <v>0</v>
      </c>
      <c r="G37" s="36">
        <v>0</v>
      </c>
      <c r="H37" s="27">
        <f>SUM(C37:G37)</f>
        <v>6000</v>
      </c>
      <c r="I37" s="36">
        <v>499982</v>
      </c>
      <c r="J37" s="36">
        <v>595680</v>
      </c>
      <c r="K37" s="36">
        <v>0</v>
      </c>
      <c r="L37" s="36">
        <v>24247175</v>
      </c>
      <c r="M37" s="36">
        <v>0</v>
      </c>
      <c r="N37" s="36">
        <v>-2342000</v>
      </c>
      <c r="O37" s="36">
        <v>0</v>
      </c>
      <c r="P37" s="36">
        <v>245680</v>
      </c>
      <c r="Q37" s="6">
        <f>SUM(I37:P37,H37)</f>
        <v>23252517</v>
      </c>
      <c r="R37" s="107">
        <f>(Q37/$Q$67)*100</f>
        <v>0.14813109086020335</v>
      </c>
      <c r="S37" s="15"/>
    </row>
    <row r="38" spans="1:19" ht="15.75" x14ac:dyDescent="0.25">
      <c r="A38" s="15"/>
      <c r="B38" s="7"/>
      <c r="C38" s="36"/>
      <c r="D38" s="36"/>
      <c r="E38" s="36"/>
      <c r="F38" s="36"/>
      <c r="G38" s="36"/>
      <c r="H38" s="27"/>
      <c r="I38" s="36"/>
      <c r="J38" s="36"/>
      <c r="K38" s="36"/>
      <c r="L38" s="36"/>
      <c r="M38" s="36"/>
      <c r="N38" s="36"/>
      <c r="O38" s="36"/>
      <c r="P38" s="36"/>
      <c r="Q38" s="6"/>
      <c r="R38" s="107"/>
      <c r="S38" s="15"/>
    </row>
    <row r="39" spans="1:19" ht="15.75" x14ac:dyDescent="0.25">
      <c r="A39" s="15"/>
      <c r="B39" s="7" t="s">
        <v>39</v>
      </c>
      <c r="C39" s="26">
        <v>2756917</v>
      </c>
      <c r="D39" s="26">
        <v>13312392</v>
      </c>
      <c r="E39" s="36">
        <v>-385247</v>
      </c>
      <c r="F39" s="26">
        <v>1369850</v>
      </c>
      <c r="G39" s="36">
        <v>0</v>
      </c>
      <c r="H39" s="27">
        <f>SUM(C39:G39)</f>
        <v>17053912</v>
      </c>
      <c r="I39" s="36">
        <v>77244</v>
      </c>
      <c r="J39" s="26">
        <v>19258915</v>
      </c>
      <c r="K39" s="2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6">
        <f>SUM(I39:P39,H39)</f>
        <v>36390071</v>
      </c>
      <c r="R39" s="107">
        <f>(Q39/$Q$67)*100</f>
        <v>0.2318244048035854</v>
      </c>
      <c r="S39" s="15"/>
    </row>
    <row r="40" spans="1:19" ht="15.75" x14ac:dyDescent="0.25">
      <c r="A40" s="15"/>
      <c r="B40" s="7"/>
      <c r="C40" s="36"/>
      <c r="D40" s="36"/>
      <c r="E40" s="36"/>
      <c r="F40" s="36"/>
      <c r="G40" s="36"/>
      <c r="H40" s="27"/>
      <c r="I40" s="36"/>
      <c r="J40" s="36"/>
      <c r="K40" s="36"/>
      <c r="L40" s="36"/>
      <c r="M40" s="36"/>
      <c r="N40" s="36"/>
      <c r="O40" s="36"/>
      <c r="P40" s="36"/>
      <c r="Q40" s="6"/>
      <c r="R40" s="107"/>
      <c r="S40" s="15"/>
    </row>
    <row r="41" spans="1:19" ht="15.75" x14ac:dyDescent="0.25">
      <c r="A41" s="15"/>
      <c r="B41" s="7" t="s">
        <v>57</v>
      </c>
      <c r="C41" s="36">
        <v>1417150</v>
      </c>
      <c r="D41" s="36">
        <v>16630984</v>
      </c>
      <c r="E41" s="36">
        <v>1440000</v>
      </c>
      <c r="F41" s="36">
        <v>26719956</v>
      </c>
      <c r="G41" s="36">
        <v>2432390219.27</v>
      </c>
      <c r="H41" s="27">
        <f>SUM(C41:G41)</f>
        <v>2478598309.27</v>
      </c>
      <c r="I41" s="36">
        <v>3200000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6">
        <v>2481798309.27</v>
      </c>
      <c r="R41" s="107">
        <f>(Q41/$Q$67)*100</f>
        <v>15.810395530392407</v>
      </c>
      <c r="S41" s="15"/>
    </row>
    <row r="42" spans="1:19" ht="15.75" x14ac:dyDescent="0.25">
      <c r="A42" s="15"/>
      <c r="B42" s="7"/>
      <c r="C42" s="36"/>
      <c r="D42" s="36"/>
      <c r="E42" s="36"/>
      <c r="F42" s="36"/>
      <c r="G42" s="36"/>
      <c r="H42" s="27"/>
      <c r="I42" s="36"/>
      <c r="J42" s="36"/>
      <c r="K42" s="36"/>
      <c r="L42" s="36"/>
      <c r="M42" s="36"/>
      <c r="N42" s="36"/>
      <c r="O42" s="36"/>
      <c r="P42" s="36"/>
      <c r="Q42" s="6"/>
      <c r="R42" s="107"/>
      <c r="S42" s="15"/>
    </row>
    <row r="43" spans="1:19" ht="15.75" x14ac:dyDescent="0.25">
      <c r="A43" s="15"/>
      <c r="B43" s="7" t="s">
        <v>40</v>
      </c>
      <c r="C43" s="26">
        <v>72056555</v>
      </c>
      <c r="D43" s="26">
        <v>179511146</v>
      </c>
      <c r="E43" s="36">
        <v>20019115.309999999</v>
      </c>
      <c r="F43" s="36">
        <v>449260</v>
      </c>
      <c r="G43" s="36">
        <v>0</v>
      </c>
      <c r="H43" s="27">
        <f>SUM(C43:G43)</f>
        <v>272036076.31</v>
      </c>
      <c r="I43" s="36">
        <v>2687806</v>
      </c>
      <c r="J43" s="36">
        <v>456386206.69</v>
      </c>
      <c r="K43" s="36">
        <v>11730378</v>
      </c>
      <c r="L43" s="36">
        <v>1794903</v>
      </c>
      <c r="M43" s="36">
        <v>0</v>
      </c>
      <c r="N43" s="36">
        <v>0</v>
      </c>
      <c r="O43" s="36">
        <v>0</v>
      </c>
      <c r="P43" s="36">
        <v>0</v>
      </c>
      <c r="Q43" s="6">
        <f>SUM(I43:P43,H43)</f>
        <v>744635370</v>
      </c>
      <c r="R43" s="107">
        <f>(Q43/$Q$67)*100</f>
        <v>4.7437294487814432</v>
      </c>
      <c r="S43" s="15"/>
    </row>
    <row r="44" spans="1:19" ht="15.75" x14ac:dyDescent="0.25">
      <c r="A44" s="15"/>
      <c r="B44" s="7"/>
      <c r="C44" s="36"/>
      <c r="D44" s="36"/>
      <c r="E44" s="36"/>
      <c r="F44" s="36"/>
      <c r="G44" s="36"/>
      <c r="H44" s="27"/>
      <c r="I44" s="36"/>
      <c r="J44" s="36"/>
      <c r="K44" s="36"/>
      <c r="L44" s="36"/>
      <c r="M44" s="36"/>
      <c r="N44" s="36"/>
      <c r="O44" s="36"/>
      <c r="P44" s="36"/>
      <c r="Q44" s="6"/>
      <c r="R44" s="109"/>
      <c r="S44" s="15"/>
    </row>
    <row r="45" spans="1:19" ht="15.75" x14ac:dyDescent="0.25">
      <c r="A45" s="15"/>
      <c r="B45" s="7" t="s">
        <v>41</v>
      </c>
      <c r="C45" s="36">
        <v>0</v>
      </c>
      <c r="D45" s="36">
        <v>3282043</v>
      </c>
      <c r="E45" s="36">
        <v>0</v>
      </c>
      <c r="F45" s="36">
        <v>0</v>
      </c>
      <c r="G45" s="36">
        <v>0</v>
      </c>
      <c r="H45" s="27">
        <f>SUM(C45:G45)</f>
        <v>3282043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6">
        <f>SUM(I45:P45,H45)</f>
        <v>3282043</v>
      </c>
      <c r="R45" s="107">
        <f>(Q45/$Q$67)*100</f>
        <v>2.0908386384153353E-2</v>
      </c>
      <c r="S45" s="15"/>
    </row>
    <row r="46" spans="1:19" ht="15.75" x14ac:dyDescent="0.25">
      <c r="A46" s="15"/>
      <c r="B46" s="7"/>
      <c r="C46" s="36"/>
      <c r="D46" s="36"/>
      <c r="E46" s="36"/>
      <c r="F46" s="36"/>
      <c r="G46" s="36"/>
      <c r="H46" s="27"/>
      <c r="I46" s="36"/>
      <c r="J46" s="36"/>
      <c r="K46" s="36"/>
      <c r="L46" s="36"/>
      <c r="M46" s="36"/>
      <c r="N46" s="36"/>
      <c r="O46" s="36"/>
      <c r="P46" s="36"/>
      <c r="Q46" s="6"/>
      <c r="R46" s="107"/>
      <c r="S46" s="15"/>
    </row>
    <row r="47" spans="1:19" ht="15.75" x14ac:dyDescent="0.25">
      <c r="A47" s="15"/>
      <c r="B47" s="7" t="s">
        <v>42</v>
      </c>
      <c r="C47" s="26">
        <v>0</v>
      </c>
      <c r="D47" s="26">
        <v>1890000</v>
      </c>
      <c r="E47" s="26">
        <v>0</v>
      </c>
      <c r="F47" s="26">
        <v>0</v>
      </c>
      <c r="G47" s="36">
        <v>0</v>
      </c>
      <c r="H47" s="27">
        <f>SUM(C47:G47)</f>
        <v>1890000</v>
      </c>
      <c r="I47" s="36">
        <v>449000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6">
        <f>SUM(I47:P47,H47)</f>
        <v>2339000</v>
      </c>
      <c r="R47" s="107">
        <f>(Q47/$Q$67)*100</f>
        <v>1.4900693181818365E-2</v>
      </c>
      <c r="S47" s="15"/>
    </row>
    <row r="48" spans="1:19" ht="15.75" x14ac:dyDescent="0.25">
      <c r="A48" s="15"/>
      <c r="B48" s="7"/>
      <c r="C48" s="36"/>
      <c r="D48" s="36"/>
      <c r="E48" s="36"/>
      <c r="F48" s="36"/>
      <c r="G48" s="36"/>
      <c r="H48" s="27"/>
      <c r="I48" s="36"/>
      <c r="J48" s="36"/>
      <c r="K48" s="36"/>
      <c r="L48" s="36"/>
      <c r="M48" s="36"/>
      <c r="N48" s="36"/>
      <c r="O48" s="36"/>
      <c r="P48" s="36"/>
      <c r="Q48" s="6"/>
      <c r="R48" s="107"/>
      <c r="S48" s="15"/>
    </row>
    <row r="49" spans="1:19" s="62" customFormat="1" ht="15.75" x14ac:dyDescent="0.25">
      <c r="A49" s="15"/>
      <c r="B49" s="7" t="s">
        <v>43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27">
        <f>SUM(C49:G49)</f>
        <v>0</v>
      </c>
      <c r="I49" s="36">
        <v>2559751.7599999998</v>
      </c>
      <c r="J49" s="36">
        <v>0</v>
      </c>
      <c r="K49" s="36">
        <v>0</v>
      </c>
      <c r="L49" s="36">
        <v>37697568.170000002</v>
      </c>
      <c r="M49" s="36">
        <v>18511240.989999998</v>
      </c>
      <c r="N49" s="36">
        <v>442063</v>
      </c>
      <c r="O49" s="36">
        <v>0</v>
      </c>
      <c r="P49" s="36">
        <v>250000</v>
      </c>
      <c r="Q49" s="6">
        <f>SUM(I49:P49,H49)</f>
        <v>59460623.920000002</v>
      </c>
      <c r="R49" s="107">
        <f>(Q49/$Q$67)*100</f>
        <v>0.3787962862041086</v>
      </c>
      <c r="S49" s="15"/>
    </row>
    <row r="50" spans="1:19" s="62" customFormat="1" ht="15.75" x14ac:dyDescent="0.25">
      <c r="A50" s="15"/>
      <c r="B50" s="7"/>
      <c r="C50" s="36"/>
      <c r="D50" s="36"/>
      <c r="E50" s="36"/>
      <c r="F50" s="36"/>
      <c r="G50" s="36"/>
      <c r="H50" s="27"/>
      <c r="I50" s="36"/>
      <c r="J50" s="36"/>
      <c r="K50" s="36"/>
      <c r="L50" s="36"/>
      <c r="M50" s="36"/>
      <c r="N50" s="36"/>
      <c r="O50" s="36"/>
      <c r="P50" s="36"/>
      <c r="Q50" s="6"/>
      <c r="R50" s="107"/>
      <c r="S50" s="15"/>
    </row>
    <row r="51" spans="1:19" s="62" customFormat="1" ht="15.75" x14ac:dyDescent="0.25">
      <c r="A51" s="15"/>
      <c r="B51" s="39" t="s">
        <v>44</v>
      </c>
      <c r="C51" s="26">
        <v>0</v>
      </c>
      <c r="D51" s="26">
        <v>0</v>
      </c>
      <c r="E51" s="26">
        <v>0</v>
      </c>
      <c r="F51" s="26">
        <v>142154100</v>
      </c>
      <c r="G51" s="26">
        <v>0</v>
      </c>
      <c r="H51" s="25">
        <f>SUM(C51:G51)</f>
        <v>142154100</v>
      </c>
      <c r="I51" s="112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6">
        <f>SUM(I51:P51,H51)</f>
        <v>142154100</v>
      </c>
      <c r="R51" s="107">
        <f>(Q51/$Q$67)*100</f>
        <v>0.90559838761758282</v>
      </c>
      <c r="S51" s="15"/>
    </row>
    <row r="52" spans="1:19" s="62" customFormat="1" ht="15.75" x14ac:dyDescent="0.25">
      <c r="A52" s="15"/>
      <c r="B52" s="39"/>
      <c r="C52" s="26"/>
      <c r="D52" s="26"/>
      <c r="E52" s="26"/>
      <c r="F52" s="26"/>
      <c r="G52" s="26"/>
      <c r="H52" s="25"/>
      <c r="I52" s="112"/>
      <c r="J52" s="26"/>
      <c r="K52" s="26"/>
      <c r="L52" s="26"/>
      <c r="M52" s="26"/>
      <c r="N52" s="26"/>
      <c r="O52" s="26"/>
      <c r="P52" s="26"/>
      <c r="Q52" s="6"/>
      <c r="R52" s="107"/>
      <c r="S52" s="15"/>
    </row>
    <row r="53" spans="1:19" s="62" customFormat="1" ht="15.75" x14ac:dyDescent="0.25">
      <c r="A53" s="15"/>
      <c r="B53" s="39" t="s">
        <v>45</v>
      </c>
      <c r="C53" s="26">
        <v>0</v>
      </c>
      <c r="D53" s="26">
        <v>0</v>
      </c>
      <c r="E53" s="26">
        <v>247500</v>
      </c>
      <c r="F53" s="26">
        <v>0</v>
      </c>
      <c r="G53" s="26">
        <v>0</v>
      </c>
      <c r="H53" s="25">
        <f>SUM(C53:G53)</f>
        <v>247500</v>
      </c>
      <c r="I53" s="112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6">
        <f>SUM(I53:P53,H53)</f>
        <v>247500</v>
      </c>
      <c r="R53" s="107">
        <f>(Q53/$Q$67)*100</f>
        <v>1.5767086628901436E-3</v>
      </c>
      <c r="S53" s="15"/>
    </row>
    <row r="54" spans="1:19" s="62" customFormat="1" ht="15.75" x14ac:dyDescent="0.25">
      <c r="A54" s="15"/>
      <c r="B54" s="39"/>
      <c r="C54" s="26"/>
      <c r="D54" s="26"/>
      <c r="E54" s="26"/>
      <c r="F54" s="26"/>
      <c r="G54" s="26"/>
      <c r="H54" s="25"/>
      <c r="I54" s="112"/>
      <c r="J54" s="26"/>
      <c r="K54" s="26"/>
      <c r="L54" s="26"/>
      <c r="M54" s="26"/>
      <c r="N54" s="26"/>
      <c r="O54" s="26"/>
      <c r="P54" s="26"/>
      <c r="Q54" s="6"/>
      <c r="R54" s="107"/>
      <c r="S54" s="15"/>
    </row>
    <row r="55" spans="1:19" s="62" customFormat="1" ht="15.75" x14ac:dyDescent="0.25">
      <c r="A55" s="15"/>
      <c r="B55" s="39" t="s">
        <v>46</v>
      </c>
      <c r="C55" s="26">
        <v>0</v>
      </c>
      <c r="D55" s="26">
        <v>1700000</v>
      </c>
      <c r="E55" s="26">
        <v>0</v>
      </c>
      <c r="F55" s="26">
        <v>1100000</v>
      </c>
      <c r="G55" s="26">
        <v>0</v>
      </c>
      <c r="H55" s="25">
        <f>SUM(C55:G55)</f>
        <v>2800000</v>
      </c>
      <c r="I55" s="112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6">
        <f>SUM(I55:P55,H55)</f>
        <v>2800000</v>
      </c>
      <c r="R55" s="107">
        <f>(Q55/$Q$67)*100</f>
        <v>1.7837512145827884E-2</v>
      </c>
      <c r="S55" s="15"/>
    </row>
    <row r="56" spans="1:19" ht="15.75" x14ac:dyDescent="0.25">
      <c r="A56" s="15"/>
      <c r="B56" s="39"/>
      <c r="C56" s="26"/>
      <c r="D56" s="26"/>
      <c r="E56" s="26"/>
      <c r="F56" s="26"/>
      <c r="G56" s="26"/>
      <c r="H56" s="25"/>
      <c r="I56" s="112"/>
      <c r="J56" s="26"/>
      <c r="K56" s="26"/>
      <c r="L56" s="26"/>
      <c r="M56" s="26"/>
      <c r="N56" s="26"/>
      <c r="O56" s="26"/>
      <c r="P56" s="26"/>
      <c r="Q56" s="6"/>
      <c r="R56" s="107"/>
      <c r="S56" s="15"/>
    </row>
    <row r="57" spans="1:19" ht="15.75" x14ac:dyDescent="0.25">
      <c r="A57" s="15"/>
      <c r="B57" s="39" t="s">
        <v>58</v>
      </c>
      <c r="C57" s="26">
        <v>65447368</v>
      </c>
      <c r="D57" s="26">
        <v>62259167</v>
      </c>
      <c r="E57" s="26">
        <v>620000</v>
      </c>
      <c r="F57" s="26">
        <v>1755524047</v>
      </c>
      <c r="G57" s="26">
        <v>0</v>
      </c>
      <c r="H57" s="25">
        <f>SUM(C57:G57)</f>
        <v>1883850582</v>
      </c>
      <c r="I57" s="112">
        <v>650000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6">
        <v>1884500582</v>
      </c>
      <c r="R57" s="107">
        <f>(Q57/$Q$67)*100</f>
        <v>12.005286435801686</v>
      </c>
      <c r="S57" s="15"/>
    </row>
    <row r="58" spans="1:19" ht="15.75" x14ac:dyDescent="0.25">
      <c r="A58" s="15"/>
      <c r="B58" s="39"/>
      <c r="C58" s="26"/>
      <c r="D58" s="26"/>
      <c r="E58" s="26"/>
      <c r="F58" s="26"/>
      <c r="G58" s="26"/>
      <c r="H58" s="25"/>
      <c r="I58" s="112"/>
      <c r="J58" s="26"/>
      <c r="K58" s="26"/>
      <c r="L58" s="26"/>
      <c r="M58" s="26"/>
      <c r="N58" s="26"/>
      <c r="O58" s="26"/>
      <c r="P58" s="26"/>
      <c r="Q58" s="6"/>
      <c r="R58" s="107"/>
      <c r="S58" s="15"/>
    </row>
    <row r="59" spans="1:19" ht="15.75" x14ac:dyDescent="0.25">
      <c r="A59" s="15"/>
      <c r="B59" s="39" t="s">
        <v>47</v>
      </c>
      <c r="C59" s="26">
        <v>16000</v>
      </c>
      <c r="D59" s="26">
        <v>0</v>
      </c>
      <c r="E59" s="26">
        <v>0</v>
      </c>
      <c r="F59" s="26">
        <v>121416</v>
      </c>
      <c r="G59" s="26">
        <v>0</v>
      </c>
      <c r="H59" s="25">
        <f>SUM(C59:G59)</f>
        <v>137416</v>
      </c>
      <c r="I59" s="112">
        <v>807521</v>
      </c>
      <c r="J59" s="26">
        <v>0</v>
      </c>
      <c r="K59" s="26">
        <v>0</v>
      </c>
      <c r="L59" s="26">
        <v>0</v>
      </c>
      <c r="M59" s="26">
        <v>0</v>
      </c>
      <c r="N59" s="26">
        <v>13493063</v>
      </c>
      <c r="O59" s="26">
        <v>0</v>
      </c>
      <c r="P59" s="26">
        <v>0</v>
      </c>
      <c r="Q59" s="6">
        <f>SUM(I59:P59,H59)</f>
        <v>14438000</v>
      </c>
      <c r="R59" s="107">
        <f>(Q59/$Q$67)*100</f>
        <v>9.1977857271951083E-2</v>
      </c>
      <c r="S59" s="15"/>
    </row>
    <row r="60" spans="1:19" ht="15.75" x14ac:dyDescent="0.25">
      <c r="A60" s="15"/>
      <c r="B60" s="39"/>
      <c r="C60" s="26"/>
      <c r="D60" s="26"/>
      <c r="E60" s="26"/>
      <c r="F60" s="26"/>
      <c r="G60" s="26"/>
      <c r="H60" s="25"/>
      <c r="I60" s="112"/>
      <c r="J60" s="26"/>
      <c r="K60" s="26"/>
      <c r="L60" s="26"/>
      <c r="M60" s="26"/>
      <c r="N60" s="26"/>
      <c r="O60" s="26"/>
      <c r="P60" s="26"/>
      <c r="Q60" s="6"/>
      <c r="R60" s="107"/>
      <c r="S60" s="15"/>
    </row>
    <row r="61" spans="1:19" ht="15.75" x14ac:dyDescent="0.25">
      <c r="A61" s="15"/>
      <c r="B61" s="7" t="s">
        <v>48</v>
      </c>
      <c r="C61" s="36">
        <v>9345600</v>
      </c>
      <c r="D61" s="36">
        <v>30646454</v>
      </c>
      <c r="E61" s="36">
        <v>8310000</v>
      </c>
      <c r="F61" s="36">
        <v>75337989</v>
      </c>
      <c r="G61" s="36">
        <v>0</v>
      </c>
      <c r="H61" s="27">
        <f>SUM(C61:G61)</f>
        <v>123640043</v>
      </c>
      <c r="I61" s="36">
        <v>0</v>
      </c>
      <c r="J61" s="36">
        <v>0</v>
      </c>
      <c r="K61" s="36">
        <v>0</v>
      </c>
      <c r="L61" s="36">
        <v>1908230</v>
      </c>
      <c r="M61" s="36">
        <v>0</v>
      </c>
      <c r="N61" s="36">
        <v>0</v>
      </c>
      <c r="O61" s="36">
        <v>0</v>
      </c>
      <c r="P61" s="36">
        <v>0</v>
      </c>
      <c r="Q61" s="6">
        <f>SUM(I61:P61,H61)</f>
        <v>125548273</v>
      </c>
      <c r="R61" s="107">
        <f>(Q61/$Q$67)*100</f>
        <v>0.7998103016161483</v>
      </c>
      <c r="S61" s="15"/>
    </row>
    <row r="62" spans="1:19" ht="15.75" x14ac:dyDescent="0.25">
      <c r="A62" s="15"/>
      <c r="B62" s="7"/>
      <c r="C62" s="36"/>
      <c r="D62" s="36"/>
      <c r="E62" s="36"/>
      <c r="F62" s="36"/>
      <c r="G62" s="36"/>
      <c r="H62" s="27"/>
      <c r="I62" s="36"/>
      <c r="J62" s="36"/>
      <c r="K62" s="36"/>
      <c r="L62" s="36"/>
      <c r="M62" s="36"/>
      <c r="N62" s="36"/>
      <c r="O62" s="36"/>
      <c r="P62" s="36"/>
      <c r="Q62" s="6"/>
      <c r="R62" s="107"/>
      <c r="S62" s="15"/>
    </row>
    <row r="63" spans="1:19" ht="15.75" x14ac:dyDescent="0.25">
      <c r="A63" s="15"/>
      <c r="B63" s="39" t="s">
        <v>49</v>
      </c>
      <c r="C63" s="26">
        <v>1112184945</v>
      </c>
      <c r="D63" s="26">
        <v>2634160198</v>
      </c>
      <c r="E63" s="26">
        <v>348534805</v>
      </c>
      <c r="F63" s="26">
        <v>2026075174</v>
      </c>
      <c r="G63" s="26">
        <v>172543917</v>
      </c>
      <c r="H63" s="25">
        <v>6293499039</v>
      </c>
      <c r="I63" s="112">
        <v>60726567</v>
      </c>
      <c r="J63" s="26">
        <v>555262764</v>
      </c>
      <c r="K63" s="26">
        <v>0</v>
      </c>
      <c r="L63" s="26">
        <v>280000</v>
      </c>
      <c r="M63" s="26">
        <v>0</v>
      </c>
      <c r="N63" s="26">
        <v>196422</v>
      </c>
      <c r="O63" s="26">
        <v>0</v>
      </c>
      <c r="P63" s="26">
        <v>34000</v>
      </c>
      <c r="Q63" s="6">
        <f>SUM(I63:P63,H63)</f>
        <v>6909998792</v>
      </c>
      <c r="R63" s="113">
        <f>(Q63/$Q$67)*100</f>
        <v>44.02042406427001</v>
      </c>
      <c r="S63" s="15"/>
    </row>
    <row r="64" spans="1:19" ht="15.75" x14ac:dyDescent="0.25">
      <c r="A64" s="15"/>
      <c r="B64" s="7"/>
      <c r="C64" s="36"/>
      <c r="D64" s="26"/>
      <c r="E64" s="36"/>
      <c r="F64" s="26"/>
      <c r="G64" s="36"/>
      <c r="H64" s="40"/>
      <c r="I64" s="36"/>
      <c r="J64" s="36"/>
      <c r="K64" s="36"/>
      <c r="L64" s="36"/>
      <c r="M64" s="36"/>
      <c r="N64" s="36"/>
      <c r="O64" s="36"/>
      <c r="P64" s="36"/>
      <c r="Q64" s="36"/>
      <c r="R64" s="109"/>
      <c r="S64" s="15"/>
    </row>
    <row r="65" spans="1:19" ht="16.5" thickBot="1" x14ac:dyDescent="0.3">
      <c r="A65" s="47"/>
      <c r="B65" s="41"/>
      <c r="C65" s="36"/>
      <c r="D65" s="36"/>
      <c r="E65" s="36"/>
      <c r="F65" s="42"/>
      <c r="G65" s="42"/>
      <c r="H65" s="43"/>
      <c r="I65" s="42"/>
      <c r="J65" s="42"/>
      <c r="K65" s="42"/>
      <c r="L65" s="42"/>
      <c r="M65" s="42"/>
      <c r="N65" s="42"/>
      <c r="O65" s="42"/>
      <c r="P65" s="42"/>
      <c r="Q65" s="42"/>
      <c r="R65" s="109"/>
      <c r="S65" s="47"/>
    </row>
    <row r="66" spans="1:19" ht="15.75" x14ac:dyDescent="0.25">
      <c r="A66" s="50"/>
      <c r="B66" s="19"/>
      <c r="C66" s="44"/>
      <c r="D66" s="45"/>
      <c r="E66" s="45"/>
      <c r="F66" s="26"/>
      <c r="G66" s="26"/>
      <c r="H66" s="40" t="s">
        <v>3</v>
      </c>
      <c r="I66" s="46"/>
      <c r="J66" s="26"/>
      <c r="K66" s="26"/>
      <c r="L66" s="26"/>
      <c r="M66" s="26"/>
      <c r="N66" s="26"/>
      <c r="O66" s="26"/>
      <c r="P66" s="26"/>
      <c r="Q66" s="36" t="s">
        <v>3</v>
      </c>
      <c r="R66" s="110"/>
      <c r="S66" s="50"/>
    </row>
    <row r="67" spans="1:19" ht="15.75" x14ac:dyDescent="0.25">
      <c r="A67" s="50"/>
      <c r="B67" s="19" t="s">
        <v>50</v>
      </c>
      <c r="C67" s="48">
        <f>SUM(C13:C63)</f>
        <v>1716235703</v>
      </c>
      <c r="D67" s="10">
        <f>SUM(D13:D63)</f>
        <v>3294341207</v>
      </c>
      <c r="E67" s="10">
        <f>SUM(E13:E63)</f>
        <v>573730188.30999994</v>
      </c>
      <c r="F67" s="10">
        <f>SUM(F13:F63)</f>
        <v>5983713178</v>
      </c>
      <c r="G67" s="10">
        <f>SUM(G13:G63)</f>
        <v>2646037773.27</v>
      </c>
      <c r="H67" s="10">
        <f>SUM(H13:H63)</f>
        <v>14214058049.580002</v>
      </c>
      <c r="I67" s="49">
        <f>SUM(I13:I63)</f>
        <v>252500216.75999999</v>
      </c>
      <c r="J67" s="10">
        <f>SUM(J13:J63)</f>
        <v>1099994375.6900001</v>
      </c>
      <c r="K67" s="10">
        <f>SUM(K13:K63)</f>
        <v>11893578</v>
      </c>
      <c r="L67" s="10">
        <f>SUM(L13:L63)</f>
        <v>85840484.170000002</v>
      </c>
      <c r="M67" s="10">
        <f>SUM(M13:M63)</f>
        <v>18511240.989999998</v>
      </c>
      <c r="N67" s="10">
        <f>SUM(N13:N63)</f>
        <v>13602484</v>
      </c>
      <c r="O67" s="10">
        <f>SUM(O13:O63)</f>
        <v>0</v>
      </c>
      <c r="P67" s="10">
        <f>SUM(P13:P63)</f>
        <v>855876</v>
      </c>
      <c r="Q67" s="10">
        <f>SUM(Q13:Q63)</f>
        <v>15697256305.190001</v>
      </c>
      <c r="R67" s="107">
        <f>SUM(R13:R63)</f>
        <v>99.999999999999986</v>
      </c>
      <c r="S67" s="50"/>
    </row>
    <row r="68" spans="1:19" ht="15.75" x14ac:dyDescent="0.25">
      <c r="A68" s="47"/>
      <c r="B68" s="19"/>
      <c r="C68" s="51"/>
      <c r="D68" s="52"/>
      <c r="E68" s="52"/>
      <c r="F68" s="52"/>
      <c r="G68" s="52"/>
      <c r="H68" s="53"/>
      <c r="I68" s="54"/>
      <c r="J68" s="52"/>
      <c r="K68" s="52"/>
      <c r="L68" s="52"/>
      <c r="M68" s="52"/>
      <c r="N68" s="52"/>
      <c r="O68" s="52"/>
      <c r="P68" s="52"/>
      <c r="Q68" s="52" t="s">
        <v>3</v>
      </c>
      <c r="R68" s="106"/>
      <c r="S68" s="47"/>
    </row>
    <row r="69" spans="1:19" ht="15.75" x14ac:dyDescent="0.25">
      <c r="A69" s="15"/>
      <c r="B69" s="55" t="s">
        <v>51</v>
      </c>
      <c r="C69" s="11">
        <f>(C67/Q67)*100</f>
        <v>10.933348284773556</v>
      </c>
      <c r="D69" s="12">
        <f>(D67/Q67)*100</f>
        <v>20.986732604415643</v>
      </c>
      <c r="E69" s="13">
        <f>(E67/Q67)*100</f>
        <v>3.6549711437170513</v>
      </c>
      <c r="F69" s="13">
        <f>(F67/Q67)*100</f>
        <v>38.119484460616206</v>
      </c>
      <c r="G69" s="13">
        <f>(G67/Q67)*100</f>
        <v>16.856689613936783</v>
      </c>
      <c r="H69" s="56">
        <f>(H67/Q67)*100</f>
        <v>90.551226107459257</v>
      </c>
      <c r="I69" s="57">
        <f>(I67/Q67)*100</f>
        <v>1.6085627440288119</v>
      </c>
      <c r="J69" s="13">
        <f>(J67/Q67)*100</f>
        <v>7.0075582273974062</v>
      </c>
      <c r="K69" s="13">
        <f>(K67/Q67)*100</f>
        <v>7.5768515011554044E-2</v>
      </c>
      <c r="L69" s="13">
        <f>(L67/Q67)*100</f>
        <v>0.54685024249504333</v>
      </c>
      <c r="M69" s="13">
        <f>(M67/Q67)*100</f>
        <v>0.11792660214052571</v>
      </c>
      <c r="N69" s="13">
        <f>(N67/Q67)*100</f>
        <v>8.6655169129796247E-2</v>
      </c>
      <c r="O69" s="13">
        <f>(O67/Q67)*100</f>
        <v>0</v>
      </c>
      <c r="P69" s="13">
        <f>(P67/Q67)*100</f>
        <v>5.4523923376152096E-3</v>
      </c>
      <c r="Q69" s="14">
        <f>SUM(Q67/Q67)*100</f>
        <v>100</v>
      </c>
      <c r="R69" s="18"/>
      <c r="S69" s="15"/>
    </row>
    <row r="70" spans="1:19" ht="16.5" thickBot="1" x14ac:dyDescent="0.3">
      <c r="A70" s="15"/>
      <c r="B70" s="58"/>
      <c r="C70" s="20"/>
      <c r="D70" s="21"/>
      <c r="E70" s="21"/>
      <c r="F70" s="21"/>
      <c r="G70" s="21"/>
      <c r="H70" s="22"/>
      <c r="I70" s="59"/>
      <c r="J70" s="21"/>
      <c r="K70" s="21"/>
      <c r="L70" s="21"/>
      <c r="M70" s="21"/>
      <c r="N70" s="21"/>
      <c r="O70" s="21"/>
      <c r="P70" s="21"/>
      <c r="Q70" s="21"/>
      <c r="R70" s="23"/>
      <c r="S70" s="15"/>
    </row>
    <row r="71" spans="1:19" x14ac:dyDescent="0.25">
      <c r="A71" s="15"/>
      <c r="B71" s="50"/>
      <c r="C71" s="60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15"/>
    </row>
    <row r="72" spans="1:19" x14ac:dyDescent="0.25">
      <c r="A72" s="15"/>
      <c r="B72" s="95" t="s">
        <v>52</v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15"/>
    </row>
    <row r="73" spans="1:19" ht="3" customHeight="1" x14ac:dyDescent="0.25">
      <c r="A73" s="15"/>
      <c r="B73" s="95" t="s">
        <v>53</v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15"/>
    </row>
    <row r="74" spans="1:19" ht="16.5" x14ac:dyDescent="0.25">
      <c r="A74" s="15"/>
      <c r="B74" s="96" t="s">
        <v>54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15"/>
    </row>
    <row r="75" spans="1:19" x14ac:dyDescent="0.25">
      <c r="B75" s="15"/>
      <c r="C75" s="61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9" x14ac:dyDescent="0.25">
      <c r="B76" s="95" t="s">
        <v>55</v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</row>
  </sheetData>
  <mergeCells count="3">
    <mergeCell ref="B1:S1"/>
    <mergeCell ref="B2:S2"/>
    <mergeCell ref="C5:H5"/>
  </mergeCells>
  <pageMargins left="0.7" right="0.7" top="0.75" bottom="0.75" header="0.3" footer="0.3"/>
  <pageSetup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</dc:creator>
  <cp:lastModifiedBy>USDOT_User</cp:lastModifiedBy>
  <cp:lastPrinted>2015-10-20T19:33:01Z</cp:lastPrinted>
  <dcterms:created xsi:type="dcterms:W3CDTF">2015-07-21T18:44:33Z</dcterms:created>
  <dcterms:modified xsi:type="dcterms:W3CDTF">2015-11-17T19:24:35Z</dcterms:modified>
</cp:coreProperties>
</file>