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90" yWindow="1725" windowWidth="25140" windowHeight="8430"/>
  </bookViews>
  <sheets>
    <sheet name="t-34" sheetId="1" r:id="rId1"/>
  </sheets>
  <definedNames>
    <definedName name="_xlnm.Print_Area" localSheetId="0">'t-34'!$A$1:$K$73</definedName>
    <definedName name="Print_Area_MI">'t-34'!$B$3:$L$74</definedName>
  </definedName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11" i="1"/>
  <c r="E69" i="1"/>
  <c r="G69" i="1"/>
  <c r="F69" i="1"/>
  <c r="D69" i="1"/>
  <c r="H69" i="1" l="1"/>
  <c r="I12" i="1" s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C69" i="1"/>
  <c r="G71" i="1" l="1"/>
  <c r="F71" i="1"/>
  <c r="I46" i="1"/>
  <c r="I14" i="1"/>
  <c r="I23" i="1"/>
  <c r="D71" i="1"/>
  <c r="I30" i="1"/>
  <c r="I62" i="1"/>
  <c r="I39" i="1"/>
  <c r="E71" i="1"/>
  <c r="I22" i="1"/>
  <c r="I38" i="1"/>
  <c r="I54" i="1"/>
  <c r="I15" i="1"/>
  <c r="I31" i="1"/>
  <c r="I47" i="1"/>
  <c r="I18" i="1"/>
  <c r="I26" i="1"/>
  <c r="I34" i="1"/>
  <c r="I42" i="1"/>
  <c r="I50" i="1"/>
  <c r="I58" i="1"/>
  <c r="I66" i="1"/>
  <c r="I19" i="1"/>
  <c r="I27" i="1"/>
  <c r="I35" i="1"/>
  <c r="I43" i="1"/>
  <c r="I53" i="1"/>
  <c r="I11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13" i="1"/>
  <c r="I17" i="1"/>
  <c r="I21" i="1"/>
  <c r="I25" i="1"/>
  <c r="I29" i="1"/>
  <c r="I33" i="1"/>
  <c r="I37" i="1"/>
  <c r="I41" i="1"/>
  <c r="I45" i="1"/>
  <c r="I49" i="1"/>
  <c r="I57" i="1"/>
  <c r="I61" i="1"/>
  <c r="I51" i="1"/>
  <c r="I55" i="1"/>
  <c r="I59" i="1"/>
  <c r="I63" i="1"/>
  <c r="I65" i="1"/>
  <c r="C71" i="1"/>
  <c r="H71" i="1" l="1"/>
  <c r="I69" i="1"/>
</calcChain>
</file>

<file path=xl/sharedStrings.xml><?xml version="1.0" encoding="utf-8"?>
<sst xmlns="http://schemas.openxmlformats.org/spreadsheetml/2006/main" count="80" uniqueCount="71">
  <si>
    <t xml:space="preserve"> </t>
  </si>
  <si>
    <t>TOTAL</t>
  </si>
  <si>
    <t>% OF</t>
  </si>
  <si>
    <t xml:space="preserve">  STATE</t>
  </si>
  <si>
    <t>CAPITAL</t>
  </si>
  <si>
    <t>OPERATING</t>
  </si>
  <si>
    <t>OBLIGATIONS</t>
  </si>
  <si>
    <t xml:space="preserve">  </t>
  </si>
  <si>
    <t>Percent of Total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</si>
  <si>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</si>
  <si>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</si>
  <si>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</si>
  <si>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</si>
  <si>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</si>
  <si>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</si>
  <si>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</si>
  <si>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</si>
  <si>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</si>
  <si>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</si>
  <si>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</si>
  <si>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</si>
  <si>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</si>
  <si>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</si>
  <si>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</si>
  <si>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</si>
  <si>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</si>
  <si>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</si>
  <si>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</si>
  <si>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</si>
  <si>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</si>
  <si>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</si>
  <si>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</si>
  <si>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</si>
  <si>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</si>
  <si>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</si>
  <si>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</si>
  <si>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</si>
  <si>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</si>
  <si>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</si>
  <si>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</si>
  <si>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</si>
  <si>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</si>
  <si>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</si>
  <si>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</si>
  <si>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</si>
  <si>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</si>
  <si>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</si>
  <si>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</si>
  <si>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Washington</t>
  </si>
  <si>
    <t>West Virginia</t>
  </si>
  <si>
    <t>Wisconsin</t>
  </si>
  <si>
    <t>Wyoming</t>
  </si>
  <si>
    <t>Virginia</t>
  </si>
  <si>
    <t>RANK</t>
  </si>
  <si>
    <t>Montana</t>
  </si>
  <si>
    <t>New Jersey</t>
  </si>
  <si>
    <t>New Mexico</t>
  </si>
  <si>
    <t>PLANNING</t>
  </si>
  <si>
    <t>Lousiana</t>
  </si>
  <si>
    <t>Massachussets</t>
  </si>
  <si>
    <t>Delaware</t>
  </si>
  <si>
    <t>Hawaii</t>
  </si>
  <si>
    <t>Utah</t>
  </si>
  <si>
    <t>RTAP</t>
  </si>
  <si>
    <t>Northern Mariana Islands</t>
  </si>
  <si>
    <t>Virgin Islands</t>
  </si>
  <si>
    <t>District of Columbia</t>
  </si>
  <si>
    <t>American Samoa</t>
  </si>
  <si>
    <t>TABLE 34</t>
  </si>
  <si>
    <t>NON-URBANIZED AREA FORMULA OBLIGATIONS IN FY 2014 BY STATE AND BY CATEGORY</t>
  </si>
  <si>
    <t>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</si>
</sst>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/>
      <diagonal/>
    </border>
    <border>
      <left style="medium">
        <color indexed="8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/>
      <bottom style="hair">
        <color theme="0" tint="-0.34998626667073579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indexed="8"/>
      </top>
      <bottom style="hair">
        <color theme="0" tint="-0.34998626667073579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Fill="1" applyBorder="1"/>
    <xf numFmtId="37" fontId="0" fillId="0" borderId="0" xfId="0" applyNumberFormat="1" applyProtection="1"/>
    <xf numFmtId="0" fontId="0" fillId="0" borderId="0" xfId="0" applyAlignment="1">
      <alignment horizontal="center"/>
    </xf>
    <xf numFmtId="5" fontId="0" fillId="0" borderId="0" xfId="0" applyNumberFormat="1" applyBorder="1" applyProtection="1"/>
    <xf numFmtId="0" fontId="0" fillId="0" borderId="0" xfId="0" applyFill="1" applyBorder="1"/>
    <xf numFmtId="0" fontId="0" fillId="0" borderId="2" xfId="0" applyBorder="1"/>
    <xf numFmtId="164" fontId="2" fillId="2" borderId="2" xfId="0" applyNumberFormat="1" applyFont="1" applyFill="1" applyBorder="1" applyProtection="1"/>
    <xf numFmtId="0" fontId="0" fillId="0" borderId="3" xfId="0" applyBorder="1"/>
    <xf numFmtId="164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7" fontId="0" fillId="0" borderId="5" xfId="0" applyNumberFormat="1" applyBorder="1" applyProtection="1"/>
    <xf numFmtId="0" fontId="2" fillId="0" borderId="2" xfId="0" applyFont="1" applyBorder="1"/>
    <xf numFmtId="37" fontId="0" fillId="0" borderId="8" xfId="0" applyNumberFormat="1" applyBorder="1" applyProtection="1"/>
    <xf numFmtId="0" fontId="0" fillId="0" borderId="10" xfId="0" applyBorder="1"/>
    <xf numFmtId="0" fontId="0" fillId="0" borderId="11" xfId="0" applyBorder="1"/>
    <xf numFmtId="5" fontId="4" fillId="2" borderId="2" xfId="0" applyNumberFormat="1" applyFont="1" applyFill="1" applyBorder="1" applyProtection="1"/>
    <xf numFmtId="164" fontId="4" fillId="2" borderId="0" xfId="0" applyNumberFormat="1" applyFont="1" applyFill="1" applyBorder="1" applyProtection="1"/>
    <xf numFmtId="37" fontId="4" fillId="2" borderId="2" xfId="0" applyNumberFormat="1" applyFont="1" applyFill="1" applyBorder="1" applyProtection="1"/>
    <xf numFmtId="37" fontId="4" fillId="2" borderId="0" xfId="0" applyNumberFormat="1" applyFont="1" applyFill="1" applyBorder="1" applyProtection="1"/>
    <xf numFmtId="37" fontId="4" fillId="2" borderId="4" xfId="0" applyNumberFormat="1" applyFont="1" applyFill="1" applyBorder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164" fontId="4" fillId="2" borderId="12" xfId="0" applyNumberFormat="1" applyFont="1" applyFill="1" applyBorder="1" applyProtection="1"/>
    <xf numFmtId="5" fontId="4" fillId="2" borderId="0" xfId="0" applyNumberFormat="1" applyFont="1" applyFill="1" applyBorder="1" applyProtection="1"/>
    <xf numFmtId="5" fontId="4" fillId="2" borderId="12" xfId="0" applyNumberFormat="1" applyFont="1" applyFill="1" applyBorder="1" applyProtection="1"/>
    <xf numFmtId="5" fontId="4" fillId="2" borderId="7" xfId="0" applyNumberFormat="1" applyFont="1" applyFill="1" applyBorder="1" applyProtection="1"/>
    <xf numFmtId="5" fontId="4" fillId="2" borderId="8" xfId="0" applyNumberFormat="1" applyFont="1" applyFill="1" applyBorder="1" applyProtection="1"/>
    <xf numFmtId="5" fontId="4" fillId="2" borderId="9" xfId="0" applyNumberFormat="1" applyFont="1" applyFill="1" applyBorder="1" applyProtection="1"/>
    <xf numFmtId="0" fontId="5" fillId="0" borderId="0" xfId="0" applyFont="1"/>
    <xf numFmtId="37" fontId="4" fillId="2" borderId="12" xfId="0" applyNumberFormat="1" applyFont="1" applyFill="1" applyBorder="1" applyAlignment="1" applyProtection="1">
      <alignment horizontal="center"/>
    </xf>
    <xf numFmtId="0" fontId="6" fillId="0" borderId="0" xfId="0" applyFont="1"/>
    <xf numFmtId="37" fontId="0" fillId="0" borderId="0" xfId="0" applyNumberFormat="1" applyBorder="1" applyProtection="1"/>
    <xf numFmtId="5" fontId="0" fillId="0" borderId="0" xfId="0" applyNumberFormat="1"/>
    <xf numFmtId="5" fontId="4" fillId="2" borderId="13" xfId="0" applyNumberFormat="1" applyFont="1" applyFill="1" applyBorder="1" applyProtection="1"/>
    <xf numFmtId="164" fontId="4" fillId="2" borderId="14" xfId="0" applyNumberFormat="1" applyFont="1" applyFill="1" applyBorder="1" applyProtection="1"/>
    <xf numFmtId="37" fontId="3" fillId="2" borderId="15" xfId="0" applyNumberFormat="1" applyFont="1" applyFill="1" applyBorder="1" applyAlignment="1" applyProtection="1">
      <alignment horizontal="center"/>
    </xf>
    <xf numFmtId="37" fontId="0" fillId="0" borderId="0" xfId="0" applyNumberFormat="1" applyFill="1" applyBorder="1" applyProtection="1"/>
    <xf numFmtId="5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37" fontId="3" fillId="2" borderId="18" xfId="0" applyNumberFormat="1" applyFont="1" applyFill="1" applyBorder="1" applyAlignment="1" applyProtection="1">
      <alignment horizontal="center"/>
    </xf>
    <xf numFmtId="5" fontId="4" fillId="2" borderId="19" xfId="0" applyNumberFormat="1" applyFont="1" applyFill="1" applyBorder="1" applyProtection="1"/>
    <xf numFmtId="164" fontId="4" fillId="2" borderId="20" xfId="0" applyNumberFormat="1" applyFont="1" applyFill="1" applyBorder="1" applyProtection="1"/>
    <xf numFmtId="37" fontId="3" fillId="2" borderId="21" xfId="0" applyNumberFormat="1" applyFont="1" applyFill="1" applyBorder="1" applyAlignment="1" applyProtection="1">
      <alignment horizontal="center"/>
    </xf>
    <xf numFmtId="37" fontId="0" fillId="0" borderId="22" xfId="0" applyNumberFormat="1" applyBorder="1" applyProtection="1"/>
    <xf numFmtId="5" fontId="4" fillId="2" borderId="23" xfId="0" applyNumberFormat="1" applyFont="1" applyFill="1" applyBorder="1" applyProtection="1"/>
    <xf numFmtId="164" fontId="4" fillId="2" borderId="24" xfId="0" applyNumberFormat="1" applyFont="1" applyFill="1" applyBorder="1" applyProtection="1"/>
    <xf numFmtId="37" fontId="3" fillId="2" borderId="25" xfId="0" applyNumberFormat="1" applyFont="1" applyFill="1" applyBorder="1" applyAlignment="1" applyProtection="1">
      <alignment horizontal="center"/>
    </xf>
    <xf numFmtId="37" fontId="0" fillId="0" borderId="26" xfId="0" applyNumberFormat="1" applyBorder="1" applyProtection="1"/>
    <xf numFmtId="5" fontId="4" fillId="2" borderId="27" xfId="0" applyNumberFormat="1" applyFont="1" applyFill="1" applyBorder="1" applyProtection="1"/>
    <xf numFmtId="164" fontId="4" fillId="2" borderId="28" xfId="0" applyNumberFormat="1" applyFont="1" applyFill="1" applyBorder="1" applyProtection="1"/>
    <xf numFmtId="37" fontId="3" fillId="2" borderId="29" xfId="0" applyNumberFormat="1" applyFont="1" applyFill="1" applyBorder="1" applyAlignment="1" applyProtection="1">
      <alignment horizontal="center"/>
    </xf>
    <xf numFmtId="0" fontId="0" fillId="0" borderId="30" xfId="0" applyFill="1" applyBorder="1"/>
    <xf numFmtId="0" fontId="0" fillId="0" borderId="31" xfId="0" applyBorder="1"/>
    <xf numFmtId="0" fontId="0" fillId="0" borderId="32" xfId="0" applyBorder="1"/>
    <xf numFmtId="0" fontId="0" fillId="0" borderId="2" xfId="0" applyFill="1" applyBorder="1"/>
    <xf numFmtId="37" fontId="0" fillId="0" borderId="26" xfId="0" applyNumberFormat="1" applyFill="1" applyBorder="1" applyProtection="1"/>
    <xf numFmtId="0" fontId="0" fillId="0" borderId="12" xfId="0" applyBorder="1"/>
    <xf numFmtId="0" fontId="3" fillId="0" borderId="12" xfId="0" applyFont="1" applyBorder="1"/>
    <xf numFmtId="0" fontId="0" fillId="0" borderId="33" xfId="0" applyBorder="1"/>
    <xf numFmtId="5" fontId="4" fillId="0" borderId="13" xfId="0" applyNumberFormat="1" applyFont="1" applyFill="1" applyBorder="1" applyProtection="1"/>
    <xf numFmtId="164" fontId="4" fillId="0" borderId="14" xfId="0" applyNumberFormat="1" applyFont="1" applyFill="1" applyBorder="1" applyProtection="1"/>
    <xf numFmtId="37" fontId="3" fillId="0" borderId="15" xfId="0" applyNumberFormat="1" applyFont="1" applyFill="1" applyBorder="1" applyAlignment="1" applyProtection="1">
      <alignment horizontal="center"/>
    </xf>
    <xf numFmtId="37" fontId="0" fillId="0" borderId="0" xfId="0" applyNumberFormat="1" applyFill="1" applyProtection="1"/>
    <xf numFmtId="0" fontId="0" fillId="0" borderId="0" xfId="0" applyFill="1"/>
    <xf numFmtId="0" fontId="0" fillId="0" borderId="32" xfId="0" applyFill="1" applyBorder="1"/>
    <xf numFmtId="5" fontId="4" fillId="0" borderId="27" xfId="0" applyNumberFormat="1" applyFont="1" applyFill="1" applyBorder="1" applyProtection="1"/>
    <xf numFmtId="164" fontId="4" fillId="0" borderId="28" xfId="0" applyNumberFormat="1" applyFont="1" applyFill="1" applyBorder="1" applyProtection="1"/>
    <xf numFmtId="37" fontId="3" fillId="0" borderId="29" xfId="0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83"/>
  <sheetViews>
    <sheetView tabSelected="1" defaultGridColor="0" colorId="22" zoomScale="90" zoomScaleNormal="9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G17" sqref="G17"/>
    </sheetView>
  </sheetViews>
  <sheetFormatPr defaultColWidth="11.44140625" defaultRowHeight="15" x14ac:dyDescent="0.2"/>
  <cols>
    <col min="1" max="1" width="1.5546875" customWidth="1"/>
    <col min="2" max="2" width="20.21875" customWidth="1"/>
    <col min="3" max="3" width="13.6640625" customWidth="1"/>
    <col min="4" max="4" width="12.6640625" customWidth="1"/>
    <col min="5" max="5" width="16.21875" customWidth="1"/>
    <col min="6" max="7" width="12.6640625" customWidth="1"/>
    <col min="8" max="8" width="14.88671875" customWidth="1"/>
    <col min="9" max="9" width="6.33203125" customWidth="1"/>
    <col min="10" max="10" width="7.77734375" customWidth="1"/>
    <col min="11" max="11" width="2.44140625" customWidth="1"/>
  </cols>
  <sheetData>
    <row r="1" spans="2:13" ht="6" customHeight="1" thickBot="1" x14ac:dyDescent="0.25">
      <c r="B1" s="34"/>
    </row>
    <row r="2" spans="2:13" x14ac:dyDescent="0.2">
      <c r="B2" s="10"/>
      <c r="C2" s="11"/>
      <c r="D2" s="11"/>
      <c r="E2" s="11"/>
      <c r="F2" s="11"/>
      <c r="G2" s="11"/>
      <c r="H2" s="11"/>
      <c r="I2" s="11"/>
      <c r="J2" s="12"/>
    </row>
    <row r="3" spans="2:13" ht="15" customHeight="1" x14ac:dyDescent="0.25">
      <c r="B3" s="74" t="s">
        <v>68</v>
      </c>
      <c r="C3" s="75"/>
      <c r="D3" s="75"/>
      <c r="E3" s="75"/>
      <c r="F3" s="75"/>
      <c r="G3" s="75"/>
      <c r="H3" s="75"/>
      <c r="I3" s="75"/>
      <c r="J3" s="76"/>
    </row>
    <row r="4" spans="2:13" ht="18" x14ac:dyDescent="0.25">
      <c r="B4" s="74" t="s">
        <v>69</v>
      </c>
      <c r="C4" s="75"/>
      <c r="D4" s="75"/>
      <c r="E4" s="75"/>
      <c r="F4" s="75"/>
      <c r="G4" s="75"/>
      <c r="H4" s="75"/>
      <c r="I4" s="75"/>
      <c r="J4" s="76"/>
    </row>
    <row r="5" spans="2:13" ht="9" customHeight="1" thickBot="1" x14ac:dyDescent="0.25">
      <c r="B5" s="13"/>
      <c r="C5" s="14"/>
      <c r="D5" s="14"/>
      <c r="E5" s="14"/>
      <c r="F5" s="14"/>
      <c r="G5" s="14"/>
      <c r="H5" s="14"/>
      <c r="I5" s="14"/>
      <c r="J5" s="15"/>
    </row>
    <row r="6" spans="2:13" x14ac:dyDescent="0.2">
      <c r="B6" s="10"/>
      <c r="J6" s="12"/>
    </row>
    <row r="7" spans="2:13" x14ac:dyDescent="0.2">
      <c r="B7" s="6"/>
      <c r="E7" s="3"/>
      <c r="F7" s="3"/>
      <c r="G7" s="3"/>
      <c r="H7" s="3" t="s">
        <v>1</v>
      </c>
      <c r="I7" s="3" t="s">
        <v>2</v>
      </c>
      <c r="J7" s="62"/>
    </row>
    <row r="8" spans="2:13" x14ac:dyDescent="0.2">
      <c r="B8" s="6" t="s">
        <v>3</v>
      </c>
      <c r="C8" s="3" t="s">
        <v>4</v>
      </c>
      <c r="D8" s="3" t="s">
        <v>5</v>
      </c>
      <c r="E8" s="3" t="s">
        <v>57</v>
      </c>
      <c r="F8" s="3" t="s">
        <v>70</v>
      </c>
      <c r="G8" s="3" t="s">
        <v>63</v>
      </c>
      <c r="H8" s="3" t="s">
        <v>6</v>
      </c>
      <c r="I8" s="3" t="s">
        <v>1</v>
      </c>
      <c r="J8" s="63" t="s">
        <v>53</v>
      </c>
    </row>
    <row r="9" spans="2:13" ht="15.75" thickBot="1" x14ac:dyDescent="0.25">
      <c r="B9" s="57"/>
      <c r="C9" s="1"/>
      <c r="D9" s="1"/>
      <c r="E9" s="1"/>
      <c r="F9" s="1"/>
      <c r="G9" s="1"/>
      <c r="H9" s="5"/>
      <c r="I9" s="5"/>
      <c r="J9" s="64"/>
    </row>
    <row r="10" spans="2:13" ht="15.75" thickTop="1" x14ac:dyDescent="0.2">
      <c r="B10" s="6"/>
      <c r="H10" s="8"/>
      <c r="I10" s="19"/>
      <c r="J10" s="20"/>
    </row>
    <row r="11" spans="2:13" ht="18" customHeight="1" x14ac:dyDescent="0.2">
      <c r="B11" s="6" t="s">
        <v>9</v>
      </c>
      <c r="C11" s="4">
        <v>6837457</v>
      </c>
      <c r="D11" s="4">
        <v>7499878</v>
      </c>
      <c r="E11" s="4">
        <v>0</v>
      </c>
      <c r="F11" s="4">
        <v>0</v>
      </c>
      <c r="G11" s="4">
        <v>196929</v>
      </c>
      <c r="H11" s="39">
        <f>SUM(C11:G11)</f>
        <v>14534264</v>
      </c>
      <c r="I11" s="40">
        <f>(H11/$H$69)*100</f>
        <v>1.9518632320675287</v>
      </c>
      <c r="J11" s="41">
        <f>RANK(H11,H$11:H$66,0)</f>
        <v>22</v>
      </c>
      <c r="K11" s="2"/>
      <c r="L11" s="2"/>
      <c r="M11" s="2"/>
    </row>
    <row r="12" spans="2:13" ht="18" customHeight="1" x14ac:dyDescent="0.2">
      <c r="B12" s="6" t="s">
        <v>10</v>
      </c>
      <c r="C12" s="37">
        <v>4396342</v>
      </c>
      <c r="D12" s="37">
        <v>3935717</v>
      </c>
      <c r="E12" s="37">
        <v>72000</v>
      </c>
      <c r="F12" s="37">
        <v>0</v>
      </c>
      <c r="G12" s="37">
        <v>97062</v>
      </c>
      <c r="H12" s="39">
        <f>SUM(C12:G12)</f>
        <v>8501121</v>
      </c>
      <c r="I12" s="40">
        <f t="shared" ref="I12:I66" si="0">(H12/$H$69)*100</f>
        <v>1.1416488314273872</v>
      </c>
      <c r="J12" s="41">
        <f t="shared" ref="J12:J66" si="1">RANK(H12,H$11:H$66,0)</f>
        <v>37</v>
      </c>
      <c r="K12" s="2"/>
      <c r="L12" s="2"/>
      <c r="M12" s="2"/>
    </row>
    <row r="13" spans="2:13" ht="18" customHeight="1" x14ac:dyDescent="0.2">
      <c r="B13" s="6" t="s">
        <v>67</v>
      </c>
      <c r="C13" s="37">
        <v>121687</v>
      </c>
      <c r="D13" s="37">
        <v>300000</v>
      </c>
      <c r="E13" s="37">
        <v>0</v>
      </c>
      <c r="F13" s="37">
        <v>0</v>
      </c>
      <c r="G13" s="37">
        <v>0</v>
      </c>
      <c r="H13" s="39">
        <f>SUM(C13:G13)</f>
        <v>421687</v>
      </c>
      <c r="I13" s="40">
        <f t="shared" si="0"/>
        <v>5.6629998652897723E-2</v>
      </c>
      <c r="J13" s="41">
        <f t="shared" si="1"/>
        <v>52</v>
      </c>
      <c r="K13" s="2"/>
      <c r="L13" s="2"/>
      <c r="M13" s="2"/>
    </row>
    <row r="14" spans="2:13" ht="18" customHeight="1" x14ac:dyDescent="0.2">
      <c r="B14" s="6" t="s">
        <v>11</v>
      </c>
      <c r="C14" s="37">
        <v>7010700</v>
      </c>
      <c r="D14" s="37">
        <v>6408492</v>
      </c>
      <c r="E14" s="37">
        <v>25000</v>
      </c>
      <c r="F14" s="37">
        <v>0</v>
      </c>
      <c r="G14" s="37">
        <v>168567</v>
      </c>
      <c r="H14" s="39">
        <f>SUM(C14:G14)</f>
        <v>13612759</v>
      </c>
      <c r="I14" s="40">
        <f t="shared" si="0"/>
        <v>1.8281107167928377</v>
      </c>
      <c r="J14" s="41">
        <f t="shared" si="1"/>
        <v>24</v>
      </c>
      <c r="K14" s="2"/>
      <c r="L14" s="2"/>
      <c r="M14" s="2"/>
    </row>
    <row r="15" spans="2:13" ht="18" customHeight="1" x14ac:dyDescent="0.2">
      <c r="B15" s="6" t="s">
        <v>12</v>
      </c>
      <c r="C15" s="37">
        <v>5209547</v>
      </c>
      <c r="D15" s="37">
        <v>6751613</v>
      </c>
      <c r="E15" s="37">
        <v>0</v>
      </c>
      <c r="F15" s="37">
        <v>0</v>
      </c>
      <c r="G15" s="37">
        <v>208300</v>
      </c>
      <c r="H15" s="43">
        <f>SUM(C15:G15)</f>
        <v>12169460</v>
      </c>
      <c r="I15" s="44">
        <f t="shared" si="0"/>
        <v>1.6342844417933033</v>
      </c>
      <c r="J15" s="45">
        <f t="shared" si="1"/>
        <v>29</v>
      </c>
      <c r="K15" s="2"/>
      <c r="L15" s="2"/>
      <c r="M15" s="2"/>
    </row>
    <row r="16" spans="2:13" ht="18" customHeight="1" x14ac:dyDescent="0.2">
      <c r="B16" s="58" t="s">
        <v>13</v>
      </c>
      <c r="C16" s="49">
        <v>8252846</v>
      </c>
      <c r="D16" s="49">
        <v>21037147</v>
      </c>
      <c r="E16" s="49">
        <v>10000</v>
      </c>
      <c r="F16" s="49">
        <v>0</v>
      </c>
      <c r="G16" s="49">
        <v>400991</v>
      </c>
      <c r="H16" s="50">
        <f>SUM(C16:G16)</f>
        <v>29700984</v>
      </c>
      <c r="I16" s="51">
        <f t="shared" si="0"/>
        <v>3.9886614572176446</v>
      </c>
      <c r="J16" s="52">
        <f t="shared" si="1"/>
        <v>7</v>
      </c>
      <c r="K16" s="2"/>
      <c r="L16" s="2"/>
      <c r="M16" s="2"/>
    </row>
    <row r="17" spans="2:13" ht="18" customHeight="1" x14ac:dyDescent="0.2">
      <c r="B17" s="6" t="s">
        <v>14</v>
      </c>
      <c r="C17" s="37">
        <v>6653793</v>
      </c>
      <c r="D17" s="37">
        <v>4802433</v>
      </c>
      <c r="E17" s="37">
        <v>0</v>
      </c>
      <c r="F17" s="37">
        <v>0</v>
      </c>
      <c r="G17" s="37">
        <v>159585</v>
      </c>
      <c r="H17" s="39">
        <f>SUM(C17:G17)</f>
        <v>11615811</v>
      </c>
      <c r="I17" s="40">
        <f t="shared" si="0"/>
        <v>1.5599327493669821</v>
      </c>
      <c r="J17" s="41">
        <f t="shared" si="1"/>
        <v>30</v>
      </c>
      <c r="K17" s="2"/>
      <c r="L17" s="2"/>
      <c r="M17" s="2"/>
    </row>
    <row r="18" spans="2:13" ht="18" customHeight="1" x14ac:dyDescent="0.2">
      <c r="B18" s="6" t="s">
        <v>15</v>
      </c>
      <c r="C18" s="37">
        <v>902097</v>
      </c>
      <c r="D18" s="37">
        <v>4689243</v>
      </c>
      <c r="E18" s="37">
        <v>84000</v>
      </c>
      <c r="F18" s="37">
        <v>0</v>
      </c>
      <c r="G18" s="37">
        <v>202543</v>
      </c>
      <c r="H18" s="39">
        <f>SUM(C18:G18)</f>
        <v>5877883</v>
      </c>
      <c r="I18" s="40">
        <f t="shared" si="0"/>
        <v>0.78936392720641235</v>
      </c>
      <c r="J18" s="41">
        <f t="shared" si="1"/>
        <v>42</v>
      </c>
      <c r="K18" s="2"/>
      <c r="L18" s="2"/>
      <c r="M18" s="2"/>
    </row>
    <row r="19" spans="2:13" ht="18" customHeight="1" x14ac:dyDescent="0.2">
      <c r="B19" s="6" t="s">
        <v>60</v>
      </c>
      <c r="C19" s="37">
        <v>1418199</v>
      </c>
      <c r="D19" s="37">
        <v>250270</v>
      </c>
      <c r="E19" s="37">
        <v>0</v>
      </c>
      <c r="F19" s="37">
        <v>0</v>
      </c>
      <c r="G19" s="37">
        <v>87396</v>
      </c>
      <c r="H19" s="39">
        <f>SUM(C19:G19)</f>
        <v>1755865</v>
      </c>
      <c r="I19" s="40">
        <f t="shared" si="0"/>
        <v>0.23580198721959716</v>
      </c>
      <c r="J19" s="41">
        <f t="shared" si="1"/>
        <v>47</v>
      </c>
      <c r="K19" s="2"/>
      <c r="L19" s="2"/>
      <c r="M19" s="2"/>
    </row>
    <row r="20" spans="2:13" ht="18" customHeight="1" x14ac:dyDescent="0.2">
      <c r="B20" s="59" t="s">
        <v>66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4">
        <f>SUM(C20:G20)</f>
        <v>0</v>
      </c>
      <c r="I20" s="55">
        <f t="shared" si="0"/>
        <v>0</v>
      </c>
      <c r="J20" s="56">
        <f t="shared" si="1"/>
        <v>53</v>
      </c>
      <c r="K20" s="2"/>
      <c r="L20" s="2"/>
      <c r="M20" s="2"/>
    </row>
    <row r="21" spans="2:13" ht="18" customHeight="1" x14ac:dyDescent="0.2">
      <c r="B21" s="6" t="s">
        <v>16</v>
      </c>
      <c r="C21" s="37">
        <v>4598138</v>
      </c>
      <c r="D21" s="37">
        <v>26363680</v>
      </c>
      <c r="E21" s="37">
        <v>0</v>
      </c>
      <c r="F21" s="37">
        <v>0</v>
      </c>
      <c r="G21" s="37">
        <v>510165</v>
      </c>
      <c r="H21" s="46">
        <f>SUM(C21:G21)</f>
        <v>31471983</v>
      </c>
      <c r="I21" s="47">
        <f t="shared" si="0"/>
        <v>4.2264958485654525</v>
      </c>
      <c r="J21" s="48">
        <f t="shared" si="1"/>
        <v>5</v>
      </c>
      <c r="K21" s="2"/>
      <c r="L21" s="2"/>
      <c r="M21" s="2"/>
    </row>
    <row r="22" spans="2:13" ht="18" customHeight="1" x14ac:dyDescent="0.2">
      <c r="B22" s="6" t="s">
        <v>17</v>
      </c>
      <c r="C22" s="37">
        <v>7032700</v>
      </c>
      <c r="D22" s="37">
        <v>15290885</v>
      </c>
      <c r="E22" s="37">
        <v>0</v>
      </c>
      <c r="F22" s="37">
        <v>0</v>
      </c>
      <c r="G22" s="37">
        <v>337556</v>
      </c>
      <c r="H22" s="39">
        <f>SUM(C22:G22)</f>
        <v>22661141</v>
      </c>
      <c r="I22" s="40">
        <f t="shared" si="0"/>
        <v>3.043253371109675</v>
      </c>
      <c r="J22" s="41">
        <f t="shared" si="1"/>
        <v>10</v>
      </c>
      <c r="K22" s="2"/>
      <c r="L22" s="2"/>
      <c r="M22" s="2"/>
    </row>
    <row r="23" spans="2:13" ht="18" customHeight="1" x14ac:dyDescent="0.2">
      <c r="B23" s="60" t="s">
        <v>18</v>
      </c>
      <c r="C23" s="37">
        <v>628244</v>
      </c>
      <c r="D23" s="37">
        <v>726713</v>
      </c>
      <c r="E23" s="37">
        <v>0</v>
      </c>
      <c r="F23" s="37">
        <v>0</v>
      </c>
      <c r="G23" s="37">
        <v>0</v>
      </c>
      <c r="H23" s="39">
        <f>SUM(C23:G23)</f>
        <v>1354957</v>
      </c>
      <c r="I23" s="40">
        <f t="shared" si="0"/>
        <v>0.18196248185202377</v>
      </c>
      <c r="J23" s="41">
        <f t="shared" si="1"/>
        <v>50</v>
      </c>
      <c r="K23" s="2"/>
      <c r="L23" s="2"/>
      <c r="M23" s="2"/>
    </row>
    <row r="24" spans="2:13" ht="18" customHeight="1" x14ac:dyDescent="0.2">
      <c r="B24" s="6" t="s">
        <v>61</v>
      </c>
      <c r="C24" s="37">
        <v>79858</v>
      </c>
      <c r="D24" s="37">
        <v>1500000</v>
      </c>
      <c r="E24" s="37">
        <v>0</v>
      </c>
      <c r="F24" s="37">
        <v>0</v>
      </c>
      <c r="G24" s="37">
        <v>95947</v>
      </c>
      <c r="H24" s="39">
        <f>SUM(C24:G24)</f>
        <v>1675805</v>
      </c>
      <c r="I24" s="40">
        <f t="shared" si="0"/>
        <v>0.22505041628629591</v>
      </c>
      <c r="J24" s="41">
        <f t="shared" si="1"/>
        <v>48</v>
      </c>
      <c r="K24" s="2"/>
      <c r="L24" s="2"/>
      <c r="M24" s="2"/>
    </row>
    <row r="25" spans="2:13" ht="18" customHeight="1" x14ac:dyDescent="0.2">
      <c r="B25" s="6" t="s">
        <v>19</v>
      </c>
      <c r="C25" s="37">
        <v>4628785</v>
      </c>
      <c r="D25" s="37">
        <v>3747125</v>
      </c>
      <c r="E25" s="37">
        <v>0</v>
      </c>
      <c r="F25" s="37">
        <v>0</v>
      </c>
      <c r="G25" s="37">
        <v>128051</v>
      </c>
      <c r="H25" s="43">
        <f>SUM(C25:G25)</f>
        <v>8503961</v>
      </c>
      <c r="I25" s="44">
        <f t="shared" si="0"/>
        <v>1.1420302261494777</v>
      </c>
      <c r="J25" s="45">
        <f t="shared" si="1"/>
        <v>36</v>
      </c>
    </row>
    <row r="26" spans="2:13" ht="18" customHeight="1" x14ac:dyDescent="0.2">
      <c r="B26" s="58" t="s">
        <v>20</v>
      </c>
      <c r="C26" s="49">
        <v>9922410</v>
      </c>
      <c r="D26" s="49">
        <v>6204677</v>
      </c>
      <c r="E26" s="49">
        <v>0</v>
      </c>
      <c r="F26" s="49">
        <v>0</v>
      </c>
      <c r="G26" s="49">
        <v>273881</v>
      </c>
      <c r="H26" s="50">
        <f>SUM(C26:G26)</f>
        <v>16400968</v>
      </c>
      <c r="I26" s="51">
        <f t="shared" si="0"/>
        <v>2.2025502226680422</v>
      </c>
      <c r="J26" s="52">
        <f t="shared" si="1"/>
        <v>19</v>
      </c>
      <c r="K26" s="2"/>
      <c r="L26" s="2"/>
      <c r="M26" s="2"/>
    </row>
    <row r="27" spans="2:13" ht="18" customHeight="1" x14ac:dyDescent="0.2">
      <c r="B27" s="6" t="s">
        <v>21</v>
      </c>
      <c r="C27" s="37">
        <v>509600</v>
      </c>
      <c r="D27" s="37">
        <v>15320693</v>
      </c>
      <c r="E27" s="37">
        <v>0</v>
      </c>
      <c r="F27" s="37">
        <v>0</v>
      </c>
      <c r="G27" s="37">
        <v>276023</v>
      </c>
      <c r="H27" s="39">
        <f>SUM(C27:G27)</f>
        <v>16106316</v>
      </c>
      <c r="I27" s="40">
        <f t="shared" si="0"/>
        <v>2.1629802516633072</v>
      </c>
      <c r="J27" s="41">
        <f t="shared" si="1"/>
        <v>20</v>
      </c>
      <c r="K27" s="2"/>
      <c r="L27" s="2"/>
      <c r="M27" s="2"/>
    </row>
    <row r="28" spans="2:13" ht="18" customHeight="1" x14ac:dyDescent="0.2">
      <c r="B28" s="6" t="s">
        <v>22</v>
      </c>
      <c r="C28" s="37">
        <v>566464</v>
      </c>
      <c r="D28" s="37">
        <v>9981699</v>
      </c>
      <c r="E28" s="37">
        <v>350000</v>
      </c>
      <c r="F28" s="37">
        <v>0</v>
      </c>
      <c r="G28" s="37">
        <v>209463</v>
      </c>
      <c r="H28" s="39">
        <f>SUM(C28:G28)</f>
        <v>11107626</v>
      </c>
      <c r="I28" s="40">
        <f t="shared" si="0"/>
        <v>1.4916865955481002</v>
      </c>
      <c r="J28" s="41">
        <f t="shared" si="1"/>
        <v>32</v>
      </c>
      <c r="K28" s="2"/>
      <c r="L28" s="2"/>
      <c r="M28" s="2"/>
    </row>
    <row r="29" spans="2:13" ht="18" customHeight="1" x14ac:dyDescent="0.2">
      <c r="B29" s="6" t="s">
        <v>23</v>
      </c>
      <c r="C29" s="37">
        <v>2485590</v>
      </c>
      <c r="D29" s="37">
        <v>5569994</v>
      </c>
      <c r="E29" s="37">
        <v>0</v>
      </c>
      <c r="F29" s="37">
        <v>0</v>
      </c>
      <c r="G29" s="37">
        <v>180552</v>
      </c>
      <c r="H29" s="39">
        <f>SUM(C29:G29)</f>
        <v>8236136</v>
      </c>
      <c r="I29" s="40">
        <f t="shared" si="0"/>
        <v>1.1060629580354209</v>
      </c>
      <c r="J29" s="41">
        <f t="shared" si="1"/>
        <v>38</v>
      </c>
      <c r="K29" s="2"/>
      <c r="L29" s="2"/>
      <c r="M29" s="2"/>
    </row>
    <row r="30" spans="2:13" ht="18" customHeight="1" x14ac:dyDescent="0.2">
      <c r="B30" s="59" t="s">
        <v>24</v>
      </c>
      <c r="C30" s="53">
        <v>2502898</v>
      </c>
      <c r="D30" s="53">
        <v>15917208</v>
      </c>
      <c r="E30" s="53">
        <v>0</v>
      </c>
      <c r="F30" s="53">
        <v>0</v>
      </c>
      <c r="G30" s="53">
        <v>273140</v>
      </c>
      <c r="H30" s="54">
        <f>SUM(C30:G30)</f>
        <v>18693246</v>
      </c>
      <c r="I30" s="55">
        <f t="shared" si="0"/>
        <v>2.5103892123738358</v>
      </c>
      <c r="J30" s="56">
        <f t="shared" si="1"/>
        <v>11</v>
      </c>
      <c r="K30" s="2"/>
      <c r="L30" s="2"/>
      <c r="M30" s="2"/>
    </row>
    <row r="31" spans="2:13" ht="18" customHeight="1" x14ac:dyDescent="0.2">
      <c r="B31" s="6" t="s">
        <v>58</v>
      </c>
      <c r="C31" s="37">
        <v>1453741</v>
      </c>
      <c r="D31" s="37">
        <v>8680340</v>
      </c>
      <c r="E31" s="37">
        <v>0</v>
      </c>
      <c r="F31" s="37">
        <v>0</v>
      </c>
      <c r="G31" s="37">
        <v>204738</v>
      </c>
      <c r="H31" s="46">
        <f>SUM(C31:G31)</f>
        <v>10338819</v>
      </c>
      <c r="I31" s="47">
        <f t="shared" si="0"/>
        <v>1.3884404926937595</v>
      </c>
      <c r="J31" s="48">
        <f t="shared" si="1"/>
        <v>33</v>
      </c>
      <c r="K31" s="2"/>
      <c r="L31" s="2"/>
      <c r="M31" s="2"/>
    </row>
    <row r="32" spans="2:13" ht="18" customHeight="1" x14ac:dyDescent="0.2">
      <c r="B32" s="6" t="s">
        <v>25</v>
      </c>
      <c r="C32" s="37">
        <v>6768195</v>
      </c>
      <c r="D32" s="37">
        <v>7092210</v>
      </c>
      <c r="E32" s="37">
        <v>0</v>
      </c>
      <c r="F32" s="37">
        <v>0</v>
      </c>
      <c r="G32" s="37">
        <v>287810</v>
      </c>
      <c r="H32" s="39">
        <f>SUM(C32:G32)</f>
        <v>14148215</v>
      </c>
      <c r="I32" s="40">
        <f t="shared" si="0"/>
        <v>1.9000192000012031</v>
      </c>
      <c r="J32" s="41">
        <f t="shared" si="1"/>
        <v>23</v>
      </c>
      <c r="K32" s="2"/>
      <c r="L32" s="2"/>
      <c r="M32" s="2"/>
    </row>
    <row r="33" spans="2:13" ht="18" customHeight="1" x14ac:dyDescent="0.2">
      <c r="B33" s="6" t="s">
        <v>26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9">
        <f>SUM(C33:G33)</f>
        <v>0</v>
      </c>
      <c r="I33" s="40">
        <f t="shared" si="0"/>
        <v>0</v>
      </c>
      <c r="J33" s="41">
        <f t="shared" si="1"/>
        <v>53</v>
      </c>
      <c r="K33" s="2"/>
      <c r="L33" s="2"/>
      <c r="M33" s="2"/>
    </row>
    <row r="34" spans="2:13" ht="18" customHeight="1" x14ac:dyDescent="0.2">
      <c r="B34" s="6" t="s">
        <v>59</v>
      </c>
      <c r="C34" s="37">
        <v>564731</v>
      </c>
      <c r="D34" s="37">
        <v>3256748</v>
      </c>
      <c r="E34" s="37">
        <v>0</v>
      </c>
      <c r="F34" s="37">
        <v>1794903</v>
      </c>
      <c r="G34" s="37">
        <v>116606</v>
      </c>
      <c r="H34" s="39">
        <f>SUM(C34:G34)</f>
        <v>5732988</v>
      </c>
      <c r="I34" s="40">
        <f t="shared" si="0"/>
        <v>0.76990541021439796</v>
      </c>
      <c r="J34" s="41">
        <f t="shared" si="1"/>
        <v>43</v>
      </c>
      <c r="K34" s="2"/>
      <c r="L34" s="2"/>
      <c r="M34" s="2"/>
    </row>
    <row r="35" spans="2:13" ht="18" customHeight="1" x14ac:dyDescent="0.2">
      <c r="B35" s="6" t="s">
        <v>27</v>
      </c>
      <c r="C35" s="37">
        <v>3458502</v>
      </c>
      <c r="D35" s="37">
        <v>14864181</v>
      </c>
      <c r="E35" s="37">
        <v>-84656</v>
      </c>
      <c r="F35" s="37">
        <v>0</v>
      </c>
      <c r="G35" s="37">
        <v>335126</v>
      </c>
      <c r="H35" s="43">
        <f>SUM(C35:G35)</f>
        <v>18573153</v>
      </c>
      <c r="I35" s="44">
        <f t="shared" si="0"/>
        <v>2.4942614530921352</v>
      </c>
      <c r="J35" s="45">
        <f t="shared" si="1"/>
        <v>12</v>
      </c>
      <c r="K35" s="2"/>
      <c r="L35" s="2"/>
      <c r="M35" s="2"/>
    </row>
    <row r="36" spans="2:13" ht="18" customHeight="1" x14ac:dyDescent="0.2">
      <c r="B36" s="58" t="s">
        <v>28</v>
      </c>
      <c r="C36" s="49">
        <v>3509252</v>
      </c>
      <c r="D36" s="49">
        <v>13589297</v>
      </c>
      <c r="E36" s="49">
        <v>0</v>
      </c>
      <c r="F36" s="49">
        <v>0</v>
      </c>
      <c r="G36" s="49">
        <v>242597</v>
      </c>
      <c r="H36" s="50">
        <f>SUM(C36:G36)</f>
        <v>17341146</v>
      </c>
      <c r="I36" s="51">
        <f t="shared" si="0"/>
        <v>2.328810408240479</v>
      </c>
      <c r="J36" s="52">
        <f t="shared" si="1"/>
        <v>15</v>
      </c>
      <c r="K36" s="2"/>
      <c r="L36" s="2"/>
      <c r="M36" s="2"/>
    </row>
    <row r="37" spans="2:13" ht="18" customHeight="1" x14ac:dyDescent="0.2">
      <c r="B37" s="6" t="s">
        <v>29</v>
      </c>
      <c r="C37" s="37">
        <v>17343363.310000002</v>
      </c>
      <c r="D37" s="37">
        <v>11329938.689999999</v>
      </c>
      <c r="E37" s="37">
        <v>624707</v>
      </c>
      <c r="F37" s="37">
        <v>0</v>
      </c>
      <c r="G37" s="37">
        <v>475777</v>
      </c>
      <c r="H37" s="39">
        <f>SUM(C37:G37)</f>
        <v>29773786</v>
      </c>
      <c r="I37" s="40">
        <f t="shared" si="0"/>
        <v>3.9984383229069556</v>
      </c>
      <c r="J37" s="41">
        <f t="shared" si="1"/>
        <v>6</v>
      </c>
      <c r="K37" s="2"/>
      <c r="L37" s="2"/>
      <c r="M37" s="2"/>
    </row>
    <row r="38" spans="2:13" ht="18" customHeight="1" x14ac:dyDescent="0.2">
      <c r="B38" s="6" t="s">
        <v>30</v>
      </c>
      <c r="C38" s="37">
        <v>5394476</v>
      </c>
      <c r="D38" s="37">
        <v>12096835</v>
      </c>
      <c r="E38" s="37">
        <v>0</v>
      </c>
      <c r="F38" s="37">
        <v>0</v>
      </c>
      <c r="G38" s="37">
        <v>276231</v>
      </c>
      <c r="H38" s="39">
        <f>SUM(C38:G38)</f>
        <v>17767542</v>
      </c>
      <c r="I38" s="40">
        <f t="shared" si="0"/>
        <v>2.3860727969448994</v>
      </c>
      <c r="J38" s="41">
        <f t="shared" si="1"/>
        <v>14</v>
      </c>
      <c r="K38" s="2"/>
      <c r="L38" s="2"/>
      <c r="M38" s="2"/>
    </row>
    <row r="39" spans="2:13" ht="18" customHeight="1" x14ac:dyDescent="0.2">
      <c r="B39" s="6" t="s">
        <v>54</v>
      </c>
      <c r="C39" s="37">
        <v>6169486</v>
      </c>
      <c r="D39" s="37">
        <v>5157438</v>
      </c>
      <c r="E39" s="37">
        <v>0</v>
      </c>
      <c r="F39" s="37">
        <v>0</v>
      </c>
      <c r="G39" s="37">
        <v>124112</v>
      </c>
      <c r="H39" s="39">
        <f>SUM(C39:G39)</f>
        <v>11451036</v>
      </c>
      <c r="I39" s="40">
        <f t="shared" si="0"/>
        <v>1.5378044693203332</v>
      </c>
      <c r="J39" s="41">
        <f t="shared" si="1"/>
        <v>31</v>
      </c>
      <c r="K39" s="2"/>
      <c r="L39" s="2"/>
      <c r="M39" s="2"/>
    </row>
    <row r="40" spans="2:13" ht="18" customHeight="1" x14ac:dyDescent="0.2">
      <c r="B40" s="59" t="s">
        <v>31</v>
      </c>
      <c r="C40" s="61">
        <v>1518991</v>
      </c>
      <c r="D40" s="61">
        <v>5104871</v>
      </c>
      <c r="E40" s="61">
        <v>0</v>
      </c>
      <c r="F40" s="61">
        <v>0</v>
      </c>
      <c r="G40" s="61">
        <v>112707</v>
      </c>
      <c r="H40" s="54">
        <f>SUM(C40:G40)</f>
        <v>6736569</v>
      </c>
      <c r="I40" s="55">
        <f t="shared" si="0"/>
        <v>0.90468023295750788</v>
      </c>
      <c r="J40" s="56">
        <f t="shared" si="1"/>
        <v>40</v>
      </c>
      <c r="K40" s="2"/>
      <c r="L40" s="2"/>
      <c r="M40" s="2"/>
    </row>
    <row r="41" spans="2:13" ht="18" customHeight="1" x14ac:dyDescent="0.2">
      <c r="B41" s="6" t="s">
        <v>32</v>
      </c>
      <c r="C41" s="37">
        <v>5361266</v>
      </c>
      <c r="D41" s="37">
        <v>3199884</v>
      </c>
      <c r="E41" s="37">
        <v>0</v>
      </c>
      <c r="F41" s="37">
        <v>0</v>
      </c>
      <c r="G41" s="37">
        <v>0</v>
      </c>
      <c r="H41" s="46">
        <f>SUM(C41:G41)</f>
        <v>8561150</v>
      </c>
      <c r="I41" s="47">
        <f t="shared" si="0"/>
        <v>1.1497103609247032</v>
      </c>
      <c r="J41" s="48">
        <f t="shared" si="1"/>
        <v>34</v>
      </c>
      <c r="K41" s="2"/>
      <c r="L41" s="2"/>
      <c r="M41" s="2"/>
    </row>
    <row r="42" spans="2:13" ht="18" customHeight="1" x14ac:dyDescent="0.2">
      <c r="B42" s="6" t="s">
        <v>33</v>
      </c>
      <c r="C42" s="37">
        <v>3111504</v>
      </c>
      <c r="D42" s="37">
        <v>1383712</v>
      </c>
      <c r="E42" s="37">
        <v>0</v>
      </c>
      <c r="F42" s="37">
        <v>0</v>
      </c>
      <c r="G42" s="37">
        <v>342626</v>
      </c>
      <c r="H42" s="39">
        <f>SUM(C42:G42)</f>
        <v>4837842</v>
      </c>
      <c r="I42" s="40">
        <f t="shared" si="0"/>
        <v>0.64969274827758983</v>
      </c>
      <c r="J42" s="41">
        <f t="shared" si="1"/>
        <v>45</v>
      </c>
      <c r="K42" s="2"/>
      <c r="L42" s="2"/>
      <c r="M42" s="2"/>
    </row>
    <row r="43" spans="2:13" ht="18" customHeight="1" x14ac:dyDescent="0.2">
      <c r="B43" s="6" t="s">
        <v>55</v>
      </c>
      <c r="C43" s="37">
        <v>575696</v>
      </c>
      <c r="D43" s="37">
        <v>2674211</v>
      </c>
      <c r="E43" s="37">
        <v>0</v>
      </c>
      <c r="F43" s="37">
        <v>0</v>
      </c>
      <c r="G43" s="37">
        <v>99777</v>
      </c>
      <c r="H43" s="39">
        <f>SUM(C43:G43)</f>
        <v>3349684</v>
      </c>
      <c r="I43" s="40">
        <f t="shared" si="0"/>
        <v>0.44984218248993468</v>
      </c>
      <c r="J43" s="41">
        <f t="shared" si="1"/>
        <v>46</v>
      </c>
      <c r="K43" s="2"/>
      <c r="L43" s="2"/>
      <c r="M43" s="2"/>
    </row>
    <row r="44" spans="2:13" ht="18" customHeight="1" x14ac:dyDescent="0.2">
      <c r="B44" s="6" t="s">
        <v>56</v>
      </c>
      <c r="C44" s="37">
        <v>4599009</v>
      </c>
      <c r="D44" s="37">
        <v>7948633</v>
      </c>
      <c r="E44" s="37">
        <v>25000</v>
      </c>
      <c r="F44" s="37">
        <v>0</v>
      </c>
      <c r="G44" s="37">
        <v>142414</v>
      </c>
      <c r="H44" s="39">
        <f>SUM(C44:G44)</f>
        <v>12715056</v>
      </c>
      <c r="I44" s="40">
        <f t="shared" si="0"/>
        <v>1.707554665312232</v>
      </c>
      <c r="J44" s="41">
        <f t="shared" si="1"/>
        <v>27</v>
      </c>
      <c r="K44" s="2"/>
      <c r="L44" s="2"/>
      <c r="M44" s="2"/>
    </row>
    <row r="45" spans="2:13" ht="18" customHeight="1" x14ac:dyDescent="0.2">
      <c r="B45" s="6" t="s">
        <v>34</v>
      </c>
      <c r="C45" s="37">
        <v>5511324</v>
      </c>
      <c r="D45" s="37">
        <v>12356666</v>
      </c>
      <c r="E45" s="37">
        <v>0</v>
      </c>
      <c r="F45" s="37">
        <v>0</v>
      </c>
      <c r="G45" s="37">
        <v>247784</v>
      </c>
      <c r="H45" s="43">
        <f>SUM(C45:G45)</f>
        <v>18115774</v>
      </c>
      <c r="I45" s="44">
        <f t="shared" si="0"/>
        <v>2.4328382359811891</v>
      </c>
      <c r="J45" s="45">
        <f t="shared" si="1"/>
        <v>13</v>
      </c>
      <c r="K45" s="2"/>
      <c r="L45" s="2"/>
      <c r="M45" s="2"/>
    </row>
    <row r="46" spans="2:13" ht="18" customHeight="1" x14ac:dyDescent="0.2">
      <c r="B46" s="58" t="s">
        <v>35</v>
      </c>
      <c r="C46" s="49">
        <v>30327128</v>
      </c>
      <c r="D46" s="49">
        <v>3100333</v>
      </c>
      <c r="E46" s="49">
        <v>645400</v>
      </c>
      <c r="F46" s="49">
        <v>0</v>
      </c>
      <c r="G46" s="49">
        <v>290777</v>
      </c>
      <c r="H46" s="50">
        <f>SUM(C46:G46)</f>
        <v>34363638</v>
      </c>
      <c r="I46" s="51">
        <f t="shared" si="0"/>
        <v>4.6148275228988922</v>
      </c>
      <c r="J46" s="52">
        <f t="shared" si="1"/>
        <v>3</v>
      </c>
      <c r="K46" s="2"/>
      <c r="L46" s="2"/>
      <c r="M46" s="2"/>
    </row>
    <row r="47" spans="2:13" ht="18" customHeight="1" x14ac:dyDescent="0.2">
      <c r="B47" s="6" t="s">
        <v>36</v>
      </c>
      <c r="C47" s="37">
        <v>1998945</v>
      </c>
      <c r="D47" s="37">
        <v>5852386</v>
      </c>
      <c r="E47" s="37">
        <v>25000</v>
      </c>
      <c r="F47" s="37">
        <v>0</v>
      </c>
      <c r="G47" s="37">
        <v>97168</v>
      </c>
      <c r="H47" s="39">
        <f>SUM(C47:G47)</f>
        <v>7973499</v>
      </c>
      <c r="I47" s="40">
        <f t="shared" si="0"/>
        <v>1.0707924067587602</v>
      </c>
      <c r="J47" s="41">
        <f t="shared" si="1"/>
        <v>39</v>
      </c>
      <c r="K47" s="2"/>
      <c r="L47" s="2"/>
      <c r="M47" s="2"/>
    </row>
    <row r="48" spans="2:13" ht="18" customHeight="1" x14ac:dyDescent="0.2">
      <c r="B48" s="60" t="s">
        <v>64</v>
      </c>
      <c r="C48" s="37">
        <v>407906</v>
      </c>
      <c r="D48" s="37">
        <v>404900</v>
      </c>
      <c r="E48" s="37">
        <v>0</v>
      </c>
      <c r="F48" s="37">
        <v>0</v>
      </c>
      <c r="G48" s="37">
        <v>0</v>
      </c>
      <c r="H48" s="39">
        <f>SUM(C48:G48)</f>
        <v>812806</v>
      </c>
      <c r="I48" s="40">
        <f t="shared" si="0"/>
        <v>0.10915490087450452</v>
      </c>
      <c r="J48" s="41">
        <f t="shared" si="1"/>
        <v>51</v>
      </c>
      <c r="K48" s="2"/>
      <c r="L48" s="2"/>
      <c r="M48" s="2"/>
    </row>
    <row r="49" spans="2:13" s="69" customFormat="1" ht="18" customHeight="1" x14ac:dyDescent="0.2">
      <c r="B49" s="60" t="s">
        <v>37</v>
      </c>
      <c r="C49" s="42">
        <v>6253098</v>
      </c>
      <c r="D49" s="42">
        <v>16134043</v>
      </c>
      <c r="E49" s="42">
        <v>0</v>
      </c>
      <c r="F49" s="42">
        <v>0</v>
      </c>
      <c r="G49" s="42">
        <v>390260</v>
      </c>
      <c r="H49" s="65">
        <f>SUM(C49:G49)</f>
        <v>22777401</v>
      </c>
      <c r="I49" s="66">
        <f t="shared" si="0"/>
        <v>3.0588663818104695</v>
      </c>
      <c r="J49" s="67">
        <f t="shared" si="1"/>
        <v>9</v>
      </c>
      <c r="K49" s="68"/>
      <c r="L49" s="68"/>
      <c r="M49" s="68"/>
    </row>
    <row r="50" spans="2:13" s="69" customFormat="1" ht="18" customHeight="1" x14ac:dyDescent="0.2">
      <c r="B50" s="70" t="s">
        <v>38</v>
      </c>
      <c r="C50" s="61">
        <v>10058931</v>
      </c>
      <c r="D50" s="61">
        <v>27298282</v>
      </c>
      <c r="E50" s="61">
        <v>0</v>
      </c>
      <c r="F50" s="61">
        <v>0</v>
      </c>
      <c r="G50" s="61">
        <v>482425</v>
      </c>
      <c r="H50" s="71">
        <f>SUM(C50:G50)</f>
        <v>37839638</v>
      </c>
      <c r="I50" s="72">
        <f t="shared" si="0"/>
        <v>5.0816331757112216</v>
      </c>
      <c r="J50" s="73">
        <f t="shared" si="1"/>
        <v>2</v>
      </c>
      <c r="K50" s="68"/>
      <c r="L50" s="68"/>
      <c r="M50" s="68"/>
    </row>
    <row r="51" spans="2:13" ht="18" customHeight="1" x14ac:dyDescent="0.2">
      <c r="B51" s="6" t="s">
        <v>39</v>
      </c>
      <c r="C51" s="37">
        <v>4040341</v>
      </c>
      <c r="D51" s="37">
        <v>8171526</v>
      </c>
      <c r="E51" s="37">
        <v>698212</v>
      </c>
      <c r="F51" s="37">
        <v>0</v>
      </c>
      <c r="G51" s="37">
        <v>181852</v>
      </c>
      <c r="H51" s="46">
        <f>SUM(C51:G51)</f>
        <v>13091931</v>
      </c>
      <c r="I51" s="47">
        <f t="shared" si="0"/>
        <v>1.7581666849910713</v>
      </c>
      <c r="J51" s="48">
        <f t="shared" si="1"/>
        <v>26</v>
      </c>
      <c r="K51" s="2"/>
      <c r="L51" s="2"/>
      <c r="M51" s="2"/>
    </row>
    <row r="52" spans="2:13" ht="18" customHeight="1" x14ac:dyDescent="0.2">
      <c r="B52" s="6" t="s">
        <v>40</v>
      </c>
      <c r="C52" s="37">
        <v>216000</v>
      </c>
      <c r="D52" s="37">
        <v>12599899</v>
      </c>
      <c r="E52" s="37">
        <v>0</v>
      </c>
      <c r="F52" s="37">
        <v>0</v>
      </c>
      <c r="G52" s="37">
        <v>367747</v>
      </c>
      <c r="H52" s="39">
        <f>SUM(C52:G52)</f>
        <v>13183646</v>
      </c>
      <c r="I52" s="40">
        <f t="shared" si="0"/>
        <v>1.7704834515180228</v>
      </c>
      <c r="J52" s="41">
        <f t="shared" si="1"/>
        <v>25</v>
      </c>
      <c r="K52" s="2"/>
      <c r="L52" s="2"/>
      <c r="M52" s="2"/>
    </row>
    <row r="53" spans="2:13" ht="18" customHeight="1" x14ac:dyDescent="0.2">
      <c r="B53" s="6" t="s">
        <v>41</v>
      </c>
      <c r="C53" s="37">
        <v>1352901</v>
      </c>
      <c r="D53" s="37">
        <v>55118</v>
      </c>
      <c r="E53" s="37">
        <v>0</v>
      </c>
      <c r="F53" s="37">
        <v>0</v>
      </c>
      <c r="G53" s="37">
        <v>82475</v>
      </c>
      <c r="H53" s="39">
        <f>SUM(C53:G53)</f>
        <v>1490494</v>
      </c>
      <c r="I53" s="40">
        <f t="shared" si="0"/>
        <v>0.2001642763759664</v>
      </c>
      <c r="J53" s="41">
        <f t="shared" si="1"/>
        <v>49</v>
      </c>
      <c r="K53" s="2"/>
      <c r="L53" s="2"/>
      <c r="M53" s="2"/>
    </row>
    <row r="54" spans="2:13" ht="18" customHeight="1" x14ac:dyDescent="0.2">
      <c r="B54" s="60" t="s">
        <v>42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9">
        <f>SUM(C54:G54)</f>
        <v>0</v>
      </c>
      <c r="I54" s="40">
        <f t="shared" si="0"/>
        <v>0</v>
      </c>
      <c r="J54" s="41">
        <f t="shared" si="1"/>
        <v>53</v>
      </c>
      <c r="K54" s="2"/>
      <c r="L54" s="2"/>
      <c r="M54" s="2"/>
    </row>
    <row r="55" spans="2:13" ht="18" customHeight="1" x14ac:dyDescent="0.2">
      <c r="B55" s="6" t="s">
        <v>43</v>
      </c>
      <c r="C55" s="37">
        <v>11735075</v>
      </c>
      <c r="D55" s="37">
        <v>4827276</v>
      </c>
      <c r="E55" s="37">
        <v>0</v>
      </c>
      <c r="F55" s="37">
        <v>0</v>
      </c>
      <c r="G55" s="37">
        <v>278438</v>
      </c>
      <c r="H55" s="43">
        <f>SUM(C55:G55)</f>
        <v>16840789</v>
      </c>
      <c r="I55" s="44">
        <f t="shared" si="0"/>
        <v>2.2616155071978383</v>
      </c>
      <c r="J55" s="45">
        <f t="shared" si="1"/>
        <v>16</v>
      </c>
      <c r="K55" s="2"/>
      <c r="L55" s="2"/>
      <c r="M55" s="2"/>
    </row>
    <row r="56" spans="2:13" ht="18" customHeight="1" x14ac:dyDescent="0.2">
      <c r="B56" s="58" t="s">
        <v>44</v>
      </c>
      <c r="C56" s="49">
        <v>2801080</v>
      </c>
      <c r="D56" s="49">
        <v>5604679</v>
      </c>
      <c r="E56" s="49">
        <v>0</v>
      </c>
      <c r="F56" s="49">
        <v>0</v>
      </c>
      <c r="G56" s="49">
        <v>111377</v>
      </c>
      <c r="H56" s="50">
        <f>SUM(C56:G56)</f>
        <v>8517136</v>
      </c>
      <c r="I56" s="51">
        <f t="shared" si="0"/>
        <v>1.1437995484957961</v>
      </c>
      <c r="J56" s="52">
        <f t="shared" si="1"/>
        <v>35</v>
      </c>
      <c r="K56" s="2"/>
      <c r="L56" s="2"/>
      <c r="M56" s="2"/>
    </row>
    <row r="57" spans="2:13" ht="18" customHeight="1" x14ac:dyDescent="0.2">
      <c r="B57" s="6" t="s">
        <v>45</v>
      </c>
      <c r="C57" s="37">
        <v>9189439</v>
      </c>
      <c r="D57" s="37">
        <v>23892659</v>
      </c>
      <c r="E57" s="37">
        <v>0</v>
      </c>
      <c r="F57" s="37">
        <v>0</v>
      </c>
      <c r="G57" s="37">
        <v>480560</v>
      </c>
      <c r="H57" s="39">
        <f>SUM(C57:G57)</f>
        <v>33562658</v>
      </c>
      <c r="I57" s="40">
        <f t="shared" si="0"/>
        <v>4.5072607818777133</v>
      </c>
      <c r="J57" s="41">
        <f t="shared" si="1"/>
        <v>4</v>
      </c>
      <c r="K57" s="2"/>
      <c r="L57" s="2"/>
      <c r="M57" s="2"/>
    </row>
    <row r="58" spans="2:13" ht="18" customHeight="1" x14ac:dyDescent="0.2">
      <c r="B58" s="6" t="s">
        <v>46</v>
      </c>
      <c r="C58" s="37">
        <v>18372595</v>
      </c>
      <c r="D58" s="37">
        <v>22952089</v>
      </c>
      <c r="E58" s="37">
        <v>113143</v>
      </c>
      <c r="F58" s="37">
        <v>0</v>
      </c>
      <c r="G58" s="37">
        <v>568729</v>
      </c>
      <c r="H58" s="39">
        <f>SUM(C58:G58)</f>
        <v>42006556</v>
      </c>
      <c r="I58" s="40">
        <f t="shared" si="0"/>
        <v>5.6412249125367229</v>
      </c>
      <c r="J58" s="41">
        <f t="shared" si="1"/>
        <v>1</v>
      </c>
      <c r="K58" s="2"/>
      <c r="L58" s="2"/>
      <c r="M58" s="2"/>
    </row>
    <row r="59" spans="2:13" ht="18" customHeight="1" x14ac:dyDescent="0.2">
      <c r="B59" s="6" t="s">
        <v>62</v>
      </c>
      <c r="C59" s="37">
        <v>2104380</v>
      </c>
      <c r="D59" s="37">
        <v>2730274</v>
      </c>
      <c r="E59" s="37">
        <v>0</v>
      </c>
      <c r="F59" s="37">
        <v>0</v>
      </c>
      <c r="G59" s="37">
        <v>90539</v>
      </c>
      <c r="H59" s="39">
        <f>SUM(C59:G59)</f>
        <v>4925193</v>
      </c>
      <c r="I59" s="40">
        <f t="shared" si="0"/>
        <v>0.66142345615411735</v>
      </c>
      <c r="J59" s="41">
        <f t="shared" si="1"/>
        <v>44</v>
      </c>
      <c r="K59" s="2"/>
      <c r="L59" s="2"/>
      <c r="M59" s="2"/>
    </row>
    <row r="60" spans="2:13" ht="18" customHeight="1" x14ac:dyDescent="0.2">
      <c r="B60" s="59" t="s">
        <v>47</v>
      </c>
      <c r="C60" s="53">
        <v>10187294</v>
      </c>
      <c r="D60" s="53">
        <v>5012007</v>
      </c>
      <c r="E60" s="53">
        <v>0</v>
      </c>
      <c r="F60" s="53">
        <v>0</v>
      </c>
      <c r="G60" s="53">
        <v>107021</v>
      </c>
      <c r="H60" s="54">
        <f>SUM(C60:G60)</f>
        <v>15306322</v>
      </c>
      <c r="I60" s="55">
        <f t="shared" si="0"/>
        <v>2.0555459244435301</v>
      </c>
      <c r="J60" s="56">
        <f t="shared" si="1"/>
        <v>21</v>
      </c>
      <c r="K60" s="2"/>
      <c r="L60" s="2"/>
      <c r="M60" s="2"/>
    </row>
    <row r="61" spans="2:13" ht="18" customHeight="1" x14ac:dyDescent="0.2">
      <c r="B61" s="6" t="s">
        <v>52</v>
      </c>
      <c r="C61" s="37">
        <v>6176323</v>
      </c>
      <c r="D61" s="37">
        <v>19046946</v>
      </c>
      <c r="E61" s="37">
        <v>0</v>
      </c>
      <c r="F61" s="37">
        <v>0</v>
      </c>
      <c r="G61" s="37">
        <v>519118</v>
      </c>
      <c r="H61" s="46">
        <f>SUM(C61:G61)</f>
        <v>25742387</v>
      </c>
      <c r="I61" s="47">
        <f t="shared" si="0"/>
        <v>3.4570459633149038</v>
      </c>
      <c r="J61" s="48">
        <f t="shared" si="1"/>
        <v>8</v>
      </c>
      <c r="K61" s="2"/>
      <c r="L61" s="2"/>
      <c r="M61" s="2"/>
    </row>
    <row r="62" spans="2:13" ht="18" customHeight="1" x14ac:dyDescent="0.2">
      <c r="B62" s="6" t="s">
        <v>65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9">
        <f>SUM(C62:G62)</f>
        <v>0</v>
      </c>
      <c r="I62" s="40">
        <f t="shared" si="0"/>
        <v>0</v>
      </c>
      <c r="J62" s="41">
        <f t="shared" si="1"/>
        <v>53</v>
      </c>
      <c r="K62" s="2"/>
      <c r="L62" s="2"/>
      <c r="M62" s="2"/>
    </row>
    <row r="63" spans="2:13" ht="18" customHeight="1" x14ac:dyDescent="0.2">
      <c r="B63" s="6" t="s">
        <v>48</v>
      </c>
      <c r="C63" s="37">
        <v>3056611</v>
      </c>
      <c r="D63" s="37">
        <v>9360209</v>
      </c>
      <c r="E63" s="37">
        <v>75000</v>
      </c>
      <c r="F63" s="37">
        <v>0</v>
      </c>
      <c r="G63" s="37">
        <v>201796</v>
      </c>
      <c r="H63" s="39">
        <f>SUM(C63:G63)</f>
        <v>12693616</v>
      </c>
      <c r="I63" s="40">
        <f t="shared" si="0"/>
        <v>1.7046754037482803</v>
      </c>
      <c r="J63" s="41">
        <f t="shared" si="1"/>
        <v>28</v>
      </c>
      <c r="K63" s="2"/>
      <c r="L63" s="2"/>
      <c r="M63" s="2"/>
    </row>
    <row r="64" spans="2:13" ht="18" customHeight="1" x14ac:dyDescent="0.2">
      <c r="B64" s="6" t="s">
        <v>49</v>
      </c>
      <c r="C64" s="37">
        <v>6462557</v>
      </c>
      <c r="D64" s="37">
        <v>9898622</v>
      </c>
      <c r="E64" s="37">
        <v>0</v>
      </c>
      <c r="F64" s="37">
        <v>0</v>
      </c>
      <c r="G64" s="37">
        <v>296756</v>
      </c>
      <c r="H64" s="39">
        <f>SUM(C64:G64)</f>
        <v>16657935</v>
      </c>
      <c r="I64" s="40">
        <f t="shared" si="0"/>
        <v>2.2370593274396837</v>
      </c>
      <c r="J64" s="41">
        <f t="shared" si="1"/>
        <v>17</v>
      </c>
      <c r="K64" s="2"/>
      <c r="L64" s="2"/>
      <c r="M64" s="2"/>
    </row>
    <row r="65" spans="2:14" ht="18" customHeight="1" x14ac:dyDescent="0.2">
      <c r="B65" s="6" t="s">
        <v>50</v>
      </c>
      <c r="C65" s="42">
        <v>6093928</v>
      </c>
      <c r="D65" s="42">
        <v>10127999</v>
      </c>
      <c r="E65" s="42">
        <v>25000</v>
      </c>
      <c r="F65" s="42">
        <v>0</v>
      </c>
      <c r="G65" s="42">
        <v>269301</v>
      </c>
      <c r="H65" s="39">
        <f>SUM(C65:G65)</f>
        <v>16516228</v>
      </c>
      <c r="I65" s="40">
        <f t="shared" si="0"/>
        <v>2.2180289394526076</v>
      </c>
      <c r="J65" s="41">
        <f t="shared" si="1"/>
        <v>18</v>
      </c>
      <c r="K65" s="2"/>
      <c r="L65" s="2"/>
      <c r="M65" s="2"/>
    </row>
    <row r="66" spans="2:14" ht="18" customHeight="1" x14ac:dyDescent="0.2">
      <c r="B66" s="6" t="s">
        <v>51</v>
      </c>
      <c r="C66" s="37">
        <v>2104653</v>
      </c>
      <c r="D66" s="37">
        <v>4284528</v>
      </c>
      <c r="E66" s="37">
        <v>0</v>
      </c>
      <c r="F66" s="37">
        <v>0</v>
      </c>
      <c r="G66" s="37">
        <v>99583</v>
      </c>
      <c r="H66" s="39">
        <f>SUM(C66:G66)</f>
        <v>6488764</v>
      </c>
      <c r="I66" s="40">
        <f t="shared" si="0"/>
        <v>0.87140152904635737</v>
      </c>
      <c r="J66" s="41">
        <f t="shared" si="1"/>
        <v>41</v>
      </c>
      <c r="K66" s="2"/>
      <c r="L66" s="2"/>
      <c r="M66" s="2"/>
    </row>
    <row r="67" spans="2:14" ht="15.75" thickBot="1" x14ac:dyDescent="0.25">
      <c r="B67" s="13"/>
      <c r="C67" s="2"/>
      <c r="D67" s="2"/>
      <c r="E67" s="2"/>
      <c r="F67" s="2"/>
      <c r="G67" s="2"/>
      <c r="H67" s="23"/>
      <c r="I67" s="24"/>
      <c r="J67" s="35"/>
      <c r="K67" s="2"/>
      <c r="L67" s="2"/>
      <c r="M67" s="2"/>
    </row>
    <row r="68" spans="2:14" x14ac:dyDescent="0.2">
      <c r="B68" s="10"/>
      <c r="C68" s="16"/>
      <c r="D68" s="16"/>
      <c r="E68" s="16"/>
      <c r="F68" s="16"/>
      <c r="G68" s="16"/>
      <c r="H68" s="25"/>
      <c r="I68" s="26"/>
      <c r="J68" s="27"/>
      <c r="K68" s="2"/>
      <c r="L68" s="2"/>
      <c r="M68" s="2"/>
    </row>
    <row r="69" spans="2:14" x14ac:dyDescent="0.2">
      <c r="B69" s="6" t="s">
        <v>1</v>
      </c>
      <c r="C69" s="4">
        <f t="shared" ref="C69:G69" si="2">SUM(C11:C66)</f>
        <v>272036076.31</v>
      </c>
      <c r="D69" s="4">
        <f t="shared" si="2"/>
        <v>456386206.69</v>
      </c>
      <c r="E69" s="4">
        <f>SUM(E11:E66)</f>
        <v>2687806</v>
      </c>
      <c r="F69" s="4">
        <f t="shared" si="2"/>
        <v>1794903</v>
      </c>
      <c r="G69" s="4">
        <f t="shared" si="2"/>
        <v>11730378</v>
      </c>
      <c r="H69" s="21">
        <f>SUM(H11:H66)</f>
        <v>744635370</v>
      </c>
      <c r="I69" s="22">
        <f>SUM(I11:I66)</f>
        <v>100</v>
      </c>
      <c r="J69" s="28"/>
      <c r="K69" s="2"/>
      <c r="L69" s="2"/>
      <c r="M69" s="2"/>
    </row>
    <row r="70" spans="2:14" ht="10.7" customHeight="1" x14ac:dyDescent="0.2">
      <c r="B70" s="6"/>
      <c r="C70" s="4"/>
      <c r="D70" s="4"/>
      <c r="E70" s="4"/>
      <c r="F70" s="4"/>
      <c r="G70" s="4"/>
      <c r="H70" s="21"/>
      <c r="I70" s="22"/>
      <c r="J70" s="28"/>
      <c r="K70" s="2"/>
      <c r="L70" s="2"/>
      <c r="M70" s="2"/>
    </row>
    <row r="71" spans="2:14" x14ac:dyDescent="0.2">
      <c r="B71" s="17" t="s">
        <v>8</v>
      </c>
      <c r="C71" s="9">
        <f>(C69/$H$69)*100</f>
        <v>36.532790043266409</v>
      </c>
      <c r="D71" s="9">
        <f>(D69/$H$69)*100</f>
        <v>61.289891009340579</v>
      </c>
      <c r="E71" s="9">
        <f>(E69/$H$69)*100</f>
        <v>0.36095599380405474</v>
      </c>
      <c r="F71" s="9">
        <f>(F69/$H$69)*100</f>
        <v>0.24104455312134848</v>
      </c>
      <c r="G71" s="9">
        <f>(G69/$H$69)*100</f>
        <v>1.5753184004676006</v>
      </c>
      <c r="H71" s="7">
        <f>SUM(C71:G71)</f>
        <v>99.999999999999986</v>
      </c>
      <c r="I71" s="29"/>
      <c r="J71" s="30"/>
      <c r="K71" s="2"/>
      <c r="L71" s="2"/>
      <c r="M71" s="2"/>
    </row>
    <row r="72" spans="2:14" ht="15.75" thickBot="1" x14ac:dyDescent="0.25">
      <c r="B72" s="13" t="s">
        <v>7</v>
      </c>
      <c r="C72" s="18"/>
      <c r="D72" s="18"/>
      <c r="E72" s="18"/>
      <c r="F72" s="18"/>
      <c r="G72" s="18"/>
      <c r="H72" s="31"/>
      <c r="I72" s="32"/>
      <c r="J72" s="33"/>
      <c r="K72" s="2"/>
      <c r="L72" s="2"/>
      <c r="M72" s="2"/>
      <c r="N72" s="2"/>
    </row>
    <row r="73" spans="2:14" x14ac:dyDescent="0.2">
      <c r="B73" t="s">
        <v>0</v>
      </c>
      <c r="C73" s="2"/>
      <c r="D73" s="2" t="s">
        <v>0</v>
      </c>
      <c r="E73" s="2" t="s">
        <v>0</v>
      </c>
      <c r="F73" s="2"/>
      <c r="G73" s="2"/>
      <c r="H73" s="2" t="s">
        <v>0</v>
      </c>
      <c r="I73" s="2"/>
      <c r="J73" s="2" t="s">
        <v>0</v>
      </c>
      <c r="K73" s="2" t="s">
        <v>0</v>
      </c>
      <c r="L73" s="2"/>
      <c r="M73" s="2"/>
      <c r="N73" s="2"/>
    </row>
    <row r="74" spans="2:14" ht="15.75" x14ac:dyDescent="0.25">
      <c r="B74" s="36"/>
      <c r="C74" s="2"/>
      <c r="D74" s="2"/>
      <c r="E74" s="2"/>
      <c r="F74" s="2"/>
      <c r="G74" s="2"/>
      <c r="H74" s="2" t="s">
        <v>0</v>
      </c>
      <c r="I74" s="2"/>
      <c r="J74" s="2"/>
      <c r="K74" s="2" t="s">
        <v>0</v>
      </c>
      <c r="L74" s="2"/>
      <c r="M74" s="2"/>
      <c r="N74" s="2"/>
    </row>
    <row r="77" spans="2:14" x14ac:dyDescent="0.2">
      <c r="E77" s="38"/>
      <c r="F77" s="38"/>
    </row>
    <row r="79" spans="2:14" x14ac:dyDescent="0.2">
      <c r="F79" s="38"/>
    </row>
    <row r="83" spans="6:6" x14ac:dyDescent="0.2">
      <c r="F83" s="38"/>
    </row>
  </sheetData>
  <mergeCells count="2">
    <mergeCell ref="B3:J3"/>
    <mergeCell ref="B4:J4"/>
  </mergeCells>
  <phoneticPr fontId="0" type="noConversion"/>
  <printOptions horizontalCentered="1" verticalCentered="1"/>
  <pageMargins left="0.5" right="0.5" top="0.5" bottom="0.5" header="0.5" footer="0.5"/>
  <pageSetup scale="59" orientation="portrait" horizontalDpi="300" verticalDpi="300" r:id="rId1"/>
  <headerFooter alignWithMargins="0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t-34</vt:lpstr>
      <vt:lpstr>'t-34'!Print_Area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2011-05-27T18:17:33Z</cp:lastPrinted>
  <dcterms:created xsi:type="dcterms:W3CDTF">1999-02-24T13:02:08Z</dcterms:created>
  <dcterms:modified xsi:type="dcterms:W3CDTF">2015-11-05T17:00:12Z</dcterms:modified>
</cp:coreProperties>
</file>