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05" yWindow="-15" windowWidth="24705" windowHeight="6495"/>
  </bookViews>
  <sheets>
    <sheet name="t-31" sheetId="1" r:id="rId1"/>
  </sheets>
  <definedNames>
    <definedName name="_xlnm.Print_Area" localSheetId="0">'t-31'!$A$1:$T$61</definedName>
  </definedNames>
  <calcPr calcId="145621"/>
</workbook>
</file>

<file path=xl/calcChain.xml><?xml version="1.0" encoding="utf-8"?>
<calcChain xmlns="http://schemas.openxmlformats.org/spreadsheetml/2006/main">
  <c r="R21" i="1" l="1"/>
  <c r="Q21" i="1"/>
  <c r="R22" i="1"/>
  <c r="R20" i="1"/>
  <c r="R19" i="1"/>
  <c r="R18" i="1"/>
  <c r="R17" i="1"/>
  <c r="R16" i="1"/>
  <c r="R15" i="1"/>
  <c r="R14" i="1"/>
  <c r="R13" i="1"/>
  <c r="R12" i="1"/>
  <c r="R11" i="1"/>
  <c r="R10" i="1"/>
  <c r="R9" i="1"/>
  <c r="Q22" i="1"/>
  <c r="Q20" i="1"/>
  <c r="Q19" i="1"/>
  <c r="Q18" i="1"/>
  <c r="Q17" i="1"/>
  <c r="Q16" i="1"/>
  <c r="Q15" i="1"/>
  <c r="Q14" i="1"/>
  <c r="Q13" i="1"/>
  <c r="Q12" i="1"/>
  <c r="Q11" i="1"/>
  <c r="Q10" i="1"/>
  <c r="Q9" i="1"/>
  <c r="P25" i="1" l="1"/>
  <c r="N25" i="1"/>
  <c r="L25" i="1"/>
  <c r="J25" i="1"/>
  <c r="H25" i="1"/>
  <c r="F25" i="1"/>
  <c r="D25" i="1"/>
  <c r="C25" i="1"/>
  <c r="E25" i="1"/>
  <c r="G25" i="1"/>
  <c r="I25" i="1"/>
  <c r="K25" i="1"/>
  <c r="M25" i="1"/>
  <c r="O25" i="1"/>
  <c r="Q25" i="1" l="1"/>
  <c r="R25" i="1"/>
  <c r="S21" i="1" s="1"/>
  <c r="S11" i="1"/>
  <c r="S13" i="1"/>
  <c r="S15" i="1"/>
  <c r="S17" i="1"/>
  <c r="S22" i="1"/>
  <c r="S10" i="1"/>
  <c r="S12" i="1"/>
  <c r="S14" i="1"/>
  <c r="S16" i="1"/>
  <c r="S18" i="1"/>
  <c r="S20" i="1"/>
  <c r="S19" i="1"/>
  <c r="S9" i="1"/>
  <c r="D26" i="1"/>
  <c r="J26" i="1"/>
  <c r="L26" i="1"/>
  <c r="N26" i="1"/>
  <c r="F26" i="1"/>
  <c r="P26" i="1"/>
  <c r="H26" i="1"/>
  <c r="R26" i="1" l="1"/>
  <c r="S25" i="1"/>
</calcChain>
</file>

<file path=xl/sharedStrings.xml><?xml version="1.0" encoding="utf-8"?>
<sst xmlns="http://schemas.openxmlformats.org/spreadsheetml/2006/main" count="50" uniqueCount="36">
  <si>
    <t>Percent</t>
  </si>
  <si>
    <t>Area</t>
  </si>
  <si>
    <t xml:space="preserve">   Total Purchases</t>
  </si>
  <si>
    <t>of Total</t>
  </si>
  <si>
    <t>#</t>
  </si>
  <si>
    <t>$</t>
  </si>
  <si>
    <t>TOTAL</t>
  </si>
  <si>
    <t>Percent of Total</t>
  </si>
  <si>
    <t xml:space="preserve">                If quantity of cars = 0, funds are supplemental to a multi-year purchase agreement.  No quantities are shown for spare parts purchase.</t>
  </si>
  <si>
    <t>Chicago, IL-IN</t>
  </si>
  <si>
    <t xml:space="preserve">                A negative obligation indicates that a budget amendment shifted the commitment of previously obligated funds elsewhere.</t>
  </si>
  <si>
    <t xml:space="preserve">  Light Rail</t>
  </si>
  <si>
    <t>New York--Newark, NY-NJ-CT</t>
  </si>
  <si>
    <t>NOTE:     Includes both Fixed Guideway and New Starts obligations.</t>
  </si>
  <si>
    <t>Heavy Rail</t>
  </si>
  <si>
    <t>Rail Self Propelled Elec</t>
  </si>
  <si>
    <t xml:space="preserve">    Com. Locomotive Diesel</t>
  </si>
  <si>
    <t xml:space="preserve"> Com. Rail Car Trailer</t>
  </si>
  <si>
    <t>Los Angeles--Long Beach--Santa Ana, CA</t>
  </si>
  <si>
    <t xml:space="preserve">                                                                                    RAIL ROLLING STOCK PURCHASES AND REHABILITATION</t>
  </si>
  <si>
    <t>Obligations for Rolling Stock Purchases and Rehabilitation</t>
  </si>
  <si>
    <t>San Francisco--Oakland, CA</t>
  </si>
  <si>
    <t>Com. Rail Cars Used</t>
  </si>
  <si>
    <t>Cable Car</t>
  </si>
  <si>
    <t>Houston, TX</t>
  </si>
  <si>
    <t>Miami, FL</t>
  </si>
  <si>
    <t>Boston, MA--NH--RI</t>
  </si>
  <si>
    <t>Dallas--Fort Worth--Arlington, TX</t>
  </si>
  <si>
    <t>Denver--Aurora, CO</t>
  </si>
  <si>
    <t>HAWAII GOV APP</t>
  </si>
  <si>
    <t>Minneapolis--St. Paul, MN</t>
  </si>
  <si>
    <t>Seattle, WA</t>
  </si>
  <si>
    <t>Tampa--St. Petersburg, FL</t>
  </si>
  <si>
    <t>FY 2013 CAPITAL PROGRAM OBLIGATIONS FOR RAIL ROLLING STOCK PURCHASES AND REHABILITATION/REBUILD</t>
  </si>
  <si>
    <t>Baltimore, MD</t>
  </si>
  <si>
    <t>Table 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</si>
</sst>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5" formatCode="&quot;$&quot;#,##0_);\(&quot;$&quot;#,##0\)"/>
    <numFmt numFmtId="164" formatCode="#,##0.0_);\(#,##0.0\)"/>
    <numFmt numFmtId="165" formatCode="#,##0.0"/>
  </numFmts>
  <fonts count="10" x14ac:knownFonts="1">
    <font>
      <sz val="12"/>
      <name val="Arial"/>
    </font>
    <font>
      <b/>
      <sz val="14"/>
      <name val="Arial"/>
      <family val="2"/>
    </font>
    <font>
      <b/>
      <sz val="10"/>
      <name val="Times New Roman"/>
      <family val="1"/>
    </font>
    <font>
      <b/>
      <sz val="12"/>
      <name val="Arial"/>
      <family val="2"/>
    </font>
    <font>
      <sz val="10"/>
      <name val="Times New Roman"/>
      <family val="1"/>
    </font>
    <font>
      <b/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gray0625">
        <fgColor indexed="9"/>
      </patternFill>
    </fill>
  </fills>
  <borders count="26">
    <border>
      <left/>
      <right/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medium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/>
      <top style="hair">
        <color indexed="8"/>
      </top>
      <bottom/>
      <diagonal/>
    </border>
    <border>
      <left/>
      <right style="thin">
        <color indexed="8"/>
      </right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/>
      <right style="medium">
        <color indexed="8"/>
      </right>
      <top style="hair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hair">
        <color indexed="8"/>
      </bottom>
      <diagonal/>
    </border>
    <border>
      <left style="medium">
        <color indexed="8"/>
      </left>
      <right/>
      <top/>
      <bottom style="hair">
        <color indexed="8"/>
      </bottom>
      <diagonal/>
    </border>
    <border>
      <left/>
      <right style="thin">
        <color indexed="8"/>
      </right>
      <top/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medium">
        <color indexed="8"/>
      </right>
      <top/>
      <bottom style="hair">
        <color indexed="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2" fillId="0" borderId="3" xfId="0" applyFont="1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3" fillId="0" borderId="0" xfId="0" applyFont="1"/>
    <xf numFmtId="0" fontId="2" fillId="0" borderId="0" xfId="0" applyFont="1"/>
    <xf numFmtId="0" fontId="0" fillId="0" borderId="7" xfId="0" applyBorder="1"/>
    <xf numFmtId="0" fontId="0" fillId="0" borderId="8" xfId="0" applyBorder="1"/>
    <xf numFmtId="5" fontId="0" fillId="0" borderId="0" xfId="0" applyNumberFormat="1" applyProtection="1"/>
    <xf numFmtId="37" fontId="0" fillId="0" borderId="0" xfId="0" applyNumberFormat="1" applyProtection="1"/>
    <xf numFmtId="37" fontId="0" fillId="0" borderId="8" xfId="0" applyNumberFormat="1" applyBorder="1" applyProtection="1"/>
    <xf numFmtId="164" fontId="2" fillId="0" borderId="0" xfId="0" applyNumberFormat="1" applyFont="1" applyProtection="1"/>
    <xf numFmtId="37" fontId="0" fillId="0" borderId="6" xfId="0" applyNumberFormat="1" applyBorder="1" applyProtection="1"/>
    <xf numFmtId="37" fontId="0" fillId="0" borderId="7" xfId="0" applyNumberFormat="1" applyBorder="1" applyProtection="1"/>
    <xf numFmtId="0" fontId="0" fillId="2" borderId="1" xfId="0" applyFill="1" applyBorder="1"/>
    <xf numFmtId="37" fontId="0" fillId="2" borderId="3" xfId="0" applyNumberFormat="1" applyFill="1" applyBorder="1" applyProtection="1"/>
    <xf numFmtId="37" fontId="0" fillId="2" borderId="12" xfId="0" applyNumberFormat="1" applyFill="1" applyBorder="1" applyProtection="1"/>
    <xf numFmtId="0" fontId="0" fillId="2" borderId="3" xfId="0" applyFill="1" applyBorder="1"/>
    <xf numFmtId="0" fontId="2" fillId="2" borderId="3" xfId="0" applyFont="1" applyFill="1" applyBorder="1"/>
    <xf numFmtId="0" fontId="0" fillId="2" borderId="4" xfId="0" applyFill="1" applyBorder="1"/>
    <xf numFmtId="0" fontId="0" fillId="2" borderId="5" xfId="0" applyFill="1" applyBorder="1"/>
    <xf numFmtId="37" fontId="0" fillId="2" borderId="0" xfId="0" applyNumberFormat="1" applyFill="1" applyProtection="1"/>
    <xf numFmtId="5" fontId="0" fillId="2" borderId="8" xfId="0" applyNumberFormat="1" applyFill="1" applyBorder="1" applyProtection="1"/>
    <xf numFmtId="5" fontId="0" fillId="2" borderId="0" xfId="0" applyNumberFormat="1" applyFill="1" applyProtection="1"/>
    <xf numFmtId="164" fontId="2" fillId="2" borderId="0" xfId="0" applyNumberFormat="1" applyFont="1" applyFill="1" applyProtection="1"/>
    <xf numFmtId="5" fontId="0" fillId="2" borderId="7" xfId="0" applyNumberFormat="1" applyFill="1" applyBorder="1" applyProtection="1"/>
    <xf numFmtId="0" fontId="2" fillId="2" borderId="5" xfId="0" applyFont="1" applyFill="1" applyBorder="1"/>
    <xf numFmtId="164" fontId="4" fillId="2" borderId="0" xfId="0" applyNumberFormat="1" applyFont="1" applyFill="1" applyProtection="1"/>
    <xf numFmtId="164" fontId="2" fillId="2" borderId="8" xfId="0" applyNumberFormat="1" applyFont="1" applyFill="1" applyBorder="1" applyProtection="1"/>
    <xf numFmtId="164" fontId="2" fillId="2" borderId="7" xfId="0" applyNumberFormat="1" applyFont="1" applyFill="1" applyBorder="1" applyProtection="1"/>
    <xf numFmtId="0" fontId="0" fillId="2" borderId="9" xfId="0" applyFill="1" applyBorder="1"/>
    <xf numFmtId="37" fontId="0" fillId="2" borderId="10" xfId="0" applyNumberFormat="1" applyFill="1" applyBorder="1" applyProtection="1"/>
    <xf numFmtId="37" fontId="0" fillId="2" borderId="13" xfId="0" applyNumberFormat="1" applyFill="1" applyBorder="1" applyProtection="1"/>
    <xf numFmtId="0" fontId="0" fillId="2" borderId="10" xfId="0" applyFill="1" applyBorder="1"/>
    <xf numFmtId="0" fontId="2" fillId="2" borderId="10" xfId="0" applyFont="1" applyFill="1" applyBorder="1"/>
    <xf numFmtId="0" fontId="0" fillId="2" borderId="11" xfId="0" applyFill="1" applyBorder="1"/>
    <xf numFmtId="0" fontId="5" fillId="0" borderId="0" xfId="0" applyFont="1"/>
    <xf numFmtId="3" fontId="0" fillId="0" borderId="8" xfId="0" applyNumberFormat="1" applyBorder="1"/>
    <xf numFmtId="3" fontId="0" fillId="0" borderId="8" xfId="0" applyNumberFormat="1" applyBorder="1" applyProtection="1"/>
    <xf numFmtId="5" fontId="0" fillId="2" borderId="8" xfId="0" applyNumberFormat="1" applyFill="1" applyBorder="1" applyAlignment="1" applyProtection="1">
      <alignment horizontal="right"/>
    </xf>
    <xf numFmtId="3" fontId="0" fillId="0" borderId="0" xfId="0" applyNumberFormat="1"/>
    <xf numFmtId="3" fontId="0" fillId="0" borderId="3" xfId="0" applyNumberFormat="1" applyBorder="1"/>
    <xf numFmtId="3" fontId="0" fillId="2" borderId="12" xfId="0" applyNumberFormat="1" applyFill="1" applyBorder="1" applyProtection="1"/>
    <xf numFmtId="3" fontId="0" fillId="2" borderId="8" xfId="0" applyNumberFormat="1" applyFill="1" applyBorder="1" applyProtection="1"/>
    <xf numFmtId="3" fontId="0" fillId="2" borderId="13" xfId="0" applyNumberFormat="1" applyFill="1" applyBorder="1" applyProtection="1"/>
    <xf numFmtId="3" fontId="0" fillId="0" borderId="0" xfId="0" applyNumberFormat="1" applyProtection="1"/>
    <xf numFmtId="165" fontId="2" fillId="2" borderId="8" xfId="0" applyNumberFormat="1" applyFont="1" applyFill="1" applyBorder="1" applyProtection="1"/>
    <xf numFmtId="37" fontId="7" fillId="0" borderId="0" xfId="0" applyNumberFormat="1" applyFont="1" applyProtection="1"/>
    <xf numFmtId="0" fontId="7" fillId="0" borderId="0" xfId="0" applyFont="1"/>
    <xf numFmtId="0" fontId="7" fillId="0" borderId="5" xfId="0" applyFont="1" applyBorder="1"/>
    <xf numFmtId="0" fontId="7" fillId="0" borderId="6" xfId="0" applyFont="1" applyBorder="1"/>
    <xf numFmtId="3" fontId="7" fillId="0" borderId="8" xfId="0" applyNumberFormat="1" applyFont="1" applyBorder="1"/>
    <xf numFmtId="164" fontId="8" fillId="0" borderId="0" xfId="0" applyNumberFormat="1" applyFont="1" applyProtection="1"/>
    <xf numFmtId="0" fontId="7" fillId="0" borderId="7" xfId="0" applyFont="1" applyBorder="1"/>
    <xf numFmtId="0" fontId="9" fillId="0" borderId="0" xfId="0" applyFont="1"/>
    <xf numFmtId="0" fontId="6" fillId="0" borderId="0" xfId="0" applyFont="1"/>
    <xf numFmtId="3" fontId="7" fillId="0" borderId="0" xfId="0" applyNumberFormat="1" applyFont="1"/>
    <xf numFmtId="0" fontId="8" fillId="0" borderId="0" xfId="0" applyFont="1" applyAlignment="1">
      <alignment horizontal="center"/>
    </xf>
    <xf numFmtId="0" fontId="7" fillId="0" borderId="9" xfId="0" applyFont="1" applyBorder="1"/>
    <xf numFmtId="0" fontId="7" fillId="0" borderId="14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3" fontId="7" fillId="0" borderId="13" xfId="0" applyNumberFormat="1" applyFont="1" applyBorder="1" applyAlignment="1">
      <alignment horizontal="center"/>
    </xf>
    <xf numFmtId="0" fontId="8" fillId="0" borderId="10" xfId="0" applyFont="1" applyBorder="1"/>
    <xf numFmtId="0" fontId="7" fillId="0" borderId="11" xfId="0" applyFont="1" applyBorder="1"/>
    <xf numFmtId="0" fontId="7" fillId="0" borderId="5" xfId="0" applyFont="1" applyFill="1" applyBorder="1"/>
    <xf numFmtId="0" fontId="8" fillId="0" borderId="0" xfId="0" applyFont="1" applyFill="1" applyAlignment="1">
      <alignment horizontal="center"/>
    </xf>
    <xf numFmtId="0" fontId="7" fillId="0" borderId="7" xfId="0" applyFont="1" applyFill="1" applyBorder="1"/>
    <xf numFmtId="0" fontId="7" fillId="0" borderId="0" xfId="0" applyFont="1" applyFill="1"/>
    <xf numFmtId="37" fontId="6" fillId="0" borderId="0" xfId="0" applyNumberFormat="1" applyFont="1" applyProtection="1"/>
    <xf numFmtId="3" fontId="6" fillId="0" borderId="0" xfId="0" applyNumberFormat="1" applyFont="1" applyProtection="1"/>
    <xf numFmtId="0" fontId="7" fillId="0" borderId="0" xfId="0" applyFont="1" applyFill="1" applyBorder="1"/>
    <xf numFmtId="0" fontId="7" fillId="0" borderId="16" xfId="0" applyFont="1" applyBorder="1"/>
    <xf numFmtId="0" fontId="7" fillId="0" borderId="17" xfId="0" applyFont="1" applyBorder="1"/>
    <xf numFmtId="3" fontId="7" fillId="0" borderId="18" xfId="0" applyNumberFormat="1" applyFont="1" applyBorder="1"/>
    <xf numFmtId="0" fontId="7" fillId="0" borderId="19" xfId="0" applyFont="1" applyBorder="1"/>
    <xf numFmtId="0" fontId="7" fillId="0" borderId="19" xfId="0" applyFont="1" applyFill="1" applyBorder="1"/>
    <xf numFmtId="37" fontId="7" fillId="0" borderId="19" xfId="0" applyNumberFormat="1" applyFont="1" applyBorder="1" applyProtection="1"/>
    <xf numFmtId="164" fontId="8" fillId="0" borderId="19" xfId="0" applyNumberFormat="1" applyFont="1" applyBorder="1" applyProtection="1"/>
    <xf numFmtId="0" fontId="7" fillId="0" borderId="20" xfId="0" applyFont="1" applyBorder="1"/>
    <xf numFmtId="37" fontId="7" fillId="0" borderId="0" xfId="0" applyNumberFormat="1" applyFont="1" applyBorder="1" applyProtection="1"/>
    <xf numFmtId="164" fontId="8" fillId="0" borderId="0" xfId="0" applyNumberFormat="1" applyFont="1" applyBorder="1" applyProtection="1"/>
    <xf numFmtId="0" fontId="7" fillId="0" borderId="21" xfId="0" applyFont="1" applyBorder="1"/>
    <xf numFmtId="0" fontId="7" fillId="0" borderId="22" xfId="0" applyFont="1" applyBorder="1"/>
    <xf numFmtId="3" fontId="7" fillId="0" borderId="23" xfId="0" applyNumberFormat="1" applyFont="1" applyBorder="1"/>
    <xf numFmtId="0" fontId="7" fillId="0" borderId="24" xfId="0" applyFont="1" applyBorder="1"/>
    <xf numFmtId="0" fontId="7" fillId="0" borderId="24" xfId="0" applyFont="1" applyFill="1" applyBorder="1"/>
    <xf numFmtId="37" fontId="7" fillId="0" borderId="24" xfId="0" applyNumberFormat="1" applyFont="1" applyBorder="1" applyProtection="1"/>
    <xf numFmtId="164" fontId="8" fillId="0" borderId="24" xfId="0" applyNumberFormat="1" applyFont="1" applyBorder="1" applyProtection="1"/>
    <xf numFmtId="0" fontId="7" fillId="0" borderId="25" xfId="0" applyFont="1" applyBorder="1"/>
    <xf numFmtId="3" fontId="7" fillId="0" borderId="0" xfId="0" applyNumberFormat="1" applyFont="1" applyFill="1" applyBorder="1"/>
    <xf numFmtId="3" fontId="7" fillId="0" borderId="8" xfId="0" applyNumberFormat="1" applyFont="1" applyBorder="1" applyProtection="1"/>
    <xf numFmtId="3" fontId="7" fillId="0" borderId="19" xfId="0" applyNumberFormat="1" applyFont="1" applyFill="1" applyBorder="1"/>
    <xf numFmtId="3" fontId="7" fillId="0" borderId="18" xfId="0" applyNumberFormat="1" applyFont="1" applyBorder="1" applyProtection="1"/>
    <xf numFmtId="3" fontId="7" fillId="0" borderId="19" xfId="0" applyNumberFormat="1" applyFont="1" applyBorder="1"/>
    <xf numFmtId="3" fontId="7" fillId="0" borderId="24" xfId="0" applyNumberFormat="1" applyFont="1" applyFill="1" applyBorder="1"/>
    <xf numFmtId="3" fontId="7" fillId="0" borderId="23" xfId="0" applyNumberFormat="1" applyFont="1" applyBorder="1" applyProtection="1"/>
    <xf numFmtId="0" fontId="7" fillId="0" borderId="15" xfId="0" applyFont="1" applyFill="1" applyBorder="1" applyAlignment="1"/>
    <xf numFmtId="0" fontId="7" fillId="0" borderId="8" xfId="0" applyFont="1" applyFill="1" applyBorder="1" applyAlignment="1"/>
    <xf numFmtId="0" fontId="7" fillId="0" borderId="15" xfId="0" applyFont="1" applyFill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0" xfId="0" applyFont="1" applyFill="1" applyAlignment="1">
      <alignment horizontal="center"/>
    </xf>
    <xf numFmtId="0" fontId="1" fillId="0" borderId="0" xfId="0" applyFont="1" applyAlignment="1">
      <alignment horizontal="center"/>
    </xf>
    <xf numFmtId="0" fontId="7" fillId="0" borderId="6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581025</xdr:colOff>
          <xdr:row>34</xdr:row>
          <xdr:rowOff>9525</xdr:rowOff>
        </xdr:from>
        <xdr:to>
          <xdr:col>14</xdr:col>
          <xdr:colOff>419100</xdr:colOff>
          <xdr:row>58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transitionEvaluation="1"/>
  <dimension ref="B1:U33"/>
  <sheetViews>
    <sheetView tabSelected="1" defaultGridColor="0" colorId="22" zoomScale="75" zoomScaleNormal="75" workbookViewId="0">
      <pane xSplit="2" ySplit="8" topLeftCell="C9" activePane="bottomRight" state="frozenSplit"/>
      <selection pane="topRight" activeCell="C1" sqref="C1"/>
      <selection pane="bottomLeft" activeCell="A9" sqref="A9"/>
      <selection pane="bottomRight" activeCell="B49" sqref="B49"/>
    </sheetView>
  </sheetViews>
  <sheetFormatPr defaultColWidth="11.44140625" defaultRowHeight="15" x14ac:dyDescent="0.2"/>
  <cols>
    <col min="1" max="1" width="1.77734375" customWidth="1"/>
    <col min="2" max="2" width="27.77734375" customWidth="1"/>
    <col min="3" max="3" width="9.77734375" bestFit="1" customWidth="1"/>
    <col min="4" max="4" width="12.77734375" customWidth="1"/>
    <col min="5" max="5" width="7" customWidth="1"/>
    <col min="6" max="6" width="11.77734375" style="44" bestFit="1" customWidth="1"/>
    <col min="7" max="7" width="5.77734375" customWidth="1"/>
    <col min="8" max="8" width="17.5546875" customWidth="1"/>
    <col min="9" max="9" width="4.6640625" bestFit="1" customWidth="1"/>
    <col min="10" max="10" width="18.33203125" customWidth="1"/>
    <col min="11" max="11" width="4.44140625" customWidth="1"/>
    <col min="12" max="12" width="17.33203125" customWidth="1"/>
    <col min="13" max="13" width="4.77734375" customWidth="1"/>
    <col min="14" max="14" width="13.77734375" customWidth="1"/>
    <col min="15" max="15" width="6.88671875" customWidth="1"/>
    <col min="16" max="16" width="13.33203125" customWidth="1"/>
    <col min="17" max="17" width="7.21875" customWidth="1"/>
    <col min="18" max="18" width="13.5546875" customWidth="1"/>
    <col min="19" max="19" width="7.77734375" customWidth="1"/>
    <col min="20" max="20" width="0.77734375" customWidth="1"/>
    <col min="21" max="26" width="10.77734375" customWidth="1"/>
  </cols>
  <sheetData>
    <row r="1" spans="2:21" ht="18" x14ac:dyDescent="0.25">
      <c r="B1" s="106" t="s">
        <v>35</v>
      </c>
      <c r="C1" s="106"/>
      <c r="D1" s="106"/>
      <c r="E1" s="106"/>
      <c r="F1" s="106"/>
      <c r="G1" s="106"/>
      <c r="H1" s="106"/>
      <c r="I1" s="106"/>
      <c r="J1" s="106"/>
      <c r="K1" s="106"/>
      <c r="L1" s="106"/>
      <c r="M1" s="106"/>
      <c r="N1" s="106"/>
      <c r="O1" s="106"/>
      <c r="P1" s="106"/>
      <c r="Q1" s="106"/>
      <c r="R1" s="106"/>
      <c r="S1" s="106"/>
      <c r="T1" s="106"/>
    </row>
    <row r="2" spans="2:21" ht="18" x14ac:dyDescent="0.25">
      <c r="B2" s="106" t="s">
        <v>33</v>
      </c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  <c r="R2" s="106"/>
      <c r="S2" s="106"/>
      <c r="T2" s="106"/>
    </row>
    <row r="3" spans="2:21" ht="8.25" customHeight="1" thickBot="1" x14ac:dyDescent="0.25"/>
    <row r="4" spans="2:21" ht="9.75" customHeight="1" x14ac:dyDescent="0.2">
      <c r="B4" s="1"/>
      <c r="C4" s="2"/>
      <c r="D4" s="3"/>
      <c r="E4" s="3"/>
      <c r="F4" s="45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4"/>
      <c r="T4" s="5"/>
    </row>
    <row r="5" spans="2:21" s="52" customFormat="1" ht="15.75" x14ac:dyDescent="0.25">
      <c r="B5" s="53"/>
      <c r="C5" s="54"/>
      <c r="D5" s="8" t="s">
        <v>19</v>
      </c>
      <c r="F5" s="60"/>
      <c r="S5" s="61" t="s">
        <v>0</v>
      </c>
      <c r="T5" s="57"/>
      <c r="U5" s="8"/>
    </row>
    <row r="6" spans="2:21" s="72" customFormat="1" ht="15.75" x14ac:dyDescent="0.25">
      <c r="B6" s="69" t="s">
        <v>1</v>
      </c>
      <c r="C6" s="107" t="s">
        <v>11</v>
      </c>
      <c r="D6" s="104"/>
      <c r="E6" s="103" t="s">
        <v>14</v>
      </c>
      <c r="F6" s="104"/>
      <c r="G6" s="103" t="s">
        <v>17</v>
      </c>
      <c r="H6" s="104"/>
      <c r="I6" s="103" t="s">
        <v>16</v>
      </c>
      <c r="J6" s="104"/>
      <c r="K6" s="103" t="s">
        <v>15</v>
      </c>
      <c r="L6" s="104"/>
      <c r="M6" s="101" t="s">
        <v>22</v>
      </c>
      <c r="N6" s="102"/>
      <c r="O6" s="103" t="s">
        <v>23</v>
      </c>
      <c r="P6" s="104"/>
      <c r="Q6" s="103" t="s">
        <v>2</v>
      </c>
      <c r="R6" s="105"/>
      <c r="S6" s="70" t="s">
        <v>3</v>
      </c>
      <c r="T6" s="71"/>
    </row>
    <row r="7" spans="2:21" s="52" customFormat="1" ht="16.5" thickBot="1" x14ac:dyDescent="0.3">
      <c r="B7" s="62"/>
      <c r="C7" s="63" t="s">
        <v>4</v>
      </c>
      <c r="D7" s="64" t="s">
        <v>5</v>
      </c>
      <c r="E7" s="65" t="s">
        <v>4</v>
      </c>
      <c r="F7" s="66" t="s">
        <v>5</v>
      </c>
      <c r="G7" s="65" t="s">
        <v>4</v>
      </c>
      <c r="H7" s="64" t="s">
        <v>5</v>
      </c>
      <c r="I7" s="65" t="s">
        <v>4</v>
      </c>
      <c r="J7" s="64" t="s">
        <v>5</v>
      </c>
      <c r="K7" s="65" t="s">
        <v>4</v>
      </c>
      <c r="L7" s="64" t="s">
        <v>5</v>
      </c>
      <c r="M7" s="65" t="s">
        <v>4</v>
      </c>
      <c r="N7" s="64" t="s">
        <v>5</v>
      </c>
      <c r="O7" s="65" t="s">
        <v>4</v>
      </c>
      <c r="P7" s="64" t="s">
        <v>5</v>
      </c>
      <c r="Q7" s="65" t="s">
        <v>4</v>
      </c>
      <c r="R7" s="65" t="s">
        <v>5</v>
      </c>
      <c r="S7" s="67"/>
      <c r="T7" s="68"/>
    </row>
    <row r="8" spans="2:21" x14ac:dyDescent="0.2">
      <c r="B8" s="6"/>
      <c r="C8" s="7"/>
      <c r="D8" s="11"/>
      <c r="F8" s="41"/>
      <c r="H8" s="11"/>
      <c r="J8" s="11"/>
      <c r="L8" s="11"/>
      <c r="N8" s="11"/>
      <c r="P8" s="11"/>
      <c r="R8" s="12"/>
      <c r="S8" s="9"/>
      <c r="T8" s="10"/>
    </row>
    <row r="9" spans="2:21" s="52" customFormat="1" ht="15.75" x14ac:dyDescent="0.25">
      <c r="B9" s="53" t="s">
        <v>34</v>
      </c>
      <c r="C9" s="54">
        <v>0</v>
      </c>
      <c r="D9" s="55">
        <v>0</v>
      </c>
      <c r="E9" s="52">
        <v>0</v>
      </c>
      <c r="F9" s="55">
        <v>0</v>
      </c>
      <c r="G9" s="75">
        <v>0</v>
      </c>
      <c r="H9" s="55">
        <v>0</v>
      </c>
      <c r="I9" s="94">
        <v>0</v>
      </c>
      <c r="J9" s="95">
        <v>0</v>
      </c>
      <c r="K9" s="94">
        <v>5</v>
      </c>
      <c r="L9" s="95">
        <v>21034000</v>
      </c>
      <c r="M9" s="94">
        <v>0</v>
      </c>
      <c r="N9" s="55">
        <v>0</v>
      </c>
      <c r="O9" s="94">
        <v>0</v>
      </c>
      <c r="P9" s="95">
        <v>0</v>
      </c>
      <c r="Q9" s="51">
        <f>O9+M9+K9+I9+G9+E9+C9</f>
        <v>5</v>
      </c>
      <c r="R9" s="51">
        <f>P9+N9+L9+J9+H9+F9+D9</f>
        <v>21034000</v>
      </c>
      <c r="S9" s="56">
        <f t="shared" ref="S9:S22" si="0">(R9/$R$25)*100</f>
        <v>10.696365317703153</v>
      </c>
      <c r="T9" s="57"/>
    </row>
    <row r="10" spans="2:21" s="52" customFormat="1" ht="15.75" x14ac:dyDescent="0.25">
      <c r="B10" s="53" t="s">
        <v>26</v>
      </c>
      <c r="C10" s="54">
        <v>0</v>
      </c>
      <c r="D10" s="55">
        <v>0</v>
      </c>
      <c r="E10" s="52">
        <v>0</v>
      </c>
      <c r="F10" s="55">
        <v>0</v>
      </c>
      <c r="G10" s="75">
        <v>0</v>
      </c>
      <c r="H10" s="55">
        <v>0</v>
      </c>
      <c r="I10" s="94">
        <v>63</v>
      </c>
      <c r="J10" s="95">
        <v>2636870</v>
      </c>
      <c r="K10" s="94">
        <v>0</v>
      </c>
      <c r="L10" s="95">
        <v>0</v>
      </c>
      <c r="M10" s="94">
        <v>332</v>
      </c>
      <c r="N10" s="55">
        <v>3127218</v>
      </c>
      <c r="O10" s="94">
        <v>0</v>
      </c>
      <c r="P10" s="95">
        <v>0</v>
      </c>
      <c r="Q10" s="51">
        <f t="shared" ref="Q10:Q22" si="1">O10+M10+K10+I10+G10+E10+C10</f>
        <v>395</v>
      </c>
      <c r="R10" s="51">
        <f t="shared" ref="R10:R22" si="2">P10+N10+L10+J10+H10+F10+D10</f>
        <v>5764088</v>
      </c>
      <c r="S10" s="56">
        <f t="shared" si="0"/>
        <v>2.9311966802029543</v>
      </c>
      <c r="T10" s="57"/>
    </row>
    <row r="11" spans="2:21" s="52" customFormat="1" ht="15.75" x14ac:dyDescent="0.25">
      <c r="B11" s="53" t="s">
        <v>9</v>
      </c>
      <c r="C11" s="54">
        <v>0</v>
      </c>
      <c r="D11" s="55">
        <v>0</v>
      </c>
      <c r="E11" s="52">
        <v>28</v>
      </c>
      <c r="F11" s="55">
        <v>37567743</v>
      </c>
      <c r="G11" s="75">
        <v>1</v>
      </c>
      <c r="H11" s="55">
        <v>1499700</v>
      </c>
      <c r="I11" s="94">
        <v>41</v>
      </c>
      <c r="J11" s="95">
        <v>7713801</v>
      </c>
      <c r="K11" s="94">
        <v>14</v>
      </c>
      <c r="L11" s="95">
        <v>2904382</v>
      </c>
      <c r="M11" s="94">
        <v>0</v>
      </c>
      <c r="N11" s="55">
        <v>0</v>
      </c>
      <c r="O11" s="94">
        <v>0</v>
      </c>
      <c r="P11" s="95">
        <v>0</v>
      </c>
      <c r="Q11" s="51">
        <f t="shared" si="1"/>
        <v>84</v>
      </c>
      <c r="R11" s="51">
        <f t="shared" si="2"/>
        <v>49685626</v>
      </c>
      <c r="S11" s="56">
        <f t="shared" si="0"/>
        <v>25.266502174325854</v>
      </c>
      <c r="T11" s="57"/>
    </row>
    <row r="12" spans="2:21" s="52" customFormat="1" ht="15.75" x14ac:dyDescent="0.25">
      <c r="B12" s="53" t="s">
        <v>27</v>
      </c>
      <c r="C12" s="54">
        <v>0</v>
      </c>
      <c r="D12" s="55">
        <v>-4963759</v>
      </c>
      <c r="E12" s="52">
        <v>0</v>
      </c>
      <c r="F12" s="55">
        <v>0</v>
      </c>
      <c r="G12" s="75">
        <v>0</v>
      </c>
      <c r="H12" s="55">
        <v>0</v>
      </c>
      <c r="I12" s="60">
        <v>0</v>
      </c>
      <c r="J12" s="95">
        <v>0</v>
      </c>
      <c r="K12" s="94">
        <v>0</v>
      </c>
      <c r="L12" s="95">
        <v>0</v>
      </c>
      <c r="M12" s="94">
        <v>0</v>
      </c>
      <c r="N12" s="55">
        <v>0</v>
      </c>
      <c r="O12" s="94">
        <v>0</v>
      </c>
      <c r="P12" s="95">
        <v>0</v>
      </c>
      <c r="Q12" s="51">
        <f t="shared" si="1"/>
        <v>0</v>
      </c>
      <c r="R12" s="51">
        <f t="shared" si="2"/>
        <v>-4963759</v>
      </c>
      <c r="S12" s="56">
        <f t="shared" si="0"/>
        <v>-2.5242074552171192</v>
      </c>
      <c r="T12" s="57"/>
    </row>
    <row r="13" spans="2:21" s="52" customFormat="1" ht="15.75" x14ac:dyDescent="0.25">
      <c r="B13" s="53" t="s">
        <v>28</v>
      </c>
      <c r="C13" s="54">
        <v>0</v>
      </c>
      <c r="D13" s="55">
        <v>0</v>
      </c>
      <c r="E13" s="52">
        <v>0</v>
      </c>
      <c r="F13" s="55">
        <v>0</v>
      </c>
      <c r="G13" s="75">
        <v>0</v>
      </c>
      <c r="H13" s="55">
        <v>0</v>
      </c>
      <c r="I13" s="94">
        <v>0</v>
      </c>
      <c r="J13" s="95">
        <v>0</v>
      </c>
      <c r="K13" s="94">
        <v>0</v>
      </c>
      <c r="L13" s="95">
        <v>15202048</v>
      </c>
      <c r="M13" s="94">
        <v>0</v>
      </c>
      <c r="N13" s="55">
        <v>0</v>
      </c>
      <c r="O13" s="94">
        <v>0</v>
      </c>
      <c r="P13" s="95">
        <v>0</v>
      </c>
      <c r="Q13" s="51">
        <f t="shared" si="1"/>
        <v>0</v>
      </c>
      <c r="R13" s="51">
        <f t="shared" si="2"/>
        <v>15202048</v>
      </c>
      <c r="S13" s="56">
        <f t="shared" si="0"/>
        <v>7.7306579340714361</v>
      </c>
      <c r="T13" s="57"/>
    </row>
    <row r="14" spans="2:21" s="52" customFormat="1" ht="15.75" x14ac:dyDescent="0.25">
      <c r="B14" s="76" t="s">
        <v>29</v>
      </c>
      <c r="C14" s="77">
        <v>0</v>
      </c>
      <c r="D14" s="78">
        <v>0</v>
      </c>
      <c r="E14" s="79">
        <v>80</v>
      </c>
      <c r="F14" s="78">
        <v>16878027</v>
      </c>
      <c r="G14" s="80">
        <v>0</v>
      </c>
      <c r="H14" s="78">
        <v>0</v>
      </c>
      <c r="I14" s="96">
        <v>0</v>
      </c>
      <c r="J14" s="97">
        <v>0</v>
      </c>
      <c r="K14" s="96">
        <v>0</v>
      </c>
      <c r="L14" s="97">
        <v>0</v>
      </c>
      <c r="M14" s="96">
        <v>0</v>
      </c>
      <c r="N14" s="78">
        <v>0</v>
      </c>
      <c r="O14" s="98">
        <v>0</v>
      </c>
      <c r="P14" s="97">
        <v>0</v>
      </c>
      <c r="Q14" s="81">
        <f t="shared" si="1"/>
        <v>80</v>
      </c>
      <c r="R14" s="81">
        <f t="shared" si="2"/>
        <v>16878027</v>
      </c>
      <c r="S14" s="82">
        <f t="shared" si="0"/>
        <v>8.5829391762887433</v>
      </c>
      <c r="T14" s="83"/>
    </row>
    <row r="15" spans="2:21" s="52" customFormat="1" ht="15.75" x14ac:dyDescent="0.25">
      <c r="B15" s="53" t="s">
        <v>24</v>
      </c>
      <c r="C15" s="54">
        <v>0</v>
      </c>
      <c r="D15" s="55">
        <v>27741514</v>
      </c>
      <c r="E15" s="75">
        <v>0</v>
      </c>
      <c r="F15" s="55">
        <v>0</v>
      </c>
      <c r="G15" s="75">
        <v>0</v>
      </c>
      <c r="H15" s="55">
        <v>0</v>
      </c>
      <c r="I15" s="94">
        <v>0</v>
      </c>
      <c r="J15" s="95">
        <v>0</v>
      </c>
      <c r="K15" s="94">
        <v>0</v>
      </c>
      <c r="L15" s="95">
        <v>0</v>
      </c>
      <c r="M15" s="94">
        <v>0</v>
      </c>
      <c r="N15" s="55">
        <v>0</v>
      </c>
      <c r="O15" s="94">
        <v>0</v>
      </c>
      <c r="P15" s="95">
        <v>0</v>
      </c>
      <c r="Q15" s="84">
        <f t="shared" si="1"/>
        <v>0</v>
      </c>
      <c r="R15" s="84">
        <f t="shared" si="2"/>
        <v>27741514</v>
      </c>
      <c r="S15" s="85">
        <f t="shared" si="0"/>
        <v>14.107319968155203</v>
      </c>
      <c r="T15" s="57"/>
    </row>
    <row r="16" spans="2:21" s="52" customFormat="1" ht="15.75" x14ac:dyDescent="0.25">
      <c r="B16" s="53" t="s">
        <v>18</v>
      </c>
      <c r="C16" s="54">
        <v>0</v>
      </c>
      <c r="D16" s="55">
        <v>0</v>
      </c>
      <c r="E16" s="75">
        <v>0</v>
      </c>
      <c r="F16" s="55">
        <v>0</v>
      </c>
      <c r="G16" s="75">
        <v>0</v>
      </c>
      <c r="H16" s="55">
        <v>0</v>
      </c>
      <c r="I16" s="94">
        <v>46</v>
      </c>
      <c r="J16" s="95">
        <v>1328089</v>
      </c>
      <c r="K16" s="94">
        <v>0</v>
      </c>
      <c r="L16" s="95">
        <v>0</v>
      </c>
      <c r="M16" s="94">
        <v>0</v>
      </c>
      <c r="N16" s="55">
        <v>0</v>
      </c>
      <c r="O16" s="94">
        <v>0</v>
      </c>
      <c r="P16" s="95">
        <v>0</v>
      </c>
      <c r="Q16" s="84">
        <f t="shared" si="1"/>
        <v>46</v>
      </c>
      <c r="R16" s="84">
        <f t="shared" si="2"/>
        <v>1328089</v>
      </c>
      <c r="S16" s="85">
        <f t="shared" si="0"/>
        <v>0.67536964526115173</v>
      </c>
      <c r="T16" s="57"/>
    </row>
    <row r="17" spans="2:20" s="52" customFormat="1" ht="15.75" x14ac:dyDescent="0.25">
      <c r="B17" s="53" t="s">
        <v>25</v>
      </c>
      <c r="C17" s="54">
        <v>0</v>
      </c>
      <c r="D17" s="55">
        <v>0</v>
      </c>
      <c r="E17" s="75">
        <v>0</v>
      </c>
      <c r="F17" s="55">
        <v>0</v>
      </c>
      <c r="G17" s="75">
        <v>2</v>
      </c>
      <c r="H17" s="55">
        <v>3400000</v>
      </c>
      <c r="I17" s="94">
        <v>0</v>
      </c>
      <c r="J17" s="95">
        <v>0</v>
      </c>
      <c r="K17" s="94">
        <v>0</v>
      </c>
      <c r="L17" s="95">
        <v>0</v>
      </c>
      <c r="M17" s="94">
        <v>0</v>
      </c>
      <c r="N17" s="55">
        <v>0</v>
      </c>
      <c r="O17" s="94">
        <v>0</v>
      </c>
      <c r="P17" s="95">
        <v>0</v>
      </c>
      <c r="Q17" s="84">
        <f t="shared" si="1"/>
        <v>2</v>
      </c>
      <c r="R17" s="84">
        <f t="shared" si="2"/>
        <v>3400000</v>
      </c>
      <c r="S17" s="85">
        <f t="shared" si="0"/>
        <v>1.7289931577536715</v>
      </c>
      <c r="T17" s="57"/>
    </row>
    <row r="18" spans="2:20" s="52" customFormat="1" ht="15.75" x14ac:dyDescent="0.25">
      <c r="B18" s="86" t="s">
        <v>30</v>
      </c>
      <c r="C18" s="87">
        <v>0</v>
      </c>
      <c r="D18" s="88">
        <v>17587798</v>
      </c>
      <c r="E18" s="89">
        <v>0</v>
      </c>
      <c r="F18" s="88">
        <v>0</v>
      </c>
      <c r="G18" s="90">
        <v>0</v>
      </c>
      <c r="H18" s="88">
        <v>0</v>
      </c>
      <c r="I18" s="99">
        <v>0</v>
      </c>
      <c r="J18" s="100">
        <v>0</v>
      </c>
      <c r="K18" s="99">
        <v>0</v>
      </c>
      <c r="L18" s="100">
        <v>0</v>
      </c>
      <c r="M18" s="99">
        <v>0</v>
      </c>
      <c r="N18" s="88">
        <v>0</v>
      </c>
      <c r="O18" s="99">
        <v>0</v>
      </c>
      <c r="P18" s="100">
        <v>0</v>
      </c>
      <c r="Q18" s="91">
        <f t="shared" si="1"/>
        <v>0</v>
      </c>
      <c r="R18" s="91">
        <f t="shared" si="2"/>
        <v>17587798</v>
      </c>
      <c r="S18" s="92">
        <f t="shared" si="0"/>
        <v>8.9438771770452075</v>
      </c>
      <c r="T18" s="93"/>
    </row>
    <row r="19" spans="2:20" s="52" customFormat="1" ht="15.75" x14ac:dyDescent="0.25">
      <c r="B19" s="53" t="s">
        <v>12</v>
      </c>
      <c r="C19" s="54">
        <v>0</v>
      </c>
      <c r="D19" s="55">
        <v>0</v>
      </c>
      <c r="E19" s="52">
        <v>300</v>
      </c>
      <c r="F19" s="55">
        <v>40013505</v>
      </c>
      <c r="G19" s="75">
        <v>0</v>
      </c>
      <c r="H19" s="55">
        <v>0</v>
      </c>
      <c r="I19" s="94">
        <v>0</v>
      </c>
      <c r="J19" s="95">
        <v>0</v>
      </c>
      <c r="K19" s="94">
        <v>0</v>
      </c>
      <c r="L19" s="95">
        <v>0</v>
      </c>
      <c r="M19" s="94">
        <v>0</v>
      </c>
      <c r="N19" s="55">
        <v>0</v>
      </c>
      <c r="O19" s="94">
        <v>0</v>
      </c>
      <c r="P19" s="95">
        <v>0</v>
      </c>
      <c r="Q19" s="51">
        <f t="shared" si="1"/>
        <v>300</v>
      </c>
      <c r="R19" s="51">
        <f t="shared" si="2"/>
        <v>40013505</v>
      </c>
      <c r="S19" s="56">
        <f t="shared" si="0"/>
        <v>20.347963636100683</v>
      </c>
      <c r="T19" s="57"/>
    </row>
    <row r="20" spans="2:20" s="52" customFormat="1" ht="15.75" x14ac:dyDescent="0.25">
      <c r="B20" s="53" t="s">
        <v>21</v>
      </c>
      <c r="C20" s="54">
        <v>4</v>
      </c>
      <c r="D20" s="55">
        <v>0</v>
      </c>
      <c r="E20" s="52">
        <v>0</v>
      </c>
      <c r="F20" s="55">
        <v>0</v>
      </c>
      <c r="G20" s="75">
        <v>0</v>
      </c>
      <c r="H20" s="55">
        <v>0</v>
      </c>
      <c r="I20" s="94">
        <v>0</v>
      </c>
      <c r="J20" s="95">
        <v>0</v>
      </c>
      <c r="K20" s="94">
        <v>0</v>
      </c>
      <c r="L20" s="95">
        <v>0</v>
      </c>
      <c r="M20" s="94">
        <v>0</v>
      </c>
      <c r="N20" s="55">
        <v>0</v>
      </c>
      <c r="O20" s="94">
        <v>1</v>
      </c>
      <c r="P20" s="95">
        <v>960000</v>
      </c>
      <c r="Q20" s="51">
        <f t="shared" si="1"/>
        <v>5</v>
      </c>
      <c r="R20" s="51">
        <f t="shared" si="2"/>
        <v>960000</v>
      </c>
      <c r="S20" s="56">
        <f t="shared" si="0"/>
        <v>0.48818630336574254</v>
      </c>
      <c r="T20" s="57"/>
    </row>
    <row r="21" spans="2:20" s="52" customFormat="1" ht="15.75" x14ac:dyDescent="0.25">
      <c r="B21" s="53" t="s">
        <v>31</v>
      </c>
      <c r="C21" s="54">
        <v>0</v>
      </c>
      <c r="D21" s="55">
        <v>0</v>
      </c>
      <c r="E21" s="52">
        <v>0</v>
      </c>
      <c r="F21" s="55">
        <v>0</v>
      </c>
      <c r="G21" s="75">
        <v>0</v>
      </c>
      <c r="H21" s="55">
        <v>0</v>
      </c>
      <c r="I21" s="94">
        <v>2</v>
      </c>
      <c r="J21" s="95">
        <v>1340843</v>
      </c>
      <c r="K21" s="94">
        <v>0</v>
      </c>
      <c r="L21" s="95">
        <v>0</v>
      </c>
      <c r="M21" s="94">
        <v>0</v>
      </c>
      <c r="N21" s="55">
        <v>0</v>
      </c>
      <c r="O21" s="94">
        <v>0</v>
      </c>
      <c r="P21" s="95">
        <v>0</v>
      </c>
      <c r="Q21" s="51">
        <f t="shared" si="1"/>
        <v>2</v>
      </c>
      <c r="R21" s="51">
        <f t="shared" si="2"/>
        <v>1340843</v>
      </c>
      <c r="S21" s="56">
        <f t="shared" si="0"/>
        <v>0.68185540371232523</v>
      </c>
      <c r="T21" s="57"/>
    </row>
    <row r="22" spans="2:20" s="52" customFormat="1" ht="15.75" x14ac:dyDescent="0.25">
      <c r="B22" s="53" t="s">
        <v>32</v>
      </c>
      <c r="C22" s="54">
        <v>71</v>
      </c>
      <c r="D22" s="55">
        <v>674459</v>
      </c>
      <c r="E22" s="52">
        <v>0</v>
      </c>
      <c r="F22" s="55">
        <v>0</v>
      </c>
      <c r="G22" s="75">
        <v>0</v>
      </c>
      <c r="H22" s="55">
        <v>0</v>
      </c>
      <c r="I22" s="94">
        <v>0</v>
      </c>
      <c r="J22" s="95">
        <v>0</v>
      </c>
      <c r="K22" s="94">
        <v>0</v>
      </c>
      <c r="L22" s="95">
        <v>0</v>
      </c>
      <c r="M22" s="94">
        <v>0</v>
      </c>
      <c r="N22" s="55">
        <v>0</v>
      </c>
      <c r="O22" s="94">
        <v>0</v>
      </c>
      <c r="P22" s="95">
        <v>0</v>
      </c>
      <c r="Q22" s="51">
        <f t="shared" si="1"/>
        <v>71</v>
      </c>
      <c r="R22" s="51">
        <f t="shared" si="2"/>
        <v>674459</v>
      </c>
      <c r="S22" s="56">
        <f t="shared" si="0"/>
        <v>0.34298088123099513</v>
      </c>
      <c r="T22" s="57"/>
    </row>
    <row r="23" spans="2:20" ht="9.75" customHeight="1" thickBot="1" x14ac:dyDescent="0.25">
      <c r="B23" s="6"/>
      <c r="C23" s="16"/>
      <c r="D23" s="14"/>
      <c r="E23" s="13"/>
      <c r="F23" s="42"/>
      <c r="G23" s="13"/>
      <c r="H23" s="42"/>
      <c r="I23" s="49"/>
      <c r="J23" s="42"/>
      <c r="K23" s="49"/>
      <c r="L23" s="42"/>
      <c r="M23" s="49"/>
      <c r="N23" s="42"/>
      <c r="O23" s="49"/>
      <c r="P23" s="42"/>
      <c r="Q23" s="13"/>
      <c r="R23" s="13"/>
      <c r="S23" s="15"/>
      <c r="T23" s="17"/>
    </row>
    <row r="24" spans="2:20" x14ac:dyDescent="0.2">
      <c r="B24" s="18"/>
      <c r="C24" s="19"/>
      <c r="D24" s="20"/>
      <c r="E24" s="19"/>
      <c r="F24" s="46"/>
      <c r="G24" s="19"/>
      <c r="H24" s="20"/>
      <c r="I24" s="19"/>
      <c r="J24" s="20"/>
      <c r="K24" s="19"/>
      <c r="L24" s="20"/>
      <c r="M24" s="19"/>
      <c r="N24" s="20"/>
      <c r="O24" s="19"/>
      <c r="P24" s="20"/>
      <c r="Q24" s="21"/>
      <c r="R24" s="21"/>
      <c r="S24" s="22"/>
      <c r="T24" s="23"/>
    </row>
    <row r="25" spans="2:20" x14ac:dyDescent="0.2">
      <c r="B25" s="24" t="s">
        <v>6</v>
      </c>
      <c r="C25" s="25">
        <f t="shared" ref="C25:P25" si="3">SUM(C8:C24)</f>
        <v>75</v>
      </c>
      <c r="D25" s="43">
        <f t="shared" si="3"/>
        <v>41040012</v>
      </c>
      <c r="E25" s="25">
        <f t="shared" si="3"/>
        <v>408</v>
      </c>
      <c r="F25" s="47">
        <f t="shared" si="3"/>
        <v>94459275</v>
      </c>
      <c r="G25" s="25">
        <f t="shared" si="3"/>
        <v>3</v>
      </c>
      <c r="H25" s="26">
        <f t="shared" si="3"/>
        <v>4899700</v>
      </c>
      <c r="I25" s="25">
        <f t="shared" si="3"/>
        <v>152</v>
      </c>
      <c r="J25" s="26">
        <f t="shared" si="3"/>
        <v>13019603</v>
      </c>
      <c r="K25" s="25">
        <f t="shared" si="3"/>
        <v>19</v>
      </c>
      <c r="L25" s="26">
        <f t="shared" si="3"/>
        <v>39140430</v>
      </c>
      <c r="M25" s="25">
        <f t="shared" si="3"/>
        <v>332</v>
      </c>
      <c r="N25" s="26">
        <f t="shared" si="3"/>
        <v>3127218</v>
      </c>
      <c r="O25" s="25">
        <f t="shared" si="3"/>
        <v>1</v>
      </c>
      <c r="P25" s="26">
        <f t="shared" si="3"/>
        <v>960000</v>
      </c>
      <c r="Q25" s="25">
        <f>O25+M25+K25+I25+G25+E25+C25</f>
        <v>990</v>
      </c>
      <c r="R25" s="27">
        <f>P25+N25+L25+J25+H25+F25+D25</f>
        <v>196646238</v>
      </c>
      <c r="S25" s="28">
        <f>SUM(S8:S24)</f>
        <v>100.00000000000003</v>
      </c>
      <c r="T25" s="29"/>
    </row>
    <row r="26" spans="2:20" x14ac:dyDescent="0.2">
      <c r="B26" s="30" t="s">
        <v>7</v>
      </c>
      <c r="C26" s="31"/>
      <c r="D26" s="32">
        <f>(D25/$R$25)*100</f>
        <v>20.869970571214282</v>
      </c>
      <c r="E26" s="31"/>
      <c r="F26" s="50">
        <f>(F25/$R$25)*100</f>
        <v>48.035129459227186</v>
      </c>
      <c r="G26" s="31"/>
      <c r="H26" s="32">
        <f>(H25/$R$25)*100</f>
        <v>2.4916316985428422</v>
      </c>
      <c r="I26" s="31"/>
      <c r="J26" s="32">
        <f>(J25/$R$25)*100</f>
        <v>6.6208248540203449</v>
      </c>
      <c r="K26" s="31"/>
      <c r="L26" s="32">
        <f>(L25/$R$25)*100</f>
        <v>19.903981076922509</v>
      </c>
      <c r="M26" s="31"/>
      <c r="N26" s="32">
        <f>(N25/$R$25)*100</f>
        <v>1.5902760367070941</v>
      </c>
      <c r="O26" s="31"/>
      <c r="P26" s="32">
        <f>(P25/$R$25)*100</f>
        <v>0.48818630336574254</v>
      </c>
      <c r="Q26" s="31"/>
      <c r="R26" s="28">
        <f>P26+N26+L26+J26+H26+F26+D26</f>
        <v>100</v>
      </c>
      <c r="S26" s="28"/>
      <c r="T26" s="33"/>
    </row>
    <row r="27" spans="2:20" ht="9.75" customHeight="1" thickBot="1" x14ac:dyDescent="0.25">
      <c r="B27" s="34"/>
      <c r="C27" s="35"/>
      <c r="D27" s="36"/>
      <c r="E27" s="35"/>
      <c r="F27" s="48"/>
      <c r="G27" s="35"/>
      <c r="H27" s="36"/>
      <c r="I27" s="35"/>
      <c r="J27" s="36"/>
      <c r="K27" s="35"/>
      <c r="L27" s="36"/>
      <c r="M27" s="35"/>
      <c r="N27" s="36"/>
      <c r="O27" s="35"/>
      <c r="P27" s="36"/>
      <c r="Q27" s="37"/>
      <c r="R27" s="37"/>
      <c r="S27" s="38"/>
      <c r="T27" s="39"/>
    </row>
    <row r="28" spans="2:20" x14ac:dyDescent="0.2">
      <c r="C28" s="13"/>
      <c r="D28" s="13"/>
      <c r="E28" s="13"/>
      <c r="F28" s="49"/>
      <c r="G28" s="13"/>
      <c r="H28" s="13"/>
      <c r="I28" s="13"/>
      <c r="J28" s="13"/>
      <c r="K28" s="13"/>
      <c r="L28" s="13"/>
      <c r="M28" s="13"/>
      <c r="N28" s="13"/>
      <c r="O28" s="13"/>
      <c r="P28" s="13"/>
    </row>
    <row r="29" spans="2:20" s="59" customFormat="1" x14ac:dyDescent="0.25">
      <c r="B29" s="58" t="s">
        <v>13</v>
      </c>
      <c r="C29" s="73"/>
      <c r="D29" s="73"/>
      <c r="E29" s="73"/>
      <c r="F29" s="74"/>
      <c r="G29" s="73"/>
      <c r="H29" s="73"/>
      <c r="I29" s="73"/>
      <c r="J29" s="73"/>
      <c r="K29" s="73"/>
      <c r="L29" s="73"/>
      <c r="M29" s="73"/>
      <c r="N29" s="73"/>
      <c r="O29" s="73"/>
      <c r="P29" s="73"/>
    </row>
    <row r="30" spans="2:20" s="59" customFormat="1" x14ac:dyDescent="0.25">
      <c r="B30" s="58" t="s">
        <v>10</v>
      </c>
      <c r="C30" s="73"/>
      <c r="D30" s="73"/>
      <c r="E30" s="73"/>
      <c r="F30" s="74"/>
      <c r="G30" s="73"/>
      <c r="H30" s="73"/>
      <c r="I30" s="73"/>
      <c r="J30" s="73"/>
      <c r="K30" s="73"/>
      <c r="L30" s="73"/>
      <c r="M30" s="73"/>
      <c r="N30" s="73"/>
      <c r="O30" s="73"/>
      <c r="P30" s="73"/>
    </row>
    <row r="31" spans="2:20" s="59" customFormat="1" x14ac:dyDescent="0.25">
      <c r="B31" s="58" t="s">
        <v>8</v>
      </c>
      <c r="C31" s="73"/>
      <c r="D31" s="73"/>
      <c r="E31" s="73"/>
      <c r="F31" s="74"/>
      <c r="G31" s="73"/>
      <c r="H31" s="73"/>
      <c r="I31" s="73"/>
      <c r="J31" s="73"/>
      <c r="K31" s="73"/>
      <c r="L31" s="73"/>
      <c r="M31" s="73"/>
      <c r="N31" s="73"/>
      <c r="O31" s="73"/>
      <c r="P31" s="73"/>
    </row>
    <row r="32" spans="2:20" ht="9.75" customHeight="1" x14ac:dyDescent="0.2">
      <c r="B32" s="40"/>
      <c r="C32" s="13"/>
      <c r="D32" s="13"/>
      <c r="E32" s="13"/>
      <c r="F32" s="49"/>
      <c r="G32" s="13"/>
      <c r="H32" s="13"/>
      <c r="I32" s="13"/>
      <c r="J32" s="13"/>
      <c r="K32" s="13"/>
      <c r="L32" s="13"/>
      <c r="M32" s="13"/>
      <c r="N32" s="13"/>
      <c r="O32" s="13"/>
      <c r="P32" s="13"/>
    </row>
    <row r="33" spans="3:16" ht="19.5" customHeight="1" x14ac:dyDescent="0.25">
      <c r="C33" s="13"/>
      <c r="E33" s="13"/>
      <c r="F33" s="8" t="s">
        <v>20</v>
      </c>
      <c r="G33" s="13"/>
      <c r="H33" s="13"/>
      <c r="I33" s="13"/>
      <c r="J33" s="13"/>
      <c r="K33" s="13"/>
      <c r="L33" s="13"/>
      <c r="M33" s="13"/>
      <c r="N33" s="13"/>
      <c r="O33" s="13"/>
      <c r="P33" s="13"/>
    </row>
  </sheetData>
  <mergeCells count="10">
    <mergeCell ref="M6:N6"/>
    <mergeCell ref="O6:P6"/>
    <mergeCell ref="Q6:R6"/>
    <mergeCell ref="B1:T1"/>
    <mergeCell ref="B2:T2"/>
    <mergeCell ref="C6:D6"/>
    <mergeCell ref="E6:F6"/>
    <mergeCell ref="G6:H6"/>
    <mergeCell ref="I6:J6"/>
    <mergeCell ref="K6:L6"/>
  </mergeCells>
  <phoneticPr fontId="0" type="noConversion"/>
  <printOptions horizontalCentered="1" verticalCentered="1"/>
  <pageMargins left="0.25" right="0.25" top="0.25" bottom="0.25" header="0.5" footer="0.5"/>
  <pageSetup scale="50" orientation="landscape" horizontalDpi="300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MSGraph.Chart.8" shapeId="1025" r:id="rId4">
          <objectPr defaultSize="0" r:id="rId5">
            <anchor moveWithCells="1">
              <from>
                <xdr:col>4</xdr:col>
                <xdr:colOff>581025</xdr:colOff>
                <xdr:row>34</xdr:row>
                <xdr:rowOff>9525</xdr:rowOff>
              </from>
              <to>
                <xdr:col>14</xdr:col>
                <xdr:colOff>419100</xdr:colOff>
                <xdr:row>58</xdr:row>
                <xdr:rowOff>38100</xdr:rowOff>
              </to>
            </anchor>
          </objectPr>
        </oleObject>
      </mc:Choice>
      <mc:Fallback>
        <oleObject progId="MSGraph.Chart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t-31</vt:lpstr>
      <vt:lpstr>'t-31'!Print_Area</vt:lpstr>
    </vt:vector>
  </TitlesOfParts>
  <Company>Department of Transportation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grubb</dc:creator>
  <cp:lastModifiedBy>USDOT</cp:lastModifiedBy>
  <cp:lastPrinted>2011-05-27T17:30:36Z</cp:lastPrinted>
  <dcterms:created xsi:type="dcterms:W3CDTF">1999-02-24T12:42:17Z</dcterms:created>
  <dcterms:modified xsi:type="dcterms:W3CDTF">2015-10-01T18:59:25Z</dcterms:modified>
</cp:coreProperties>
</file>