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5985" windowWidth="19215" windowHeight="6510"/>
  </bookViews>
  <sheets>
    <sheet name="t-31" sheetId="1" r:id="rId1"/>
  </sheets>
  <definedNames>
    <definedName name="_xlnm.Print_Area" localSheetId="0">'t-31'!$A$1:$N$32</definedName>
  </definedNames>
  <calcPr calcId="125725"/>
</workbook>
</file>

<file path=xl/calcChain.xml><?xml version="1.0" encoding="utf-8"?>
<calcChain xmlns="http://schemas.openxmlformats.org/spreadsheetml/2006/main">
  <c r="K18" i="1"/>
  <c r="K19"/>
  <c r="K20"/>
  <c r="K21"/>
  <c r="K10" l="1"/>
  <c r="K11"/>
  <c r="K12"/>
  <c r="K13"/>
  <c r="K14"/>
  <c r="K15"/>
  <c r="K16"/>
  <c r="K17"/>
  <c r="C25"/>
  <c r="D25"/>
  <c r="E25"/>
  <c r="F25"/>
  <c r="G25"/>
  <c r="H25"/>
  <c r="I25"/>
  <c r="J25"/>
  <c r="M20" l="1"/>
  <c r="M18"/>
  <c r="M19"/>
  <c r="M21"/>
  <c r="M12"/>
  <c r="M17"/>
  <c r="K25"/>
  <c r="M15"/>
  <c r="M10"/>
  <c r="M11"/>
  <c r="M16"/>
  <c r="M13"/>
  <c r="M14"/>
  <c r="L20" l="1"/>
  <c r="L21"/>
  <c r="L18"/>
  <c r="L19"/>
  <c r="L16"/>
  <c r="J27"/>
  <c r="I27"/>
  <c r="E27"/>
  <c r="C27"/>
  <c r="L12"/>
  <c r="L14"/>
  <c r="L15"/>
  <c r="L10"/>
  <c r="L13"/>
  <c r="F27"/>
  <c r="L11"/>
  <c r="G27"/>
  <c r="H27"/>
  <c r="L17"/>
  <c r="D27"/>
  <c r="K27" l="1"/>
  <c r="L25"/>
</calcChain>
</file>

<file path=xl/sharedStrings.xml><?xml version="1.0" encoding="utf-8"?>
<sst xmlns="http://schemas.openxmlformats.org/spreadsheetml/2006/main" count="45" uniqueCount="44">
  <si>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</si>
  <si>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</si>
  <si>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</si>
  <si>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</si>
  <si>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</si>
  <si>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</si>
  <si>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</si>
  <si>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</si>
  <si>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</si>
  <si>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</si>
  <si>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</si>
  <si>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</si>
  <si>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Other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</si>
  <si>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</si>
  <si>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</si>
  <si>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</si>
  <si>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</si>
  <si>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</si>
  <si>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</si>
  <si>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</si>
  <si>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</si>
  <si>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TOTAL</t>
  </si>
  <si>
    <t>Percent of Total</t>
  </si>
  <si>
    <t>Salt Lake City, UT</t>
  </si>
  <si>
    <t>Rank</t>
  </si>
  <si>
    <t>Transit</t>
  </si>
  <si>
    <t>Enhance-</t>
  </si>
  <si>
    <t>ments</t>
  </si>
  <si>
    <t>Seattle, WA</t>
  </si>
  <si>
    <t>Denver--Aurora, CO</t>
  </si>
  <si>
    <t>San Francisco--Oakland, CA</t>
  </si>
  <si>
    <t>Table 31</t>
  </si>
  <si>
    <t>ALASKA GOV APP</t>
  </si>
  <si>
    <t xml:space="preserve">Note:  Transit-way Lines may include HOV and busways, in addition to rail lines.  Station Stops / Terminals includes fare collection equip, Park and Ride, furniture, security equip.  Support &amp; Equip Facilities includes </t>
  </si>
  <si>
    <t xml:space="preserve">administrative/maintenance facilities, storage facilities, computers and other support equip.  Electrif./ Power Dist. includes traction power, AC power lighting, substation distribution, vehicle locator systems.  </t>
  </si>
  <si>
    <t>Signal/Communic. includes train control / signal systems, communications systems, radios.  Other includes contingencies, real estate, administration, contracts, professional services, systems, sitework and special conditions.</t>
  </si>
  <si>
    <t>Baltimore, MD</t>
  </si>
  <si>
    <t>Charlotte, NC-SC</t>
  </si>
  <si>
    <t>COLORADO GOV APP</t>
  </si>
  <si>
    <t>FLORIDA GOV APP</t>
  </si>
  <si>
    <t>Los Angeles--Long Beach--Santa Ana, CA</t>
  </si>
  <si>
    <t>Minneapolis--St. Paul, MN</t>
  </si>
  <si>
    <t>Orlando, FL</t>
  </si>
  <si>
    <t>FY 2011 NEW STARTS PROGRAM OBLIGATIONS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</si>
</sst>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1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6" xfId="0" applyBorder="1"/>
    <xf numFmtId="5" fontId="0" fillId="0" borderId="11" xfId="0" applyNumberFormat="1" applyBorder="1" applyProtection="1"/>
    <xf numFmtId="5" fontId="0" fillId="0" borderId="6" xfId="0" applyNumberFormat="1" applyBorder="1" applyProtection="1"/>
    <xf numFmtId="37" fontId="0" fillId="0" borderId="0" xfId="0" applyNumberFormat="1" applyProtection="1"/>
    <xf numFmtId="37" fontId="0" fillId="0" borderId="11" xfId="0" applyNumberFormat="1" applyBorder="1" applyProtection="1"/>
    <xf numFmtId="37" fontId="0" fillId="0" borderId="6" xfId="0" applyNumberFormat="1" applyBorder="1" applyProtection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37" fontId="0" fillId="0" borderId="12" xfId="0" applyNumberFormat="1" applyBorder="1" applyProtection="1"/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2" fillId="0" borderId="2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6" xfId="0" applyFont="1" applyFill="1" applyBorder="1"/>
    <xf numFmtId="0" fontId="2" fillId="0" borderId="0" xfId="0" applyFont="1" applyFill="1" applyAlignment="1">
      <alignment horizontal="center"/>
    </xf>
    <xf numFmtId="0" fontId="2" fillId="0" borderId="8" xfId="0" applyFont="1" applyFill="1" applyBorder="1"/>
    <xf numFmtId="0" fontId="3" fillId="0" borderId="8" xfId="0" applyFont="1" applyFill="1" applyBorder="1"/>
    <xf numFmtId="0" fontId="3" fillId="0" borderId="10" xfId="0" applyFont="1" applyFill="1" applyBorder="1"/>
    <xf numFmtId="0" fontId="0" fillId="0" borderId="0" xfId="0" applyFill="1"/>
    <xf numFmtId="0" fontId="3" fillId="0" borderId="0" xfId="0" applyFont="1" applyFill="1"/>
    <xf numFmtId="164" fontId="3" fillId="0" borderId="6" xfId="0" applyNumberFormat="1" applyFont="1" applyFill="1" applyBorder="1" applyProtection="1"/>
    <xf numFmtId="164" fontId="3" fillId="0" borderId="14" xfId="0" applyNumberFormat="1" applyFont="1" applyFill="1" applyBorder="1" applyProtection="1"/>
    <xf numFmtId="37" fontId="2" fillId="0" borderId="0" xfId="0" applyNumberFormat="1" applyFont="1" applyFill="1" applyProtection="1"/>
    <xf numFmtId="37" fontId="3" fillId="0" borderId="6" xfId="0" applyNumberFormat="1" applyFont="1" applyFill="1" applyBorder="1" applyProtection="1"/>
    <xf numFmtId="0" fontId="0" fillId="0" borderId="2" xfId="0" applyFill="1" applyBorder="1"/>
    <xf numFmtId="164" fontId="3" fillId="0" borderId="0" xfId="0" applyNumberFormat="1" applyFont="1" applyFill="1" applyProtection="1"/>
    <xf numFmtId="5" fontId="3" fillId="0" borderId="0" xfId="0" applyNumberFormat="1" applyFont="1" applyFill="1" applyProtection="1"/>
    <xf numFmtId="5" fontId="3" fillId="0" borderId="6" xfId="0" applyNumberFormat="1" applyFont="1" applyFill="1" applyBorder="1" applyProtection="1"/>
    <xf numFmtId="0" fontId="0" fillId="0" borderId="8" xfId="0" applyFill="1" applyBorder="1"/>
    <xf numFmtId="0" fontId="0" fillId="0" borderId="10" xfId="0" applyFill="1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7" xfId="0" applyFont="1" applyFill="1" applyBorder="1"/>
    <xf numFmtId="0" fontId="0" fillId="0" borderId="9" xfId="0" applyFill="1" applyBorder="1"/>
    <xf numFmtId="0" fontId="2" fillId="0" borderId="1" xfId="0" applyFont="1" applyFill="1" applyBorder="1"/>
    <xf numFmtId="0" fontId="0" fillId="0" borderId="3" xfId="0" applyFill="1" applyBorder="1"/>
    <xf numFmtId="0" fontId="0" fillId="0" borderId="4" xfId="0" applyFill="1" applyBorder="1"/>
    <xf numFmtId="164" fontId="4" fillId="0" borderId="0" xfId="0" applyNumberFormat="1" applyFont="1" applyFill="1" applyProtection="1"/>
    <xf numFmtId="37" fontId="4" fillId="0" borderId="0" xfId="0" applyNumberFormat="1" applyFont="1" applyFill="1" applyProtection="1"/>
    <xf numFmtId="0" fontId="4" fillId="0" borderId="2" xfId="0" applyFont="1" applyFill="1" applyBorder="1"/>
    <xf numFmtId="3" fontId="4" fillId="0" borderId="0" xfId="0" applyNumberFormat="1" applyFont="1" applyFill="1" applyAlignment="1" applyProtection="1">
      <alignment horizontal="center"/>
    </xf>
    <xf numFmtId="0" fontId="5" fillId="0" borderId="0" xfId="0" applyFont="1"/>
    <xf numFmtId="0" fontId="6" fillId="0" borderId="5" xfId="0" applyFont="1" applyBorder="1"/>
    <xf numFmtId="0" fontId="6" fillId="0" borderId="15" xfId="0" applyFont="1" applyBorder="1"/>
    <xf numFmtId="5" fontId="7" fillId="0" borderId="0" xfId="0" applyNumberFormat="1" applyFont="1" applyFill="1" applyProtection="1"/>
    <xf numFmtId="5" fontId="7" fillId="0" borderId="11" xfId="0" applyNumberFormat="1" applyFont="1" applyFill="1" applyBorder="1" applyProtection="1"/>
    <xf numFmtId="5" fontId="7" fillId="0" borderId="16" xfId="0" applyNumberFormat="1" applyFont="1" applyFill="1" applyBorder="1" applyProtection="1"/>
    <xf numFmtId="164" fontId="8" fillId="0" borderId="0" xfId="0" applyNumberFormat="1" applyFont="1" applyFill="1" applyProtection="1"/>
    <xf numFmtId="5" fontId="9" fillId="0" borderId="0" xfId="0" applyNumberFormat="1" applyFont="1" applyFill="1" applyProtection="1"/>
    <xf numFmtId="5" fontId="9" fillId="0" borderId="11" xfId="0" applyNumberFormat="1" applyFont="1" applyFill="1" applyBorder="1" applyProtection="1"/>
    <xf numFmtId="5" fontId="9" fillId="0" borderId="16" xfId="0" applyNumberFormat="1" applyFont="1" applyFill="1" applyBorder="1" applyProtection="1"/>
    <xf numFmtId="5" fontId="10" fillId="0" borderId="0" xfId="0" applyNumberFormat="1" applyFont="1" applyFill="1" applyProtection="1"/>
    <xf numFmtId="164" fontId="8" fillId="0" borderId="11" xfId="0" applyNumberFormat="1" applyFont="1" applyFill="1" applyBorder="1" applyProtection="1"/>
    <xf numFmtId="164" fontId="8" fillId="0" borderId="16" xfId="0" applyNumberFormat="1" applyFont="1" applyFill="1" applyBorder="1" applyProtection="1"/>
    <xf numFmtId="164" fontId="10" fillId="0" borderId="0" xfId="0" applyNumberFormat="1" applyFont="1" applyFill="1" applyProtection="1"/>
    <xf numFmtId="5" fontId="7" fillId="0" borderId="0" xfId="0" applyNumberFormat="1" applyFont="1" applyFill="1" applyBorder="1" applyProtection="1"/>
    <xf numFmtId="164" fontId="8" fillId="0" borderId="0" xfId="0" applyNumberFormat="1" applyFont="1" applyFill="1" applyBorder="1" applyProtection="1"/>
    <xf numFmtId="3" fontId="8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37" fontId="9" fillId="0" borderId="12" xfId="0" applyNumberFormat="1" applyFont="1" applyFill="1" applyBorder="1" applyProtection="1"/>
    <xf numFmtId="164" fontId="8" fillId="0" borderId="12" xfId="0" applyNumberFormat="1" applyFont="1" applyFill="1" applyBorder="1" applyProtection="1"/>
    <xf numFmtId="0" fontId="6" fillId="0" borderId="17" xfId="0" applyFont="1" applyBorder="1"/>
    <xf numFmtId="37" fontId="0" fillId="0" borderId="18" xfId="0" applyNumberFormat="1" applyBorder="1" applyProtection="1"/>
    <xf numFmtId="37" fontId="0" fillId="0" borderId="19" xfId="0" applyNumberFormat="1" applyBorder="1" applyProtection="1"/>
    <xf numFmtId="37" fontId="0" fillId="0" borderId="20" xfId="0" applyNumberFormat="1" applyBorder="1" applyProtection="1"/>
    <xf numFmtId="164" fontId="3" fillId="0" borderId="20" xfId="0" applyNumberFormat="1" applyFont="1" applyFill="1" applyBorder="1" applyProtection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N34"/>
  <sheetViews>
    <sheetView tabSelected="1" defaultGridColor="0" topLeftCell="B1" colorId="22" zoomScale="75" zoomScaleNormal="75" workbookViewId="0">
      <pane xSplit="1" ySplit="8" topLeftCell="C9" activePane="bottomRight" state="frozen"/>
      <selection activeCell="B1" sqref="B1"/>
      <selection pane="topRight" activeCell="C1" sqref="C1"/>
      <selection pane="bottomLeft" activeCell="B12" sqref="B12"/>
      <selection pane="bottomRight" activeCell="F15" sqref="F15"/>
    </sheetView>
  </sheetViews>
  <sheetFormatPr defaultColWidth="11.44140625" defaultRowHeight="15"/>
  <cols>
    <col min="1" max="1" width="1.33203125" customWidth="1"/>
    <col min="2" max="2" width="36.6640625" customWidth="1"/>
    <col min="3" max="3" width="13.77734375" customWidth="1"/>
    <col min="4" max="4" width="13.5546875" bestFit="1" customWidth="1"/>
    <col min="5" max="8" width="12.77734375" customWidth="1"/>
    <col min="9" max="9" width="11.88671875" customWidth="1"/>
    <col min="10" max="10" width="15" customWidth="1"/>
    <col min="11" max="11" width="15.5546875" customWidth="1"/>
    <col min="12" max="12" width="7.77734375" customWidth="1"/>
    <col min="13" max="13" width="4.21875" customWidth="1"/>
    <col min="14" max="14" width="1.77734375" customWidth="1"/>
    <col min="15" max="15" width="1" customWidth="1"/>
    <col min="16" max="20" width="10.77734375" customWidth="1"/>
  </cols>
  <sheetData>
    <row r="1" spans="2:14" ht="18">
      <c r="B1" s="85" t="s">
        <v>31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2:14" ht="18">
      <c r="B2" s="85" t="s">
        <v>43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2:14" ht="9.75" customHeight="1" thickBot="1"/>
    <row r="4" spans="2:14" ht="3.75" customHeight="1">
      <c r="B4" s="1"/>
      <c r="C4" s="3"/>
      <c r="D4" s="2"/>
      <c r="E4" s="2"/>
      <c r="F4" s="2"/>
      <c r="G4" s="2"/>
      <c r="H4" s="2"/>
      <c r="I4" s="2"/>
      <c r="J4" s="4"/>
      <c r="K4" s="27"/>
      <c r="L4" s="28"/>
      <c r="M4" s="28"/>
      <c r="N4" s="29"/>
    </row>
    <row r="5" spans="2:14" ht="15.75">
      <c r="B5" s="5"/>
      <c r="C5" s="20" t="s">
        <v>0</v>
      </c>
      <c r="D5" s="19" t="s">
        <v>1</v>
      </c>
      <c r="E5" s="19" t="s">
        <v>2</v>
      </c>
      <c r="F5" s="19" t="s">
        <v>4</v>
      </c>
      <c r="G5" s="19" t="s">
        <v>3</v>
      </c>
      <c r="H5" s="6"/>
      <c r="I5" s="19" t="s">
        <v>25</v>
      </c>
      <c r="J5" s="7"/>
      <c r="K5" s="30"/>
      <c r="L5" s="31" t="s">
        <v>5</v>
      </c>
      <c r="M5" s="31"/>
      <c r="N5" s="32"/>
    </row>
    <row r="6" spans="2:14" ht="15.75">
      <c r="B6" s="5"/>
      <c r="C6" s="20" t="s">
        <v>6</v>
      </c>
      <c r="D6" s="19" t="s">
        <v>7</v>
      </c>
      <c r="E6" s="19" t="s">
        <v>8</v>
      </c>
      <c r="F6" s="19" t="s">
        <v>11</v>
      </c>
      <c r="G6" s="19" t="s">
        <v>9</v>
      </c>
      <c r="H6" s="19" t="s">
        <v>10</v>
      </c>
      <c r="I6" s="19" t="s">
        <v>26</v>
      </c>
      <c r="J6" s="21" t="s">
        <v>12</v>
      </c>
      <c r="K6" s="33" t="s">
        <v>13</v>
      </c>
      <c r="L6" s="31" t="s">
        <v>14</v>
      </c>
      <c r="M6" s="31" t="s">
        <v>24</v>
      </c>
      <c r="N6" s="32"/>
    </row>
    <row r="7" spans="2:14" ht="15.75">
      <c r="B7" s="5" t="s">
        <v>15</v>
      </c>
      <c r="C7" s="20"/>
      <c r="D7" s="19" t="s">
        <v>16</v>
      </c>
      <c r="E7" s="19" t="s">
        <v>17</v>
      </c>
      <c r="F7" s="19" t="s">
        <v>20</v>
      </c>
      <c r="G7" s="19" t="s">
        <v>18</v>
      </c>
      <c r="H7" s="19" t="s">
        <v>19</v>
      </c>
      <c r="I7" s="19" t="s">
        <v>27</v>
      </c>
      <c r="J7" s="7"/>
      <c r="K7" s="30"/>
      <c r="L7" s="31" t="s">
        <v>13</v>
      </c>
      <c r="M7" s="31"/>
      <c r="N7" s="32"/>
    </row>
    <row r="8" spans="2:14" ht="5.25" customHeight="1" thickBot="1">
      <c r="B8" s="8"/>
      <c r="C8" s="10"/>
      <c r="D8" s="9"/>
      <c r="E8" s="9"/>
      <c r="F8" s="9"/>
      <c r="G8" s="9"/>
      <c r="H8" s="9"/>
      <c r="I8" s="9"/>
      <c r="J8" s="11"/>
      <c r="K8" s="34"/>
      <c r="L8" s="35"/>
      <c r="M8" s="35"/>
      <c r="N8" s="36"/>
    </row>
    <row r="9" spans="2:14" ht="6" customHeight="1">
      <c r="B9" s="61"/>
      <c r="C9" s="12"/>
      <c r="J9" s="13"/>
      <c r="K9" s="37"/>
      <c r="L9" s="38"/>
      <c r="M9" s="38"/>
      <c r="N9" s="32"/>
    </row>
    <row r="10" spans="2:14" ht="22.5" customHeight="1">
      <c r="B10" s="61" t="s">
        <v>32</v>
      </c>
      <c r="C10" s="14">
        <v>9157397</v>
      </c>
      <c r="D10" s="23">
        <v>0</v>
      </c>
      <c r="E10" s="23">
        <v>1117000</v>
      </c>
      <c r="F10" s="23">
        <v>0</v>
      </c>
      <c r="G10" s="23">
        <v>0</v>
      </c>
      <c r="H10" s="23">
        <v>0</v>
      </c>
      <c r="I10" s="23">
        <v>0</v>
      </c>
      <c r="J10" s="15">
        <v>0</v>
      </c>
      <c r="K10" s="74">
        <f t="shared" ref="K10:K21" si="0">SUM(C10:J10)</f>
        <v>10274397</v>
      </c>
      <c r="L10" s="75">
        <f>(K10/$K$25)*100</f>
        <v>5.9340081203826847</v>
      </c>
      <c r="M10" s="76">
        <f>RANK(K10,K$10:K$22,0)</f>
        <v>5</v>
      </c>
      <c r="N10" s="39"/>
    </row>
    <row r="11" spans="2:14" ht="22.5" customHeight="1">
      <c r="B11" s="61" t="s">
        <v>36</v>
      </c>
      <c r="C11" s="17">
        <v>0</v>
      </c>
      <c r="D11" s="22">
        <v>3000000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18">
        <v>0</v>
      </c>
      <c r="K11" s="77">
        <f t="shared" si="0"/>
        <v>3000000</v>
      </c>
      <c r="L11" s="75">
        <f>(K11/$K$25)*100</f>
        <v>1.7326587984820963</v>
      </c>
      <c r="M11" s="76">
        <f>RANK(K11,K$10:K$22,0)</f>
        <v>10</v>
      </c>
      <c r="N11" s="39"/>
    </row>
    <row r="12" spans="2:14" ht="22.5" customHeight="1">
      <c r="B12" s="61" t="s">
        <v>37</v>
      </c>
      <c r="C12" s="17">
        <v>1820000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18">
        <v>0</v>
      </c>
      <c r="K12" s="77">
        <f t="shared" si="0"/>
        <v>1820000</v>
      </c>
      <c r="L12" s="75">
        <f>(K12/$K$25)*100</f>
        <v>1.051146337745805</v>
      </c>
      <c r="M12" s="76">
        <f>RANK(K12,K$10:K$22,0)</f>
        <v>12</v>
      </c>
      <c r="N12" s="39"/>
    </row>
    <row r="13" spans="2:14" ht="22.5" customHeight="1">
      <c r="B13" s="62" t="s">
        <v>38</v>
      </c>
      <c r="C13" s="25">
        <v>4109000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6">
        <v>0</v>
      </c>
      <c r="K13" s="78">
        <f t="shared" si="0"/>
        <v>4109000</v>
      </c>
      <c r="L13" s="79">
        <f>(K13/$K$25)*100</f>
        <v>2.3731650009876444</v>
      </c>
      <c r="M13" s="76">
        <f>RANK(K13,K$10:K$22,0)</f>
        <v>9</v>
      </c>
      <c r="N13" s="40"/>
    </row>
    <row r="14" spans="2:14" ht="22.5" customHeight="1">
      <c r="B14" s="61" t="s">
        <v>29</v>
      </c>
      <c r="C14" s="17">
        <v>8842984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18">
        <v>0</v>
      </c>
      <c r="K14" s="77">
        <f t="shared" si="0"/>
        <v>8842984</v>
      </c>
      <c r="L14" s="75">
        <f>(K14/$K$25)*100</f>
        <v>5.1072913441454668</v>
      </c>
      <c r="M14" s="76">
        <f>RANK(K14,K$10:K$22,0)</f>
        <v>7</v>
      </c>
      <c r="N14" s="39"/>
    </row>
    <row r="15" spans="2:14" ht="22.5" customHeight="1">
      <c r="B15" s="61" t="s">
        <v>39</v>
      </c>
      <c r="C15" s="17">
        <v>28718816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18">
        <v>0</v>
      </c>
      <c r="K15" s="77">
        <f t="shared" si="0"/>
        <v>28718816</v>
      </c>
      <c r="L15" s="75">
        <f>(K15/$K$25)*100</f>
        <v>16.586636408129465</v>
      </c>
      <c r="M15" s="76">
        <f>RANK(K15,K$10:K$22,0)</f>
        <v>3</v>
      </c>
      <c r="N15" s="39"/>
    </row>
    <row r="16" spans="2:14" ht="22.5" customHeight="1">
      <c r="B16" s="61" t="s">
        <v>40</v>
      </c>
      <c r="C16" s="17">
        <v>0</v>
      </c>
      <c r="D16" s="22">
        <v>0</v>
      </c>
      <c r="E16" s="22">
        <v>-3017</v>
      </c>
      <c r="F16" s="22">
        <v>0</v>
      </c>
      <c r="G16" s="22">
        <v>0</v>
      </c>
      <c r="H16" s="22">
        <v>-1200000</v>
      </c>
      <c r="I16" s="22">
        <v>0</v>
      </c>
      <c r="J16" s="18">
        <v>10785568</v>
      </c>
      <c r="K16" s="77">
        <f t="shared" si="0"/>
        <v>9582551</v>
      </c>
      <c r="L16" s="75">
        <f>(K16/$K$25)*100</f>
        <v>5.5344304340178025</v>
      </c>
      <c r="M16" s="76">
        <f>RANK(K16,K$10:K$22,0)</f>
        <v>6</v>
      </c>
      <c r="N16" s="39"/>
    </row>
    <row r="17" spans="2:14" ht="22.5" customHeight="1">
      <c r="B17" s="61" t="s">
        <v>41</v>
      </c>
      <c r="C17" s="17">
        <v>6629000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18">
        <v>0</v>
      </c>
      <c r="K17" s="77">
        <f t="shared" si="0"/>
        <v>6629000</v>
      </c>
      <c r="L17" s="75">
        <f>(K17/$K$25)*100</f>
        <v>3.828598391712605</v>
      </c>
      <c r="M17" s="76">
        <f>RANK(K17,K$10:K$22,0)</f>
        <v>8</v>
      </c>
      <c r="N17" s="39"/>
    </row>
    <row r="18" spans="2:14" ht="22.5" customHeight="1">
      <c r="B18" s="61" t="s">
        <v>42</v>
      </c>
      <c r="C18" s="17">
        <v>2392000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18">
        <v>224000</v>
      </c>
      <c r="K18" s="77">
        <f t="shared" si="0"/>
        <v>2616000</v>
      </c>
      <c r="L18" s="75">
        <f>(K18/$K$25)*100</f>
        <v>1.5108784722763879</v>
      </c>
      <c r="M18" s="76">
        <f>RANK(K18,K$10:K$22,0)</f>
        <v>11</v>
      </c>
      <c r="N18" s="39"/>
    </row>
    <row r="19" spans="2:14" ht="22.5" customHeight="1">
      <c r="B19" s="61" t="s">
        <v>23</v>
      </c>
      <c r="C19" s="17">
        <v>32069357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18">
        <v>0</v>
      </c>
      <c r="K19" s="77">
        <f t="shared" si="0"/>
        <v>32069357</v>
      </c>
      <c r="L19" s="75">
        <f>(K19/$K$25)*100</f>
        <v>18.521751189237801</v>
      </c>
      <c r="M19" s="76">
        <f>RANK(K19,K$10:K$22,0)</f>
        <v>2</v>
      </c>
      <c r="N19" s="39"/>
    </row>
    <row r="20" spans="2:14" ht="22.5" customHeight="1">
      <c r="B20" s="80" t="s">
        <v>30</v>
      </c>
      <c r="C20" s="81">
        <v>2</v>
      </c>
      <c r="D20" s="82">
        <v>26000000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3">
        <v>0</v>
      </c>
      <c r="K20" s="77">
        <f t="shared" si="0"/>
        <v>26000002</v>
      </c>
      <c r="L20" s="75">
        <f>(K20/$K$25)*100</f>
        <v>15.016377408617366</v>
      </c>
      <c r="M20" s="76">
        <f>RANK(K20,K$10:K$22,0)</f>
        <v>4</v>
      </c>
      <c r="N20" s="84"/>
    </row>
    <row r="21" spans="2:14" ht="22.5" customHeight="1">
      <c r="B21" s="61" t="s">
        <v>28</v>
      </c>
      <c r="C21" s="17">
        <v>39482196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18">
        <v>0</v>
      </c>
      <c r="K21" s="77">
        <f t="shared" si="0"/>
        <v>39482196</v>
      </c>
      <c r="L21" s="75">
        <f>(K21/$K$25)*100</f>
        <v>22.803058094264873</v>
      </c>
      <c r="M21" s="76">
        <f>RANK(K21,K$10:K$22,0)</f>
        <v>1</v>
      </c>
      <c r="N21" s="39"/>
    </row>
    <row r="22" spans="2:14" ht="22.5" customHeight="1">
      <c r="B22" s="61"/>
      <c r="C22" s="17"/>
      <c r="D22" s="22"/>
      <c r="E22" s="22"/>
      <c r="F22" s="22"/>
      <c r="G22" s="22"/>
      <c r="H22" s="22"/>
      <c r="I22" s="22"/>
      <c r="J22" s="18"/>
      <c r="K22" s="77"/>
      <c r="L22" s="75"/>
      <c r="M22" s="76"/>
      <c r="N22" s="39"/>
    </row>
    <row r="23" spans="2:14" ht="5.25" customHeight="1" thickBot="1">
      <c r="B23" s="5"/>
      <c r="C23" s="17"/>
      <c r="D23" s="16"/>
      <c r="E23" s="16"/>
      <c r="F23" s="16"/>
      <c r="G23" s="16"/>
      <c r="H23" s="16"/>
      <c r="I23" s="16"/>
      <c r="J23" s="18"/>
      <c r="K23" s="41"/>
      <c r="L23" s="57"/>
      <c r="M23" s="59"/>
      <c r="N23" s="42"/>
    </row>
    <row r="24" spans="2:14" ht="6" customHeight="1">
      <c r="B24" s="53"/>
      <c r="C24" s="54"/>
      <c r="D24" s="43"/>
      <c r="E24" s="43"/>
      <c r="F24" s="43"/>
      <c r="G24" s="43"/>
      <c r="H24" s="43"/>
      <c r="I24" s="43"/>
      <c r="J24" s="55"/>
      <c r="K24" s="43"/>
      <c r="L24" s="58"/>
      <c r="M24" s="58"/>
      <c r="N24" s="29"/>
    </row>
    <row r="25" spans="2:14" ht="15.75">
      <c r="B25" s="49" t="s">
        <v>21</v>
      </c>
      <c r="C25" s="64">
        <f t="shared" ref="C25:L25" si="1">SUM(C10:C24)</f>
        <v>133220752</v>
      </c>
      <c r="D25" s="63">
        <f t="shared" si="1"/>
        <v>29000000</v>
      </c>
      <c r="E25" s="63">
        <f t="shared" si="1"/>
        <v>1113983</v>
      </c>
      <c r="F25" s="63">
        <f t="shared" si="1"/>
        <v>0</v>
      </c>
      <c r="G25" s="63">
        <f t="shared" si="1"/>
        <v>0</v>
      </c>
      <c r="H25" s="63">
        <f t="shared" si="1"/>
        <v>-1200000</v>
      </c>
      <c r="I25" s="63">
        <f t="shared" si="1"/>
        <v>0</v>
      </c>
      <c r="J25" s="63">
        <f t="shared" si="1"/>
        <v>11009568</v>
      </c>
      <c r="K25" s="65">
        <f t="shared" si="1"/>
        <v>173144303</v>
      </c>
      <c r="L25" s="66">
        <f t="shared" si="1"/>
        <v>99.999999999999986</v>
      </c>
      <c r="M25" s="56"/>
      <c r="N25" s="39"/>
    </row>
    <row r="26" spans="2:14" ht="5.25" customHeight="1">
      <c r="B26" s="49"/>
      <c r="C26" s="68"/>
      <c r="D26" s="67"/>
      <c r="E26" s="67"/>
      <c r="F26" s="67"/>
      <c r="G26" s="67"/>
      <c r="H26" s="67"/>
      <c r="I26" s="67"/>
      <c r="J26" s="67"/>
      <c r="K26" s="69"/>
      <c r="L26" s="70"/>
      <c r="M26" s="45"/>
      <c r="N26" s="46"/>
    </row>
    <row r="27" spans="2:14" ht="15.75">
      <c r="B27" s="50" t="s">
        <v>22</v>
      </c>
      <c r="C27" s="71">
        <f t="shared" ref="C27:J27" si="2">(C25/$K$25)*100</f>
        <v>76.942036031067104</v>
      </c>
      <c r="D27" s="66">
        <f t="shared" si="2"/>
        <v>16.749035051993598</v>
      </c>
      <c r="E27" s="66">
        <f t="shared" si="2"/>
        <v>0.64338414876982697</v>
      </c>
      <c r="F27" s="66">
        <f t="shared" si="2"/>
        <v>0</v>
      </c>
      <c r="G27" s="66">
        <f t="shared" si="2"/>
        <v>0</v>
      </c>
      <c r="H27" s="66">
        <f t="shared" si="2"/>
        <v>-0.6930635193928385</v>
      </c>
      <c r="I27" s="66">
        <f t="shared" si="2"/>
        <v>0</v>
      </c>
      <c r="J27" s="66">
        <f t="shared" si="2"/>
        <v>6.358608287562312</v>
      </c>
      <c r="K27" s="72">
        <f>SUM(C27:J27)</f>
        <v>100</v>
      </c>
      <c r="L27" s="73"/>
      <c r="M27" s="44"/>
      <c r="N27" s="39"/>
    </row>
    <row r="28" spans="2:14" ht="4.5" customHeight="1" thickBot="1">
      <c r="B28" s="51"/>
      <c r="C28" s="52"/>
      <c r="D28" s="47"/>
      <c r="E28" s="47"/>
      <c r="F28" s="47"/>
      <c r="G28" s="47"/>
      <c r="H28" s="47"/>
      <c r="I28" s="47"/>
      <c r="J28" s="48"/>
      <c r="K28" s="47"/>
      <c r="L28" s="47"/>
      <c r="M28" s="47"/>
      <c r="N28" s="48"/>
    </row>
    <row r="29" spans="2:14" ht="6.75" customHeight="1"/>
    <row r="30" spans="2:14" ht="20.25" customHeight="1">
      <c r="B30" s="60" t="s">
        <v>33</v>
      </c>
    </row>
    <row r="31" spans="2:14" ht="20.25" customHeight="1">
      <c r="B31" s="60" t="s">
        <v>34</v>
      </c>
    </row>
    <row r="32" spans="2:14" ht="20.25" customHeight="1">
      <c r="B32" s="60" t="s">
        <v>35</v>
      </c>
    </row>
    <row r="34" spans="2:2" ht="15.75">
      <c r="B34" s="6"/>
    </row>
  </sheetData>
  <mergeCells count="2">
    <mergeCell ref="B1:N1"/>
    <mergeCell ref="B2:N2"/>
  </mergeCells>
  <phoneticPr fontId="0" type="noConversion"/>
  <printOptions horizontalCentered="1" verticalCentered="1"/>
  <pageMargins left="0.15" right="0.15" top="0.25" bottom="0.25" header="0.5" footer="0.5"/>
  <pageSetup scale="4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t-31</vt:lpstr>
      <vt:lpstr>'t-31'!Print_Area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2009-12-09T02:01:43Z</cp:lastPrinted>
  <dcterms:created xsi:type="dcterms:W3CDTF">1999-02-24T12:40:16Z</dcterms:created>
  <dcterms:modified xsi:type="dcterms:W3CDTF">2012-06-12T13:55:35Z</dcterms:modified>
</cp:coreProperties>
</file>