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-15" windowWidth="25155" windowHeight="6315"/>
  </bookViews>
  <sheets>
    <sheet name="t-30" sheetId="1" r:id="rId1"/>
  </sheets>
  <definedNames>
    <definedName name="_xlnm.Print_Area" localSheetId="0">'t-30'!$A$1:$P$44</definedName>
  </definedNames>
  <calcPr calcId="145621"/>
</workbook>
</file>

<file path=xl/calcChain.xml><?xml version="1.0" encoding="utf-8"?>
<calcChain xmlns="http://schemas.openxmlformats.org/spreadsheetml/2006/main">
  <c r="N37" i="1" l="1"/>
  <c r="J39" i="1"/>
  <c r="K39" i="1"/>
  <c r="L39" i="1"/>
  <c r="J37" i="1"/>
  <c r="K37" i="1"/>
  <c r="L37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 l="1"/>
  <c r="M12" i="1"/>
  <c r="M10" i="1" l="1"/>
  <c r="M11" i="1"/>
  <c r="C37" i="1"/>
  <c r="D37" i="1"/>
  <c r="E37" i="1"/>
  <c r="F37" i="1"/>
  <c r="G37" i="1"/>
  <c r="H37" i="1"/>
  <c r="I37" i="1"/>
  <c r="O32" i="1" l="1"/>
  <c r="O24" i="1"/>
  <c r="O21" i="1"/>
  <c r="O28" i="1"/>
  <c r="O20" i="1"/>
  <c r="O16" i="1"/>
  <c r="O33" i="1"/>
  <c r="O29" i="1"/>
  <c r="O25" i="1"/>
  <c r="O17" i="1"/>
  <c r="O14" i="1"/>
  <c r="O30" i="1"/>
  <c r="O18" i="1"/>
  <c r="O34" i="1"/>
  <c r="O15" i="1"/>
  <c r="O31" i="1"/>
  <c r="O22" i="1"/>
  <c r="O27" i="1"/>
  <c r="O23" i="1"/>
  <c r="O26" i="1"/>
  <c r="O19" i="1"/>
  <c r="O12" i="1"/>
  <c r="O13" i="1"/>
  <c r="M37" i="1"/>
  <c r="O10" i="1"/>
  <c r="O11" i="1"/>
  <c r="N32" i="1" l="1"/>
  <c r="N28" i="1"/>
  <c r="N24" i="1"/>
  <c r="N16" i="1"/>
  <c r="N20" i="1"/>
  <c r="N33" i="1"/>
  <c r="N27" i="1"/>
  <c r="N14" i="1"/>
  <c r="N22" i="1"/>
  <c r="N34" i="1"/>
  <c r="N15" i="1"/>
  <c r="N17" i="1"/>
  <c r="N26" i="1"/>
  <c r="N19" i="1"/>
  <c r="N21" i="1"/>
  <c r="N23" i="1"/>
  <c r="N18" i="1"/>
  <c r="N25" i="1"/>
  <c r="N29" i="1"/>
  <c r="N31" i="1"/>
  <c r="N30" i="1"/>
  <c r="N12" i="1"/>
  <c r="N13" i="1"/>
  <c r="I39" i="1"/>
  <c r="E39" i="1"/>
  <c r="C39" i="1"/>
  <c r="N10" i="1"/>
  <c r="F39" i="1"/>
  <c r="N11" i="1"/>
  <c r="G39" i="1"/>
  <c r="H39" i="1"/>
  <c r="D39" i="1"/>
  <c r="M39" i="1" l="1"/>
</calcChain>
</file>

<file path=xl/sharedStrings.xml><?xml version="1.0" encoding="utf-8"?>
<sst xmlns="http://schemas.openxmlformats.org/spreadsheetml/2006/main" count="64" uniqueCount="61">
  <si>
    <t>Rolling</t>
  </si>
  <si>
    <t>Transit-</t>
  </si>
  <si>
    <t>Station</t>
  </si>
  <si>
    <t>Electrif.,</t>
  </si>
  <si>
    <t>Support</t>
  </si>
  <si>
    <t>Percent</t>
  </si>
  <si>
    <t>Stock</t>
  </si>
  <si>
    <t>way</t>
  </si>
  <si>
    <t>Stops/</t>
  </si>
  <si>
    <t>Power</t>
  </si>
  <si>
    <t>Signals/</t>
  </si>
  <si>
    <t>&amp; Equip.</t>
  </si>
  <si>
    <t>Other</t>
  </si>
  <si>
    <t>Total</t>
  </si>
  <si>
    <t>of</t>
  </si>
  <si>
    <t>Area</t>
  </si>
  <si>
    <t>Lines</t>
  </si>
  <si>
    <t>Terminals</t>
  </si>
  <si>
    <t>Distribution</t>
  </si>
  <si>
    <t>Communic.</t>
  </si>
  <si>
    <t>Facilities</t>
  </si>
  <si>
    <t>TOTAL</t>
  </si>
  <si>
    <t>Percent of Total</t>
  </si>
  <si>
    <t>Rank</t>
  </si>
  <si>
    <t>Transit</t>
  </si>
  <si>
    <t>Enhance-</t>
  </si>
  <si>
    <t>ments</t>
  </si>
  <si>
    <t xml:space="preserve">Note:  Transit-way Lines may include HOV and busways, in addition to rail lines.  Station Stops / Terminals includes fare collection equip, Park and Ride, furniture, security equip.  Support &amp; Equip Facilities includes </t>
  </si>
  <si>
    <t xml:space="preserve">administrative/maintenance facilities, storage facilities, computers and other support equip.  Electrif./ Power Dist. includes traction power, AC power lighting, substation distribution, vehicle locator systems.  </t>
  </si>
  <si>
    <t>Signal/Communic. includes train control / signal systems, communications systems, radios.  Other includes contingencies, real estate, administration, contracts, professional services, systems, sitework and special conditions.</t>
  </si>
  <si>
    <t>HAWAII GOV APP</t>
  </si>
  <si>
    <t>ALASKA GOV APP</t>
  </si>
  <si>
    <t>Dallas-Fort Worth-Arlington, TX</t>
  </si>
  <si>
    <t>Riverside-San Bernardino, CA</t>
  </si>
  <si>
    <t>Table 30</t>
  </si>
  <si>
    <t>Charlotte, NC-SC</t>
  </si>
  <si>
    <t>Chicago, IL-IN</t>
  </si>
  <si>
    <t>Denver-Aurora, CO</t>
  </si>
  <si>
    <t>FLORIDA GOV APP</t>
  </si>
  <si>
    <t>Grand Rapids, MI</t>
  </si>
  <si>
    <t>Hartford, CT</t>
  </si>
  <si>
    <t>Houston, TX</t>
  </si>
  <si>
    <t>Los Angeles-Long Beach-Anaheim, CA</t>
  </si>
  <si>
    <t>Minneapolis-St. Paul, MN-WI</t>
  </si>
  <si>
    <t>New York-Newark, NY-NJ-CT</t>
  </si>
  <si>
    <t>Philadelphia, PA-NJ-DE-MD</t>
  </si>
  <si>
    <t>Phoenix-Mesa, AZ</t>
  </si>
  <si>
    <t>Portland, OR-WA</t>
  </si>
  <si>
    <t>Sacramento, CA</t>
  </si>
  <si>
    <t>San Francisco-Oakland, CA</t>
  </si>
  <si>
    <t>San Jose, CA</t>
  </si>
  <si>
    <t>Santa Rosa, CA</t>
  </si>
  <si>
    <t>Seattle, WA</t>
  </si>
  <si>
    <t>Shreveport, LA</t>
  </si>
  <si>
    <t>Urban Honolulu, HI</t>
  </si>
  <si>
    <t>Washington, DC-VA-MD</t>
  </si>
  <si>
    <t>FY 2014 CAPITAL OBLIGATIONS AWARDED FOR NEW STARTS ACTIVITIES</t>
  </si>
  <si>
    <t>Terminals Intdml</t>
  </si>
  <si>
    <t>Guideway</t>
  </si>
  <si>
    <t>and</t>
  </si>
  <si>
    <t>Track Elements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</si>
</sst>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11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6" xfId="0" applyBorder="1"/>
    <xf numFmtId="5" fontId="0" fillId="0" borderId="11" xfId="0" applyNumberFormat="1" applyBorder="1" applyProtection="1"/>
    <xf numFmtId="5" fontId="0" fillId="0" borderId="6" xfId="0" applyNumberFormat="1" applyBorder="1" applyProtection="1"/>
    <xf numFmtId="37" fontId="0" fillId="0" borderId="0" xfId="0" applyNumberFormat="1" applyProtection="1"/>
    <xf numFmtId="37" fontId="0" fillId="0" borderId="11" xfId="0" applyNumberFormat="1" applyBorder="1" applyProtection="1"/>
    <xf numFmtId="37" fontId="0" fillId="0" borderId="6" xfId="0" applyNumberFormat="1" applyBorder="1" applyProtection="1"/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7" fontId="0" fillId="0" borderId="0" xfId="0" applyNumberFormat="1" applyBorder="1" applyProtection="1"/>
    <xf numFmtId="5" fontId="0" fillId="0" borderId="0" xfId="0" applyNumberFormat="1" applyBorder="1" applyProtection="1"/>
    <xf numFmtId="0" fontId="2" fillId="0" borderId="2" xfId="0" applyFont="1" applyFill="1" applyBorder="1"/>
    <xf numFmtId="0" fontId="3" fillId="0" borderId="2" xfId="0" applyFont="1" applyFill="1" applyBorder="1"/>
    <xf numFmtId="0" fontId="3" fillId="0" borderId="4" xfId="0" applyFont="1" applyFill="1" applyBorder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6" xfId="0" applyFont="1" applyFill="1" applyBorder="1"/>
    <xf numFmtId="0" fontId="2" fillId="0" borderId="0" xfId="0" applyFont="1" applyFill="1" applyAlignment="1">
      <alignment horizontal="center"/>
    </xf>
    <xf numFmtId="0" fontId="2" fillId="0" borderId="8" xfId="0" applyFont="1" applyFill="1" applyBorder="1"/>
    <xf numFmtId="0" fontId="3" fillId="0" borderId="8" xfId="0" applyFont="1" applyFill="1" applyBorder="1"/>
    <xf numFmtId="0" fontId="3" fillId="0" borderId="10" xfId="0" applyFont="1" applyFill="1" applyBorder="1"/>
    <xf numFmtId="0" fontId="0" fillId="0" borderId="0" xfId="0" applyFill="1"/>
    <xf numFmtId="0" fontId="3" fillId="0" borderId="0" xfId="0" applyFont="1" applyFill="1"/>
    <xf numFmtId="164" fontId="3" fillId="0" borderId="6" xfId="0" applyNumberFormat="1" applyFont="1" applyFill="1" applyBorder="1" applyProtection="1"/>
    <xf numFmtId="37" fontId="2" fillId="0" borderId="0" xfId="0" applyNumberFormat="1" applyFont="1" applyFill="1" applyProtection="1"/>
    <xf numFmtId="37" fontId="3" fillId="0" borderId="6" xfId="0" applyNumberFormat="1" applyFont="1" applyFill="1" applyBorder="1" applyProtection="1"/>
    <xf numFmtId="0" fontId="0" fillId="0" borderId="2" xfId="0" applyFill="1" applyBorder="1"/>
    <xf numFmtId="164" fontId="3" fillId="0" borderId="0" xfId="0" applyNumberFormat="1" applyFont="1" applyFill="1" applyProtection="1"/>
    <xf numFmtId="5" fontId="3" fillId="0" borderId="0" xfId="0" applyNumberFormat="1" applyFont="1" applyFill="1" applyProtection="1"/>
    <xf numFmtId="5" fontId="3" fillId="0" borderId="6" xfId="0" applyNumberFormat="1" applyFont="1" applyFill="1" applyBorder="1" applyProtection="1"/>
    <xf numFmtId="0" fontId="0" fillId="0" borderId="8" xfId="0" applyFill="1" applyBorder="1"/>
    <xf numFmtId="0" fontId="0" fillId="0" borderId="10" xfId="0" applyFill="1" applyBorder="1"/>
    <xf numFmtId="0" fontId="2" fillId="0" borderId="5" xfId="0" applyFont="1" applyFill="1" applyBorder="1"/>
    <xf numFmtId="0" fontId="3" fillId="0" borderId="5" xfId="0" applyFont="1" applyFill="1" applyBorder="1"/>
    <xf numFmtId="0" fontId="2" fillId="0" borderId="7" xfId="0" applyFont="1" applyFill="1" applyBorder="1"/>
    <xf numFmtId="0" fontId="0" fillId="0" borderId="9" xfId="0" applyFill="1" applyBorder="1"/>
    <xf numFmtId="0" fontId="2" fillId="0" borderId="1" xfId="0" applyFont="1" applyFill="1" applyBorder="1"/>
    <xf numFmtId="0" fontId="0" fillId="0" borderId="3" xfId="0" applyFill="1" applyBorder="1"/>
    <xf numFmtId="0" fontId="0" fillId="0" borderId="4" xfId="0" applyFill="1" applyBorder="1"/>
    <xf numFmtId="164" fontId="4" fillId="0" borderId="0" xfId="0" applyNumberFormat="1" applyFont="1" applyFill="1" applyProtection="1"/>
    <xf numFmtId="37" fontId="4" fillId="0" borderId="0" xfId="0" applyNumberFormat="1" applyFont="1" applyFill="1" applyProtection="1"/>
    <xf numFmtId="0" fontId="4" fillId="0" borderId="2" xfId="0" applyFont="1" applyFill="1" applyBorder="1"/>
    <xf numFmtId="3" fontId="4" fillId="0" borderId="0" xfId="0" applyNumberFormat="1" applyFont="1" applyFill="1" applyAlignment="1" applyProtection="1">
      <alignment horizontal="center"/>
    </xf>
    <xf numFmtId="0" fontId="5" fillId="0" borderId="0" xfId="0" applyFont="1"/>
    <xf numFmtId="0" fontId="6" fillId="0" borderId="5" xfId="0" applyFont="1" applyBorder="1"/>
    <xf numFmtId="5" fontId="7" fillId="0" borderId="0" xfId="0" applyNumberFormat="1" applyFont="1" applyFill="1" applyProtection="1"/>
    <xf numFmtId="5" fontId="7" fillId="0" borderId="11" xfId="0" applyNumberFormat="1" applyFont="1" applyFill="1" applyBorder="1" applyProtection="1"/>
    <xf numFmtId="5" fontId="7" fillId="0" borderId="12" xfId="0" applyNumberFormat="1" applyFont="1" applyFill="1" applyBorder="1" applyProtection="1"/>
    <xf numFmtId="164" fontId="8" fillId="0" borderId="0" xfId="0" applyNumberFormat="1" applyFont="1" applyFill="1" applyProtection="1"/>
    <xf numFmtId="5" fontId="9" fillId="0" borderId="0" xfId="0" applyNumberFormat="1" applyFont="1" applyFill="1" applyProtection="1"/>
    <xf numFmtId="5" fontId="9" fillId="0" borderId="11" xfId="0" applyNumberFormat="1" applyFont="1" applyFill="1" applyBorder="1" applyProtection="1"/>
    <xf numFmtId="5" fontId="9" fillId="0" borderId="12" xfId="0" applyNumberFormat="1" applyFont="1" applyFill="1" applyBorder="1" applyProtection="1"/>
    <xf numFmtId="5" fontId="10" fillId="0" borderId="0" xfId="0" applyNumberFormat="1" applyFont="1" applyFill="1" applyProtection="1"/>
    <xf numFmtId="164" fontId="8" fillId="0" borderId="11" xfId="0" applyNumberFormat="1" applyFont="1" applyFill="1" applyBorder="1" applyProtection="1"/>
    <xf numFmtId="164" fontId="8" fillId="0" borderId="12" xfId="0" applyNumberFormat="1" applyFont="1" applyFill="1" applyBorder="1" applyProtection="1"/>
    <xf numFmtId="164" fontId="10" fillId="0" borderId="0" xfId="0" applyNumberFormat="1" applyFont="1" applyFill="1" applyProtection="1"/>
    <xf numFmtId="5" fontId="7" fillId="0" borderId="0" xfId="0" applyNumberFormat="1" applyFont="1" applyFill="1" applyBorder="1" applyProtection="1"/>
    <xf numFmtId="164" fontId="8" fillId="0" borderId="0" xfId="0" applyNumberFormat="1" applyFont="1" applyFill="1" applyBorder="1" applyProtection="1"/>
    <xf numFmtId="3" fontId="8" fillId="0" borderId="0" xfId="0" applyNumberFormat="1" applyFont="1" applyFill="1" applyBorder="1" applyAlignment="1" applyProtection="1">
      <alignment horizontal="center"/>
    </xf>
    <xf numFmtId="37" fontId="9" fillId="0" borderId="0" xfId="0" applyNumberFormat="1" applyFont="1" applyFill="1" applyBorder="1" applyProtection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P46"/>
  <sheetViews>
    <sheetView tabSelected="1" defaultGridColor="0" topLeftCell="B1" colorId="22" zoomScale="75" zoomScaleNormal="75" workbookViewId="0">
      <pane xSplit="1" ySplit="8" topLeftCell="C9" activePane="bottomRight" state="frozen"/>
      <selection activeCell="B1" sqref="B1"/>
      <selection pane="topRight" activeCell="C1" sqref="C1"/>
      <selection pane="bottomLeft" activeCell="B12" sqref="B12"/>
      <selection pane="bottomRight" activeCell="N17" sqref="N17"/>
    </sheetView>
  </sheetViews>
  <sheetFormatPr defaultColWidth="11.44140625" defaultRowHeight="15" x14ac:dyDescent="0.2"/>
  <cols>
    <col min="1" max="1" width="1.33203125" customWidth="1"/>
    <col min="2" max="2" width="36.6640625" customWidth="1"/>
    <col min="3" max="3" width="13.77734375" customWidth="1"/>
    <col min="4" max="4" width="13.5546875" bestFit="1" customWidth="1"/>
    <col min="5" max="8" width="12.77734375" customWidth="1"/>
    <col min="9" max="9" width="11.88671875" customWidth="1"/>
    <col min="10" max="11" width="15.77734375" customWidth="1"/>
    <col min="12" max="12" width="15" customWidth="1"/>
    <col min="13" max="13" width="15.5546875" customWidth="1"/>
    <col min="14" max="14" width="7.77734375" customWidth="1"/>
    <col min="15" max="15" width="4.21875" customWidth="1"/>
    <col min="16" max="16" width="1.77734375" customWidth="1"/>
    <col min="17" max="17" width="1" customWidth="1"/>
    <col min="18" max="22" width="10.77734375" customWidth="1"/>
  </cols>
  <sheetData>
    <row r="1" spans="2:16" ht="18" x14ac:dyDescent="0.25">
      <c r="B1" s="73" t="s">
        <v>34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2:16" ht="18" x14ac:dyDescent="0.25">
      <c r="B2" s="73" t="s">
        <v>56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</row>
    <row r="3" spans="2:16" ht="9.75" customHeight="1" thickBot="1" x14ac:dyDescent="0.25"/>
    <row r="4" spans="2:16" ht="3.75" customHeight="1" x14ac:dyDescent="0.25">
      <c r="B4" s="1"/>
      <c r="C4" s="3"/>
      <c r="D4" s="2"/>
      <c r="E4" s="2"/>
      <c r="F4" s="2"/>
      <c r="G4" s="2"/>
      <c r="H4" s="2"/>
      <c r="I4" s="2"/>
      <c r="J4" s="2"/>
      <c r="K4" s="2"/>
      <c r="L4" s="4"/>
      <c r="M4" s="24"/>
      <c r="N4" s="25"/>
      <c r="O4" s="25"/>
      <c r="P4" s="26"/>
    </row>
    <row r="5" spans="2:16" ht="15.75" x14ac:dyDescent="0.25">
      <c r="B5" s="5"/>
      <c r="C5" s="20" t="s">
        <v>0</v>
      </c>
      <c r="D5" s="19" t="s">
        <v>1</v>
      </c>
      <c r="E5" s="19" t="s">
        <v>2</v>
      </c>
      <c r="F5" s="19" t="s">
        <v>4</v>
      </c>
      <c r="G5" s="19" t="s">
        <v>3</v>
      </c>
      <c r="H5" s="6"/>
      <c r="I5" s="19" t="s">
        <v>24</v>
      </c>
      <c r="J5" s="19" t="s">
        <v>58</v>
      </c>
      <c r="K5" s="19" t="s">
        <v>2</v>
      </c>
      <c r="L5" s="7"/>
      <c r="M5" s="27"/>
      <c r="N5" s="28" t="s">
        <v>5</v>
      </c>
      <c r="O5" s="28"/>
      <c r="P5" s="29"/>
    </row>
    <row r="6" spans="2:16" ht="15.75" x14ac:dyDescent="0.25">
      <c r="B6" s="5"/>
      <c r="C6" s="20" t="s">
        <v>6</v>
      </c>
      <c r="D6" s="19" t="s">
        <v>7</v>
      </c>
      <c r="E6" s="19" t="s">
        <v>8</v>
      </c>
      <c r="F6" s="19" t="s">
        <v>11</v>
      </c>
      <c r="G6" s="19" t="s">
        <v>9</v>
      </c>
      <c r="H6" s="19" t="s">
        <v>10</v>
      </c>
      <c r="I6" s="19" t="s">
        <v>25</v>
      </c>
      <c r="J6" s="19" t="s">
        <v>59</v>
      </c>
      <c r="K6" s="19" t="s">
        <v>8</v>
      </c>
      <c r="L6" s="21" t="s">
        <v>12</v>
      </c>
      <c r="M6" s="30" t="s">
        <v>13</v>
      </c>
      <c r="N6" s="28" t="s">
        <v>14</v>
      </c>
      <c r="O6" s="28" t="s">
        <v>23</v>
      </c>
      <c r="P6" s="29"/>
    </row>
    <row r="7" spans="2:16" ht="15.75" x14ac:dyDescent="0.25">
      <c r="B7" s="5" t="s">
        <v>15</v>
      </c>
      <c r="C7" s="20"/>
      <c r="D7" s="19" t="s">
        <v>16</v>
      </c>
      <c r="E7" s="19" t="s">
        <v>17</v>
      </c>
      <c r="F7" s="19" t="s">
        <v>20</v>
      </c>
      <c r="G7" s="19" t="s">
        <v>18</v>
      </c>
      <c r="H7" s="19" t="s">
        <v>19</v>
      </c>
      <c r="I7" s="19" t="s">
        <v>26</v>
      </c>
      <c r="J7" s="19" t="s">
        <v>60</v>
      </c>
      <c r="K7" s="19" t="s">
        <v>57</v>
      </c>
      <c r="L7" s="7"/>
      <c r="M7" s="27"/>
      <c r="N7" s="28" t="s">
        <v>13</v>
      </c>
      <c r="O7" s="28"/>
      <c r="P7" s="29"/>
    </row>
    <row r="8" spans="2:16" ht="5.25" customHeight="1" thickBot="1" x14ac:dyDescent="0.3">
      <c r="B8" s="8"/>
      <c r="C8" s="10"/>
      <c r="D8" s="9"/>
      <c r="E8" s="9"/>
      <c r="F8" s="9"/>
      <c r="G8" s="9"/>
      <c r="H8" s="9"/>
      <c r="I8" s="9"/>
      <c r="J8" s="9"/>
      <c r="K8" s="9"/>
      <c r="L8" s="11"/>
      <c r="M8" s="31"/>
      <c r="N8" s="32"/>
      <c r="O8" s="32"/>
      <c r="P8" s="33"/>
    </row>
    <row r="9" spans="2:16" ht="6" customHeight="1" x14ac:dyDescent="0.2">
      <c r="B9" s="57"/>
      <c r="C9" s="12"/>
      <c r="L9" s="13"/>
      <c r="M9" s="34"/>
      <c r="N9" s="35"/>
      <c r="O9" s="35"/>
      <c r="P9" s="29"/>
    </row>
    <row r="10" spans="2:16" ht="22.5" customHeight="1" x14ac:dyDescent="0.25">
      <c r="B10" s="57" t="s">
        <v>31</v>
      </c>
      <c r="C10" s="14">
        <v>-1672397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15">
        <v>0</v>
      </c>
      <c r="M10" s="69">
        <f>SUM(C10:L10)</f>
        <v>-1672397</v>
      </c>
      <c r="N10" s="70">
        <f>(M10/$M$37)*100</f>
        <v>-6.7614637654812917E-2</v>
      </c>
      <c r="O10" s="71">
        <f>RANK(M10,M$10:M$34,0)</f>
        <v>25</v>
      </c>
      <c r="P10" s="36"/>
    </row>
    <row r="11" spans="2:16" ht="22.5" customHeight="1" x14ac:dyDescent="0.25">
      <c r="B11" s="57" t="s">
        <v>35</v>
      </c>
      <c r="C11" s="17">
        <v>30348563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131159097</v>
      </c>
      <c r="K11" s="22">
        <v>4650000</v>
      </c>
      <c r="L11" s="18">
        <v>0</v>
      </c>
      <c r="M11" s="72">
        <f>SUM(C11:L11)</f>
        <v>166157660</v>
      </c>
      <c r="N11" s="70">
        <f>(M11/$M$37)*100</f>
        <v>6.7177171296478058</v>
      </c>
      <c r="O11" s="71">
        <f>RANK(M11,M$10:M$34,0)</f>
        <v>6</v>
      </c>
      <c r="P11" s="36"/>
    </row>
    <row r="12" spans="2:16" ht="22.5" customHeight="1" x14ac:dyDescent="0.25">
      <c r="B12" s="57" t="s">
        <v>36</v>
      </c>
      <c r="C12" s="17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5080044</v>
      </c>
      <c r="K12" s="22">
        <v>0</v>
      </c>
      <c r="L12" s="18">
        <v>0</v>
      </c>
      <c r="M12" s="72">
        <f>SUM(C12:L12)</f>
        <v>5080044</v>
      </c>
      <c r="N12" s="70">
        <f>(M12/$M$37)*100</f>
        <v>0.20538504573406102</v>
      </c>
      <c r="O12" s="71">
        <f>RANK(M12,M$10:M$34,0)</f>
        <v>19</v>
      </c>
      <c r="P12" s="36"/>
    </row>
    <row r="13" spans="2:16" ht="22.5" customHeight="1" x14ac:dyDescent="0.25">
      <c r="B13" s="57" t="s">
        <v>32</v>
      </c>
      <c r="C13" s="17">
        <v>5256490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2210836</v>
      </c>
      <c r="K13" s="22">
        <v>1259528</v>
      </c>
      <c r="L13" s="18">
        <v>0</v>
      </c>
      <c r="M13" s="72">
        <f>SUM(C13:L13)</f>
        <v>8726854</v>
      </c>
      <c r="N13" s="70">
        <f>(M13/$M$37)*100</f>
        <v>0.35282476055413559</v>
      </c>
      <c r="O13" s="71">
        <f>RANK(M13,M$10:M$34,0)</f>
        <v>18</v>
      </c>
      <c r="P13" s="36"/>
    </row>
    <row r="14" spans="2:16" ht="22.5" customHeight="1" x14ac:dyDescent="0.25">
      <c r="B14" s="57" t="s">
        <v>37</v>
      </c>
      <c r="C14" s="17">
        <v>3058904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98425867</v>
      </c>
      <c r="K14" s="22">
        <v>48515229</v>
      </c>
      <c r="L14" s="18">
        <v>0</v>
      </c>
      <c r="M14" s="72">
        <f>SUM(C14:L14)</f>
        <v>150000000</v>
      </c>
      <c r="N14" s="70">
        <f>(M14/$M$37)*100</f>
        <v>6.0644665400750757</v>
      </c>
      <c r="O14" s="71">
        <f>RANK(M14,M$10:M$34,0)</f>
        <v>7</v>
      </c>
      <c r="P14" s="36"/>
    </row>
    <row r="15" spans="2:16" ht="22.5" customHeight="1" x14ac:dyDescent="0.25">
      <c r="B15" s="57" t="s">
        <v>38</v>
      </c>
      <c r="C15" s="17">
        <v>1795412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24089859.000000004</v>
      </c>
      <c r="K15" s="22">
        <v>0</v>
      </c>
      <c r="L15" s="18">
        <v>0</v>
      </c>
      <c r="M15" s="72">
        <f>SUM(C15:L15)</f>
        <v>25885271.000000004</v>
      </c>
      <c r="N15" s="70">
        <f>(M15/$M$37)*100</f>
        <v>1.0465357324018381</v>
      </c>
      <c r="O15" s="71">
        <f>RANK(M15,M$10:M$34,0)</f>
        <v>17</v>
      </c>
      <c r="P15" s="36"/>
    </row>
    <row r="16" spans="2:16" ht="22.5" customHeight="1" x14ac:dyDescent="0.25">
      <c r="B16" s="57" t="s">
        <v>39</v>
      </c>
      <c r="C16" s="17">
        <v>1355597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3107387</v>
      </c>
      <c r="K16" s="22">
        <v>5997</v>
      </c>
      <c r="L16" s="18">
        <v>0</v>
      </c>
      <c r="M16" s="72">
        <f>SUM(C16:L16)</f>
        <v>4468981</v>
      </c>
      <c r="N16" s="70">
        <f>(M16/$M$37)*100</f>
        <v>0.18067990495154168</v>
      </c>
      <c r="O16" s="71">
        <f>RANK(M16,M$10:M$34,0)</f>
        <v>20</v>
      </c>
      <c r="P16" s="36"/>
    </row>
    <row r="17" spans="2:16" ht="22.5" customHeight="1" x14ac:dyDescent="0.25">
      <c r="B17" s="57" t="s">
        <v>40</v>
      </c>
      <c r="C17" s="17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58715923</v>
      </c>
      <c r="K17" s="22">
        <v>0</v>
      </c>
      <c r="L17" s="18">
        <v>0</v>
      </c>
      <c r="M17" s="72">
        <f>SUM(C17:L17)</f>
        <v>58715923</v>
      </c>
      <c r="N17" s="70">
        <f>(M17/$M$37)*100</f>
        <v>2.3738716693541639</v>
      </c>
      <c r="O17" s="71">
        <f>RANK(M17,M$10:M$34,0)</f>
        <v>14</v>
      </c>
      <c r="P17" s="36"/>
    </row>
    <row r="18" spans="2:16" ht="22.5" customHeight="1" x14ac:dyDescent="0.25">
      <c r="B18" s="57" t="s">
        <v>30</v>
      </c>
      <c r="C18" s="17">
        <v>0</v>
      </c>
      <c r="D18" s="22">
        <v>0</v>
      </c>
      <c r="E18" s="22">
        <v>1227173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18">
        <v>0</v>
      </c>
      <c r="M18" s="72">
        <f>SUM(C18:L18)</f>
        <v>1227173</v>
      </c>
      <c r="N18" s="70">
        <f>(M18/$M$37)*100</f>
        <v>4.9614330649223673E-2</v>
      </c>
      <c r="O18" s="71">
        <f>RANK(M18,M$10:M$34,0)</f>
        <v>22</v>
      </c>
      <c r="P18" s="36"/>
    </row>
    <row r="19" spans="2:16" ht="22.5" customHeight="1" x14ac:dyDescent="0.25">
      <c r="B19" s="57" t="s">
        <v>41</v>
      </c>
      <c r="C19" s="17">
        <v>60630246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118611155</v>
      </c>
      <c r="K19" s="22">
        <v>8054713</v>
      </c>
      <c r="L19" s="18">
        <v>0</v>
      </c>
      <c r="M19" s="72">
        <f>SUM(C19:L19)</f>
        <v>187296114</v>
      </c>
      <c r="N19" s="70">
        <f>(M19/$M$37)*100</f>
        <v>7.5723401095939131</v>
      </c>
      <c r="O19" s="71">
        <f>RANK(M19,M$10:M$34,0)</f>
        <v>4</v>
      </c>
      <c r="P19" s="36"/>
    </row>
    <row r="20" spans="2:16" ht="22.5" customHeight="1" x14ac:dyDescent="0.25">
      <c r="B20" s="57" t="s">
        <v>42</v>
      </c>
      <c r="C20" s="17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130000000</v>
      </c>
      <c r="K20" s="22">
        <v>0</v>
      </c>
      <c r="L20" s="18">
        <v>0</v>
      </c>
      <c r="M20" s="72">
        <f>SUM(C20:L20)</f>
        <v>130000000</v>
      </c>
      <c r="N20" s="70">
        <f>(M20/$M$37)*100</f>
        <v>5.2558710013983987</v>
      </c>
      <c r="O20" s="71">
        <f>RANK(M20,M$10:M$34,0)</f>
        <v>9</v>
      </c>
      <c r="P20" s="36"/>
    </row>
    <row r="21" spans="2:16" ht="22.5" customHeight="1" x14ac:dyDescent="0.25">
      <c r="B21" s="57" t="s">
        <v>43</v>
      </c>
      <c r="C21" s="17">
        <v>13725773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84717921</v>
      </c>
      <c r="K21" s="22">
        <v>0</v>
      </c>
      <c r="L21" s="18">
        <v>0</v>
      </c>
      <c r="M21" s="72">
        <f>SUM(C21:L21)</f>
        <v>98443694</v>
      </c>
      <c r="N21" s="70">
        <f>(M21/$M$37)*100</f>
        <v>3.9800565889625967</v>
      </c>
      <c r="O21" s="71">
        <f>RANK(M21,M$10:M$34,0)</f>
        <v>12</v>
      </c>
      <c r="P21" s="36"/>
    </row>
    <row r="22" spans="2:16" ht="22.5" customHeight="1" x14ac:dyDescent="0.25">
      <c r="B22" s="57" t="s">
        <v>44</v>
      </c>
      <c r="C22" s="17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389990000</v>
      </c>
      <c r="K22" s="22">
        <v>0</v>
      </c>
      <c r="L22" s="18">
        <v>0</v>
      </c>
      <c r="M22" s="72">
        <f>SUM(C22:L22)</f>
        <v>389990000</v>
      </c>
      <c r="N22" s="70">
        <f>(M22/$M$37)*100</f>
        <v>15.767208706425858</v>
      </c>
      <c r="O22" s="71">
        <f>RANK(M22,M$10:M$34,0)</f>
        <v>1</v>
      </c>
      <c r="P22" s="36"/>
    </row>
    <row r="23" spans="2:16" ht="22.5" customHeight="1" x14ac:dyDescent="0.25">
      <c r="B23" s="57" t="s">
        <v>45</v>
      </c>
      <c r="C23" s="17">
        <v>0</v>
      </c>
      <c r="D23" s="22">
        <v>0</v>
      </c>
      <c r="E23" s="22">
        <v>-346754.73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18">
        <v>0</v>
      </c>
      <c r="M23" s="72">
        <f>SUM(C23:L23)</f>
        <v>-346754.73</v>
      </c>
      <c r="N23" s="70">
        <f>(M23/$M$37)*100</f>
        <v>-1.4019216384651782E-2</v>
      </c>
      <c r="O23" s="71">
        <f>RANK(M23,M$10:M$34,0)</f>
        <v>24</v>
      </c>
      <c r="P23" s="36"/>
    </row>
    <row r="24" spans="2:16" ht="22.5" customHeight="1" x14ac:dyDescent="0.25">
      <c r="B24" s="57" t="s">
        <v>46</v>
      </c>
      <c r="C24" s="17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38176694</v>
      </c>
      <c r="K24" s="22">
        <v>1342305</v>
      </c>
      <c r="L24" s="18">
        <v>0</v>
      </c>
      <c r="M24" s="72">
        <f>SUM(C24:L24)</f>
        <v>39518999</v>
      </c>
      <c r="N24" s="70">
        <f>(M24/$M$37)*100</f>
        <v>1.5977443142184027</v>
      </c>
      <c r="O24" s="71">
        <f>RANK(M24,M$10:M$34,0)</f>
        <v>16</v>
      </c>
      <c r="P24" s="36"/>
    </row>
    <row r="25" spans="2:16" ht="22.5" customHeight="1" x14ac:dyDescent="0.25">
      <c r="B25" s="57" t="s">
        <v>47</v>
      </c>
      <c r="C25" s="17">
        <v>2793842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86030790</v>
      </c>
      <c r="K25" s="22">
        <v>11175368</v>
      </c>
      <c r="L25" s="18">
        <v>0</v>
      </c>
      <c r="M25" s="72">
        <f>SUM(C25:L25)</f>
        <v>100000000</v>
      </c>
      <c r="N25" s="70">
        <f>(M25/$M$37)*100</f>
        <v>4.0429776933833841</v>
      </c>
      <c r="O25" s="71">
        <f>RANK(M25,M$10:M$34,0)</f>
        <v>11</v>
      </c>
      <c r="P25" s="36"/>
    </row>
    <row r="26" spans="2:16" ht="22.5" customHeight="1" x14ac:dyDescent="0.25">
      <c r="B26" s="57" t="s">
        <v>33</v>
      </c>
      <c r="C26" s="17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73039999</v>
      </c>
      <c r="K26" s="22">
        <v>0</v>
      </c>
      <c r="L26" s="18">
        <v>0</v>
      </c>
      <c r="M26" s="72">
        <f>SUM(C26:L26)</f>
        <v>73039999</v>
      </c>
      <c r="N26" s="70">
        <f>(M26/$M$37)*100</f>
        <v>2.9529908668174469</v>
      </c>
      <c r="O26" s="71">
        <f>RANK(M26,M$10:M$34,0)</f>
        <v>13</v>
      </c>
      <c r="P26" s="36"/>
    </row>
    <row r="27" spans="2:16" ht="22.5" customHeight="1" x14ac:dyDescent="0.25">
      <c r="B27" s="57" t="s">
        <v>48</v>
      </c>
      <c r="C27" s="17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43356049</v>
      </c>
      <c r="K27" s="22">
        <v>2303951</v>
      </c>
      <c r="L27" s="18">
        <v>0</v>
      </c>
      <c r="M27" s="72">
        <f>SUM(C27:L27)</f>
        <v>45660000</v>
      </c>
      <c r="N27" s="70">
        <f>(M27/$M$37)*100</f>
        <v>1.8460236147988534</v>
      </c>
      <c r="O27" s="71">
        <f>RANK(M27,M$10:M$34,0)</f>
        <v>15</v>
      </c>
      <c r="P27" s="36"/>
    </row>
    <row r="28" spans="2:16" ht="22.5" customHeight="1" x14ac:dyDescent="0.25">
      <c r="B28" s="57" t="s">
        <v>49</v>
      </c>
      <c r="C28" s="17">
        <v>1100000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148900000</v>
      </c>
      <c r="K28" s="22">
        <v>0</v>
      </c>
      <c r="L28" s="18">
        <v>0</v>
      </c>
      <c r="M28" s="72">
        <f>SUM(C28:L28)</f>
        <v>150000000</v>
      </c>
      <c r="N28" s="70">
        <f>(M28/$M$37)*100</f>
        <v>6.0644665400750757</v>
      </c>
      <c r="O28" s="71">
        <f>RANK(M28,M$10:M$34,0)</f>
        <v>7</v>
      </c>
      <c r="P28" s="36"/>
    </row>
    <row r="29" spans="2:16" ht="22.5" customHeight="1" x14ac:dyDescent="0.25">
      <c r="B29" s="57" t="s">
        <v>50</v>
      </c>
      <c r="C29" s="17">
        <v>5450000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286116415</v>
      </c>
      <c r="K29" s="22">
        <v>200000</v>
      </c>
      <c r="L29" s="18">
        <v>0</v>
      </c>
      <c r="M29" s="72">
        <f>SUM(C29:L29)</f>
        <v>291766415</v>
      </c>
      <c r="N29" s="70">
        <f>(M29/$M$37)*100</f>
        <v>11.796051075234391</v>
      </c>
      <c r="O29" s="71">
        <f>RANK(M29,M$10:M$34,0)</f>
        <v>2</v>
      </c>
      <c r="P29" s="36"/>
    </row>
    <row r="30" spans="2:16" ht="22.5" customHeight="1" x14ac:dyDescent="0.25">
      <c r="B30" s="57" t="s">
        <v>51</v>
      </c>
      <c r="C30" s="17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2500000</v>
      </c>
      <c r="K30" s="22">
        <v>0</v>
      </c>
      <c r="L30" s="18">
        <v>0</v>
      </c>
      <c r="M30" s="72">
        <f>SUM(C30:L30)</f>
        <v>2500000</v>
      </c>
      <c r="N30" s="70">
        <f>(M30/$M$37)*100</f>
        <v>0.10107444233458461</v>
      </c>
      <c r="O30" s="71">
        <f>RANK(M30,M$10:M$34,0)</f>
        <v>21</v>
      </c>
      <c r="P30" s="36"/>
    </row>
    <row r="31" spans="2:16" ht="22.5" customHeight="1" x14ac:dyDescent="0.25">
      <c r="B31" s="57" t="s">
        <v>52</v>
      </c>
      <c r="C31" s="17">
        <v>0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110000000</v>
      </c>
      <c r="K31" s="22">
        <v>0</v>
      </c>
      <c r="L31" s="18">
        <v>0</v>
      </c>
      <c r="M31" s="72">
        <f>SUM(C31:L31)</f>
        <v>110000000</v>
      </c>
      <c r="N31" s="70">
        <f>(M31/$M$37)*100</f>
        <v>4.4472754627217226</v>
      </c>
      <c r="O31" s="71">
        <f>RANK(M31,M$10:M$34,0)</f>
        <v>10</v>
      </c>
      <c r="P31" s="36"/>
    </row>
    <row r="32" spans="2:16" ht="22.5" customHeight="1" x14ac:dyDescent="0.25">
      <c r="B32" s="57" t="s">
        <v>53</v>
      </c>
      <c r="C32" s="17">
        <v>0</v>
      </c>
      <c r="D32" s="22">
        <v>0</v>
      </c>
      <c r="E32" s="22">
        <v>236000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18">
        <v>0</v>
      </c>
      <c r="M32" s="72">
        <f>SUM(C32:L32)</f>
        <v>236000</v>
      </c>
      <c r="N32" s="70">
        <f>(M32/$M$37)*100</f>
        <v>9.5414273563847862E-3</v>
      </c>
      <c r="O32" s="71">
        <f>RANK(M32,M$10:M$34,0)</f>
        <v>23</v>
      </c>
      <c r="P32" s="36"/>
    </row>
    <row r="33" spans="2:16" ht="22.5" customHeight="1" x14ac:dyDescent="0.25">
      <c r="B33" s="57" t="s">
        <v>54</v>
      </c>
      <c r="C33" s="17">
        <v>15909666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208861587</v>
      </c>
      <c r="K33" s="22">
        <v>25228747</v>
      </c>
      <c r="L33" s="18">
        <v>0</v>
      </c>
      <c r="M33" s="72">
        <f>SUM(C33:L33)</f>
        <v>250000000</v>
      </c>
      <c r="N33" s="70">
        <f>(M33/$M$37)*100</f>
        <v>10.107444233458459</v>
      </c>
      <c r="O33" s="71">
        <f>RANK(M33,M$10:M$34,0)</f>
        <v>3</v>
      </c>
      <c r="P33" s="36"/>
    </row>
    <row r="34" spans="2:16" ht="22.5" customHeight="1" x14ac:dyDescent="0.25">
      <c r="B34" s="57" t="s">
        <v>55</v>
      </c>
      <c r="C34" s="17">
        <v>39370279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121981482</v>
      </c>
      <c r="K34" s="22">
        <v>25378744</v>
      </c>
      <c r="L34" s="18">
        <v>0</v>
      </c>
      <c r="M34" s="72">
        <f>SUM(C34:L34)</f>
        <v>186730505</v>
      </c>
      <c r="N34" s="70">
        <f>(M34/$M$37)*100</f>
        <v>7.5494726638921446</v>
      </c>
      <c r="O34" s="71">
        <f>RANK(M34,M$10:M$34,0)</f>
        <v>5</v>
      </c>
      <c r="P34" s="36"/>
    </row>
    <row r="35" spans="2:16" ht="5.25" customHeight="1" thickBot="1" x14ac:dyDescent="0.3">
      <c r="B35" s="5"/>
      <c r="C35" s="17"/>
      <c r="D35" s="16"/>
      <c r="E35" s="16"/>
      <c r="F35" s="16"/>
      <c r="G35" s="16"/>
      <c r="H35" s="16"/>
      <c r="I35" s="16"/>
      <c r="J35" s="16"/>
      <c r="K35" s="16"/>
      <c r="L35" s="18"/>
      <c r="M35" s="37"/>
      <c r="N35" s="53"/>
      <c r="O35" s="55"/>
      <c r="P35" s="38"/>
    </row>
    <row r="36" spans="2:16" ht="6" customHeight="1" x14ac:dyDescent="0.25">
      <c r="B36" s="49"/>
      <c r="C36" s="50"/>
      <c r="D36" s="39"/>
      <c r="E36" s="39"/>
      <c r="F36" s="39"/>
      <c r="G36" s="39"/>
      <c r="H36" s="39"/>
      <c r="I36" s="39"/>
      <c r="J36" s="39"/>
      <c r="K36" s="39"/>
      <c r="L36" s="51"/>
      <c r="M36" s="39"/>
      <c r="N36" s="54"/>
      <c r="O36" s="54"/>
      <c r="P36" s="26"/>
    </row>
    <row r="37" spans="2:16" ht="15.75" x14ac:dyDescent="0.25">
      <c r="B37" s="45" t="s">
        <v>21</v>
      </c>
      <c r="C37" s="59">
        <f t="shared" ref="C37:N37" si="0">SUM(C10:C36)</f>
        <v>179122375</v>
      </c>
      <c r="D37" s="58">
        <f t="shared" si="0"/>
        <v>0</v>
      </c>
      <c r="E37" s="58">
        <f t="shared" si="0"/>
        <v>1116418.27</v>
      </c>
      <c r="F37" s="58">
        <f t="shared" si="0"/>
        <v>0</v>
      </c>
      <c r="G37" s="58">
        <f t="shared" si="0"/>
        <v>0</v>
      </c>
      <c r="H37" s="58">
        <f t="shared" si="0"/>
        <v>0</v>
      </c>
      <c r="I37" s="58">
        <f t="shared" si="0"/>
        <v>0</v>
      </c>
      <c r="J37" s="58">
        <f t="shared" ref="J37" si="1">SUM(J10:J36)</f>
        <v>2165071105</v>
      </c>
      <c r="K37" s="58">
        <f t="shared" ref="K37" si="2">SUM(K10:K36)</f>
        <v>128114582</v>
      </c>
      <c r="L37" s="58">
        <f t="shared" ref="L37" si="3">SUM(L10:L36)</f>
        <v>0</v>
      </c>
      <c r="M37" s="60">
        <f t="shared" si="0"/>
        <v>2473424480.27</v>
      </c>
      <c r="N37" s="61">
        <f>SUM(N10:N36)</f>
        <v>99.999999999999972</v>
      </c>
      <c r="O37" s="52"/>
      <c r="P37" s="36"/>
    </row>
    <row r="38" spans="2:16" ht="5.25" customHeight="1" x14ac:dyDescent="0.25">
      <c r="B38" s="45"/>
      <c r="C38" s="63"/>
      <c r="D38" s="62"/>
      <c r="E38" s="62"/>
      <c r="F38" s="62"/>
      <c r="G38" s="62"/>
      <c r="H38" s="62"/>
      <c r="I38" s="62"/>
      <c r="J38" s="62"/>
      <c r="K38" s="62"/>
      <c r="L38" s="62"/>
      <c r="M38" s="64"/>
      <c r="N38" s="65"/>
      <c r="O38" s="41"/>
      <c r="P38" s="42"/>
    </row>
    <row r="39" spans="2:16" ht="15.75" x14ac:dyDescent="0.25">
      <c r="B39" s="46" t="s">
        <v>22</v>
      </c>
      <c r="C39" s="66">
        <f>(C37/$M$37)*100</f>
        <v>7.2418776651085359</v>
      </c>
      <c r="D39" s="61">
        <f>(D37/$M$37)*100</f>
        <v>0</v>
      </c>
      <c r="E39" s="61">
        <f>(E37/$M$37)*100</f>
        <v>4.5136541620956684E-2</v>
      </c>
      <c r="F39" s="61">
        <f>(F37/$M$37)*100</f>
        <v>0</v>
      </c>
      <c r="G39" s="61">
        <f>(G37/$M$37)*100</f>
        <v>0</v>
      </c>
      <c r="H39" s="61">
        <f>(H37/$M$37)*100</f>
        <v>0</v>
      </c>
      <c r="I39" s="61">
        <f>(I37/$M$37)*100</f>
        <v>0</v>
      </c>
      <c r="J39" s="61">
        <f t="shared" ref="J39:L39" si="4">(J37/$M$37)*100</f>
        <v>87.533341821039144</v>
      </c>
      <c r="K39" s="61">
        <f t="shared" si="4"/>
        <v>5.1796439722313643</v>
      </c>
      <c r="L39" s="61">
        <f t="shared" si="4"/>
        <v>0</v>
      </c>
      <c r="M39" s="67">
        <f>SUM(C39:L39)</f>
        <v>100</v>
      </c>
      <c r="N39" s="68"/>
      <c r="O39" s="40"/>
      <c r="P39" s="36"/>
    </row>
    <row r="40" spans="2:16" ht="4.5" customHeight="1" thickBot="1" x14ac:dyDescent="0.3">
      <c r="B40" s="47"/>
      <c r="C40" s="48"/>
      <c r="D40" s="43"/>
      <c r="E40" s="43"/>
      <c r="F40" s="43"/>
      <c r="G40" s="43"/>
      <c r="H40" s="43"/>
      <c r="I40" s="43"/>
      <c r="J40" s="43"/>
      <c r="K40" s="43"/>
      <c r="L40" s="44"/>
      <c r="M40" s="43"/>
      <c r="N40" s="43"/>
      <c r="O40" s="43"/>
      <c r="P40" s="44"/>
    </row>
    <row r="41" spans="2:16" ht="6.75" customHeight="1" x14ac:dyDescent="0.2"/>
    <row r="42" spans="2:16" ht="20.25" customHeight="1" x14ac:dyDescent="0.2">
      <c r="B42" s="56" t="s">
        <v>27</v>
      </c>
    </row>
    <row r="43" spans="2:16" ht="20.25" customHeight="1" x14ac:dyDescent="0.2">
      <c r="B43" s="56" t="s">
        <v>28</v>
      </c>
    </row>
    <row r="44" spans="2:16" ht="20.25" customHeight="1" x14ac:dyDescent="0.2">
      <c r="B44" s="56" t="s">
        <v>29</v>
      </c>
    </row>
    <row r="46" spans="2:16" ht="15.75" x14ac:dyDescent="0.25">
      <c r="B46" s="6"/>
    </row>
  </sheetData>
  <mergeCells count="2">
    <mergeCell ref="B1:P1"/>
    <mergeCell ref="B2:P2"/>
  </mergeCells>
  <phoneticPr fontId="0" type="noConversion"/>
  <printOptions horizontalCentered="1" verticalCentered="1"/>
  <pageMargins left="0.15" right="0.15" top="0.25" bottom="0.25" header="0.5" footer="0.5"/>
  <pageSetup scale="4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t-30</vt:lpstr>
      <vt:lpstr>'t-30'!Print_Area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2009-12-09T02:01:43Z</cp:lastPrinted>
  <dcterms:created xsi:type="dcterms:W3CDTF">1999-02-24T12:40:16Z</dcterms:created>
  <dcterms:modified xsi:type="dcterms:W3CDTF">2015-11-12T20:09:00Z</dcterms:modified>
</cp:coreProperties>
</file>