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0" windowWidth="19185" windowHeight="4650"/>
  </bookViews>
  <sheets>
    <sheet name="t-27" sheetId="1" r:id="rId1"/>
  </sheets>
  <definedNames>
    <definedName name="_Key2" localSheetId="0" hidden="1">'t-27'!$B$11:$B$47</definedName>
    <definedName name="_Order1" localSheetId="0" hidden="1">255</definedName>
    <definedName name="_Order2" localSheetId="0" hidden="1">255</definedName>
    <definedName name="_Sort" localSheetId="0" hidden="1">'t-27'!$B$11:$B$47</definedName>
    <definedName name="_xlnm.Print_Area" localSheetId="0">'t-27'!$A$20:$N$304</definedName>
    <definedName name="Print_Area_MI">'t-27'!$B$216:$P$275</definedName>
    <definedName name="_xlnm.Print_Titles" localSheetId="0">'t-27'!$1:$7</definedName>
    <definedName name="Print_Titles_MI">'t-27'!$1:$7</definedName>
  </definedNames>
  <calcPr calcId="145621"/>
</workbook>
</file>

<file path=xl/calcChain.xml><?xml version="1.0" encoding="utf-8"?>
<calcChain xmlns="http://schemas.openxmlformats.org/spreadsheetml/2006/main">
  <c r="F264" i="1" l="1"/>
  <c r="F263" i="1"/>
  <c r="L263" i="1" s="1"/>
  <c r="F262" i="1"/>
  <c r="F261" i="1"/>
  <c r="L261" i="1" s="1"/>
  <c r="F260" i="1"/>
  <c r="F259" i="1"/>
  <c r="L259" i="1" s="1"/>
  <c r="F215" i="1"/>
  <c r="L215" i="1" s="1"/>
  <c r="I215" i="1" s="1"/>
  <c r="F214" i="1"/>
  <c r="L214" i="1" s="1"/>
  <c r="F213" i="1"/>
  <c r="L213" i="1" s="1"/>
  <c r="I213" i="1" s="1"/>
  <c r="F212" i="1"/>
  <c r="L212" i="1" s="1"/>
  <c r="K212" i="1" s="1"/>
  <c r="F211" i="1"/>
  <c r="L211" i="1" s="1"/>
  <c r="I211" i="1" s="1"/>
  <c r="F210" i="1"/>
  <c r="L210" i="1" s="1"/>
  <c r="K210" i="1" s="1"/>
  <c r="F209" i="1"/>
  <c r="L209" i="1" s="1"/>
  <c r="I209" i="1" s="1"/>
  <c r="F208" i="1"/>
  <c r="L208" i="1" s="1"/>
  <c r="K208" i="1" s="1"/>
  <c r="F207" i="1"/>
  <c r="L207" i="1" s="1"/>
  <c r="I207" i="1" s="1"/>
  <c r="F206" i="1"/>
  <c r="L206" i="1" s="1"/>
  <c r="K206" i="1" s="1"/>
  <c r="F205" i="1"/>
  <c r="L205" i="1" s="1"/>
  <c r="I205" i="1" s="1"/>
  <c r="F204" i="1"/>
  <c r="L204" i="1" s="1"/>
  <c r="K204" i="1" s="1"/>
  <c r="F203" i="1"/>
  <c r="L203" i="1" s="1"/>
  <c r="I203" i="1" s="1"/>
  <c r="F202" i="1"/>
  <c r="L202" i="1" s="1"/>
  <c r="K202" i="1" s="1"/>
  <c r="F201" i="1"/>
  <c r="L201" i="1" s="1"/>
  <c r="I201" i="1" s="1"/>
  <c r="F200" i="1"/>
  <c r="L200" i="1" s="1"/>
  <c r="K200" i="1" s="1"/>
  <c r="F199" i="1"/>
  <c r="L199" i="1" s="1"/>
  <c r="I199" i="1" s="1"/>
  <c r="F198" i="1"/>
  <c r="L198" i="1" s="1"/>
  <c r="K198" i="1" s="1"/>
  <c r="F197" i="1"/>
  <c r="L197" i="1" s="1"/>
  <c r="I197" i="1" s="1"/>
  <c r="F196" i="1"/>
  <c r="L196" i="1" s="1"/>
  <c r="K196" i="1" s="1"/>
  <c r="F195" i="1"/>
  <c r="L195" i="1" s="1"/>
  <c r="I195" i="1" s="1"/>
  <c r="F194" i="1"/>
  <c r="L194" i="1" s="1"/>
  <c r="K194" i="1" s="1"/>
  <c r="F193" i="1"/>
  <c r="L193" i="1" s="1"/>
  <c r="I193" i="1" s="1"/>
  <c r="F192" i="1"/>
  <c r="L192" i="1" s="1"/>
  <c r="K192" i="1" s="1"/>
  <c r="F191" i="1"/>
  <c r="L191" i="1" s="1"/>
  <c r="I191" i="1" s="1"/>
  <c r="F190" i="1"/>
  <c r="L190" i="1" s="1"/>
  <c r="K190" i="1" s="1"/>
  <c r="F189" i="1"/>
  <c r="L189" i="1" s="1"/>
  <c r="I189" i="1" s="1"/>
  <c r="F188" i="1"/>
  <c r="L188" i="1" s="1"/>
  <c r="K188" i="1" s="1"/>
  <c r="F187" i="1"/>
  <c r="L187" i="1" s="1"/>
  <c r="I187" i="1" s="1"/>
  <c r="F186" i="1"/>
  <c r="L186" i="1" s="1"/>
  <c r="K186" i="1" s="1"/>
  <c r="F185" i="1"/>
  <c r="L185" i="1" s="1"/>
  <c r="I185" i="1" s="1"/>
  <c r="F184" i="1"/>
  <c r="L184" i="1" s="1"/>
  <c r="K184" i="1" s="1"/>
  <c r="F183" i="1"/>
  <c r="L183" i="1" s="1"/>
  <c r="I183" i="1" s="1"/>
  <c r="F182" i="1"/>
  <c r="L182" i="1" s="1"/>
  <c r="K182" i="1" s="1"/>
  <c r="F181" i="1"/>
  <c r="L181" i="1" s="1"/>
  <c r="I181" i="1" s="1"/>
  <c r="F180" i="1"/>
  <c r="L180" i="1" s="1"/>
  <c r="K180" i="1" s="1"/>
  <c r="F179" i="1"/>
  <c r="L179" i="1" s="1"/>
  <c r="I179" i="1" s="1"/>
  <c r="F178" i="1"/>
  <c r="L178" i="1" s="1"/>
  <c r="K178" i="1" s="1"/>
  <c r="F177" i="1"/>
  <c r="L177" i="1" s="1"/>
  <c r="I177" i="1" s="1"/>
  <c r="F176" i="1"/>
  <c r="L176" i="1" s="1"/>
  <c r="K176" i="1" s="1"/>
  <c r="F175" i="1"/>
  <c r="L175" i="1" s="1"/>
  <c r="I175" i="1" s="1"/>
  <c r="F174" i="1"/>
  <c r="L174" i="1" s="1"/>
  <c r="K174" i="1" s="1"/>
  <c r="F173" i="1"/>
  <c r="L173" i="1" s="1"/>
  <c r="I173" i="1" s="1"/>
  <c r="F172" i="1"/>
  <c r="L172" i="1" s="1"/>
  <c r="F171" i="1"/>
  <c r="L171" i="1" s="1"/>
  <c r="I171" i="1" s="1"/>
  <c r="F170" i="1"/>
  <c r="L170" i="1" s="1"/>
  <c r="K170" i="1" s="1"/>
  <c r="F169" i="1"/>
  <c r="L169" i="1" s="1"/>
  <c r="I169" i="1" s="1"/>
  <c r="F168" i="1"/>
  <c r="L168" i="1" s="1"/>
  <c r="K168" i="1" s="1"/>
  <c r="F167" i="1"/>
  <c r="L167" i="1" s="1"/>
  <c r="I167" i="1" s="1"/>
  <c r="F166" i="1"/>
  <c r="L166" i="1" s="1"/>
  <c r="K166" i="1" s="1"/>
  <c r="F165" i="1"/>
  <c r="L165" i="1" s="1"/>
  <c r="I165" i="1" s="1"/>
  <c r="F164" i="1"/>
  <c r="L164" i="1" s="1"/>
  <c r="K164" i="1" s="1"/>
  <c r="F163" i="1"/>
  <c r="L163" i="1" s="1"/>
  <c r="I163" i="1" s="1"/>
  <c r="F162" i="1"/>
  <c r="L162" i="1" s="1"/>
  <c r="K162" i="1" s="1"/>
  <c r="F161" i="1"/>
  <c r="L161" i="1" s="1"/>
  <c r="I161" i="1" s="1"/>
  <c r="F160" i="1"/>
  <c r="F119" i="1"/>
  <c r="F112" i="1"/>
  <c r="F113" i="1"/>
  <c r="L113" i="1" s="1"/>
  <c r="I113" i="1" s="1"/>
  <c r="F114" i="1"/>
  <c r="L114" i="1" s="1"/>
  <c r="F115" i="1"/>
  <c r="L115" i="1" s="1"/>
  <c r="F116" i="1"/>
  <c r="L116" i="1" s="1"/>
  <c r="F117" i="1"/>
  <c r="L117" i="1" s="1"/>
  <c r="I117" i="1" s="1"/>
  <c r="F118" i="1"/>
  <c r="L118" i="1" s="1"/>
  <c r="L119" i="1"/>
  <c r="K119" i="1" s="1"/>
  <c r="E49" i="1"/>
  <c r="J266" i="1"/>
  <c r="H266" i="1"/>
  <c r="E266" i="1"/>
  <c r="D266" i="1"/>
  <c r="C266" i="1"/>
  <c r="J217" i="1"/>
  <c r="H217" i="1"/>
  <c r="E217" i="1"/>
  <c r="D217" i="1"/>
  <c r="C217" i="1"/>
  <c r="J121" i="1"/>
  <c r="H121" i="1"/>
  <c r="E121" i="1"/>
  <c r="D121" i="1"/>
  <c r="C121" i="1"/>
  <c r="F223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L232" i="1" s="1"/>
  <c r="F231" i="1"/>
  <c r="F230" i="1"/>
  <c r="F229" i="1"/>
  <c r="F228" i="1"/>
  <c r="F227" i="1"/>
  <c r="F226" i="1"/>
  <c r="F225" i="1"/>
  <c r="F224" i="1"/>
  <c r="F159" i="1"/>
  <c r="F158" i="1"/>
  <c r="L158" i="1" s="1"/>
  <c r="F157" i="1"/>
  <c r="F156" i="1"/>
  <c r="L156" i="1" s="1"/>
  <c r="F155" i="1"/>
  <c r="F154" i="1"/>
  <c r="L154" i="1" s="1"/>
  <c r="F153" i="1"/>
  <c r="L153" i="1" s="1"/>
  <c r="F152" i="1"/>
  <c r="F151" i="1"/>
  <c r="L151" i="1" s="1"/>
  <c r="F150" i="1"/>
  <c r="F149" i="1"/>
  <c r="L149" i="1" s="1"/>
  <c r="F148" i="1"/>
  <c r="F147" i="1"/>
  <c r="L147" i="1" s="1"/>
  <c r="F146" i="1"/>
  <c r="F145" i="1"/>
  <c r="L145" i="1" s="1"/>
  <c r="F144" i="1"/>
  <c r="F143" i="1"/>
  <c r="L143" i="1" s="1"/>
  <c r="F142" i="1"/>
  <c r="F141" i="1"/>
  <c r="L141" i="1" s="1"/>
  <c r="F140" i="1"/>
  <c r="F139" i="1"/>
  <c r="L139" i="1" s="1"/>
  <c r="F138" i="1"/>
  <c r="F137" i="1"/>
  <c r="L137" i="1" s="1"/>
  <c r="F136" i="1"/>
  <c r="F135" i="1"/>
  <c r="L135" i="1" s="1"/>
  <c r="F134" i="1"/>
  <c r="F133" i="1"/>
  <c r="F132" i="1"/>
  <c r="L132" i="1" s="1"/>
  <c r="F131" i="1"/>
  <c r="F130" i="1"/>
  <c r="L130" i="1" s="1"/>
  <c r="F129" i="1"/>
  <c r="F128" i="1"/>
  <c r="L128" i="1" s="1"/>
  <c r="F127" i="1"/>
  <c r="F126" i="1"/>
  <c r="L126" i="1" s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4" i="1"/>
  <c r="F83" i="1"/>
  <c r="F82" i="1"/>
  <c r="F81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L54" i="1" s="1"/>
  <c r="J49" i="1"/>
  <c r="H49" i="1"/>
  <c r="D49" i="1"/>
  <c r="C49" i="1"/>
  <c r="F47" i="1"/>
  <c r="F46" i="1"/>
  <c r="L46" i="1" s="1"/>
  <c r="F45" i="1"/>
  <c r="F44" i="1"/>
  <c r="L44" i="1" s="1"/>
  <c r="F43" i="1"/>
  <c r="F42" i="1"/>
  <c r="L42" i="1" s="1"/>
  <c r="F41" i="1"/>
  <c r="F40" i="1"/>
  <c r="L40" i="1" s="1"/>
  <c r="F39" i="1"/>
  <c r="F38" i="1"/>
  <c r="L38" i="1" s="1"/>
  <c r="F37" i="1"/>
  <c r="F36" i="1"/>
  <c r="L36" i="1" s="1"/>
  <c r="F35" i="1"/>
  <c r="F34" i="1"/>
  <c r="L34" i="1" s="1"/>
  <c r="F33" i="1"/>
  <c r="F32" i="1"/>
  <c r="L32" i="1" s="1"/>
  <c r="F31" i="1"/>
  <c r="F30" i="1"/>
  <c r="L30" i="1" s="1"/>
  <c r="F29" i="1"/>
  <c r="F28" i="1"/>
  <c r="L28" i="1" s="1"/>
  <c r="F27" i="1"/>
  <c r="F26" i="1"/>
  <c r="L26" i="1" s="1"/>
  <c r="F25" i="1"/>
  <c r="F24" i="1"/>
  <c r="L24" i="1" s="1"/>
  <c r="F23" i="1"/>
  <c r="F22" i="1"/>
  <c r="L22" i="1" s="1"/>
  <c r="F21" i="1"/>
  <c r="F20" i="1"/>
  <c r="L20" i="1" s="1"/>
  <c r="F19" i="1"/>
  <c r="F18" i="1"/>
  <c r="L18" i="1" s="1"/>
  <c r="F17" i="1"/>
  <c r="F16" i="1"/>
  <c r="L16" i="1" s="1"/>
  <c r="F15" i="1"/>
  <c r="F14" i="1"/>
  <c r="L14" i="1" s="1"/>
  <c r="F13" i="1"/>
  <c r="F12" i="1"/>
  <c r="L12" i="1" s="1"/>
  <c r="F11" i="1"/>
  <c r="L11" i="1" s="1"/>
  <c r="K113" i="1" l="1"/>
  <c r="I119" i="1"/>
  <c r="K259" i="1"/>
  <c r="K261" i="1"/>
  <c r="K263" i="1"/>
  <c r="K117" i="1"/>
  <c r="L264" i="1"/>
  <c r="L262" i="1"/>
  <c r="L260" i="1"/>
  <c r="G259" i="1"/>
  <c r="G261" i="1"/>
  <c r="G263" i="1"/>
  <c r="I259" i="1"/>
  <c r="I261" i="1"/>
  <c r="I263" i="1"/>
  <c r="G161" i="1"/>
  <c r="G162" i="1"/>
  <c r="G163" i="1"/>
  <c r="G164" i="1"/>
  <c r="G165" i="1"/>
  <c r="G166" i="1"/>
  <c r="G167" i="1"/>
  <c r="G168" i="1"/>
  <c r="G169" i="1"/>
  <c r="G170" i="1"/>
  <c r="G171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5" i="1"/>
  <c r="I162" i="1"/>
  <c r="I164" i="1"/>
  <c r="I166" i="1"/>
  <c r="I168" i="1"/>
  <c r="I170" i="1"/>
  <c r="I174" i="1"/>
  <c r="I176" i="1"/>
  <c r="I178" i="1"/>
  <c r="I180" i="1"/>
  <c r="I182" i="1"/>
  <c r="I184" i="1"/>
  <c r="I186" i="1"/>
  <c r="I188" i="1"/>
  <c r="I190" i="1"/>
  <c r="I192" i="1"/>
  <c r="I194" i="1"/>
  <c r="I196" i="1"/>
  <c r="I198" i="1"/>
  <c r="I200" i="1"/>
  <c r="I202" i="1"/>
  <c r="I204" i="1"/>
  <c r="I206" i="1"/>
  <c r="I208" i="1"/>
  <c r="I210" i="1"/>
  <c r="I212" i="1"/>
  <c r="K161" i="1"/>
  <c r="K163" i="1"/>
  <c r="K165" i="1"/>
  <c r="K167" i="1"/>
  <c r="K169" i="1"/>
  <c r="K171" i="1"/>
  <c r="K173" i="1"/>
  <c r="K175" i="1"/>
  <c r="K177" i="1"/>
  <c r="K179" i="1"/>
  <c r="K181" i="1"/>
  <c r="K183" i="1"/>
  <c r="K185" i="1"/>
  <c r="K187" i="1"/>
  <c r="K189" i="1"/>
  <c r="K191" i="1"/>
  <c r="K193" i="1"/>
  <c r="K195" i="1"/>
  <c r="K197" i="1"/>
  <c r="K199" i="1"/>
  <c r="K201" i="1"/>
  <c r="K203" i="1"/>
  <c r="K205" i="1"/>
  <c r="K207" i="1"/>
  <c r="K209" i="1"/>
  <c r="K211" i="1"/>
  <c r="K213" i="1"/>
  <c r="K215" i="1"/>
  <c r="I115" i="1"/>
  <c r="K115" i="1"/>
  <c r="K118" i="1"/>
  <c r="I118" i="1"/>
  <c r="K116" i="1"/>
  <c r="I116" i="1"/>
  <c r="K114" i="1"/>
  <c r="I114" i="1"/>
  <c r="D269" i="1"/>
  <c r="J269" i="1"/>
  <c r="C269" i="1"/>
  <c r="H269" i="1"/>
  <c r="F266" i="1"/>
  <c r="E269" i="1"/>
  <c r="K14" i="1"/>
  <c r="K18" i="1"/>
  <c r="K22" i="1"/>
  <c r="K26" i="1"/>
  <c r="K30" i="1"/>
  <c r="K34" i="1"/>
  <c r="K38" i="1"/>
  <c r="K42" i="1"/>
  <c r="K46" i="1"/>
  <c r="K16" i="1"/>
  <c r="K20" i="1"/>
  <c r="K28" i="1"/>
  <c r="K32" i="1"/>
  <c r="K36" i="1"/>
  <c r="K40" i="1"/>
  <c r="K44" i="1"/>
  <c r="K12" i="1"/>
  <c r="K24" i="1"/>
  <c r="K11" i="1"/>
  <c r="I11" i="1"/>
  <c r="I54" i="1"/>
  <c r="K54" i="1"/>
  <c r="I126" i="1"/>
  <c r="K126" i="1"/>
  <c r="I128" i="1"/>
  <c r="K128" i="1"/>
  <c r="I130" i="1"/>
  <c r="K130" i="1"/>
  <c r="I132" i="1"/>
  <c r="K132" i="1"/>
  <c r="I135" i="1"/>
  <c r="K135" i="1"/>
  <c r="I137" i="1"/>
  <c r="K137" i="1"/>
  <c r="I139" i="1"/>
  <c r="K139" i="1"/>
  <c r="I141" i="1"/>
  <c r="K141" i="1"/>
  <c r="I143" i="1"/>
  <c r="K143" i="1"/>
  <c r="I145" i="1"/>
  <c r="K145" i="1"/>
  <c r="I147" i="1"/>
  <c r="K147" i="1"/>
  <c r="I149" i="1"/>
  <c r="K149" i="1"/>
  <c r="I151" i="1"/>
  <c r="K151" i="1"/>
  <c r="I153" i="1"/>
  <c r="K153" i="1"/>
  <c r="I154" i="1"/>
  <c r="K154" i="1"/>
  <c r="I156" i="1"/>
  <c r="K156" i="1"/>
  <c r="I158" i="1"/>
  <c r="K158" i="1"/>
  <c r="K232" i="1"/>
  <c r="I232" i="1"/>
  <c r="L235" i="1"/>
  <c r="G235" i="1" s="1"/>
  <c r="G11" i="1"/>
  <c r="G12" i="1"/>
  <c r="G14" i="1"/>
  <c r="G16" i="1"/>
  <c r="G18" i="1"/>
  <c r="G20" i="1"/>
  <c r="G22" i="1"/>
  <c r="G24" i="1"/>
  <c r="G26" i="1"/>
  <c r="G28" i="1"/>
  <c r="G30" i="1"/>
  <c r="G32" i="1"/>
  <c r="G34" i="1"/>
  <c r="G36" i="1"/>
  <c r="G38" i="1"/>
  <c r="G40" i="1"/>
  <c r="G42" i="1"/>
  <c r="G44" i="1"/>
  <c r="G46" i="1"/>
  <c r="I12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L56" i="1"/>
  <c r="L58" i="1"/>
  <c r="L60" i="1"/>
  <c r="L62" i="1"/>
  <c r="L64" i="1"/>
  <c r="L66" i="1"/>
  <c r="L68" i="1"/>
  <c r="L70" i="1"/>
  <c r="L72" i="1"/>
  <c r="L74" i="1"/>
  <c r="L76" i="1"/>
  <c r="L78" i="1"/>
  <c r="L81" i="1"/>
  <c r="L83" i="1"/>
  <c r="L86" i="1"/>
  <c r="L88" i="1"/>
  <c r="L90" i="1"/>
  <c r="L92" i="1"/>
  <c r="L94" i="1"/>
  <c r="L96" i="1"/>
  <c r="L98" i="1"/>
  <c r="L100" i="1"/>
  <c r="L102" i="1"/>
  <c r="L104" i="1"/>
  <c r="L106" i="1"/>
  <c r="L108" i="1"/>
  <c r="L110" i="1"/>
  <c r="L112" i="1"/>
  <c r="L227" i="1"/>
  <c r="G227" i="1" s="1"/>
  <c r="L239" i="1"/>
  <c r="L243" i="1"/>
  <c r="G243" i="1" s="1"/>
  <c r="L247" i="1"/>
  <c r="L251" i="1"/>
  <c r="G251" i="1" s="1"/>
  <c r="L255" i="1"/>
  <c r="F217" i="1"/>
  <c r="G126" i="1"/>
  <c r="L226" i="1"/>
  <c r="G226" i="1" s="1"/>
  <c r="L228" i="1"/>
  <c r="G228" i="1" s="1"/>
  <c r="L230" i="1"/>
  <c r="G230" i="1" s="1"/>
  <c r="L238" i="1"/>
  <c r="G238" i="1" s="1"/>
  <c r="L240" i="1"/>
  <c r="G240" i="1" s="1"/>
  <c r="L242" i="1"/>
  <c r="G242" i="1" s="1"/>
  <c r="L244" i="1"/>
  <c r="G244" i="1" s="1"/>
  <c r="L246" i="1"/>
  <c r="G246" i="1" s="1"/>
  <c r="L248" i="1"/>
  <c r="G248" i="1" s="1"/>
  <c r="L250" i="1"/>
  <c r="G250" i="1" s="1"/>
  <c r="L252" i="1"/>
  <c r="G252" i="1" s="1"/>
  <c r="L254" i="1"/>
  <c r="G254" i="1" s="1"/>
  <c r="L256" i="1"/>
  <c r="G256" i="1" s="1"/>
  <c r="L223" i="1"/>
  <c r="G223" i="1" s="1"/>
  <c r="F49" i="1"/>
  <c r="L13" i="1"/>
  <c r="L15" i="1"/>
  <c r="L17" i="1"/>
  <c r="L19" i="1"/>
  <c r="L21" i="1"/>
  <c r="L23" i="1"/>
  <c r="L25" i="1"/>
  <c r="L27" i="1"/>
  <c r="L29" i="1"/>
  <c r="L31" i="1"/>
  <c r="K31" i="1" s="1"/>
  <c r="L33" i="1"/>
  <c r="L35" i="1"/>
  <c r="L37" i="1"/>
  <c r="L39" i="1"/>
  <c r="L41" i="1"/>
  <c r="L43" i="1"/>
  <c r="L45" i="1"/>
  <c r="L47" i="1"/>
  <c r="F121" i="1"/>
  <c r="G128" i="1"/>
  <c r="G130" i="1"/>
  <c r="G132" i="1"/>
  <c r="G135" i="1"/>
  <c r="G137" i="1"/>
  <c r="G139" i="1"/>
  <c r="G141" i="1"/>
  <c r="G143" i="1"/>
  <c r="G145" i="1"/>
  <c r="G147" i="1"/>
  <c r="G149" i="1"/>
  <c r="G151" i="1"/>
  <c r="G153" i="1"/>
  <c r="G154" i="1"/>
  <c r="G156" i="1"/>
  <c r="G158" i="1"/>
  <c r="G232" i="1"/>
  <c r="L55" i="1"/>
  <c r="L57" i="1"/>
  <c r="L59" i="1"/>
  <c r="L61" i="1"/>
  <c r="L63" i="1"/>
  <c r="L65" i="1"/>
  <c r="L67" i="1"/>
  <c r="L69" i="1"/>
  <c r="L71" i="1"/>
  <c r="L73" i="1"/>
  <c r="L75" i="1"/>
  <c r="L77" i="1"/>
  <c r="L79" i="1"/>
  <c r="L82" i="1"/>
  <c r="L84" i="1"/>
  <c r="L87" i="1"/>
  <c r="L89" i="1"/>
  <c r="L91" i="1"/>
  <c r="L93" i="1"/>
  <c r="L95" i="1"/>
  <c r="L97" i="1"/>
  <c r="L99" i="1"/>
  <c r="L101" i="1"/>
  <c r="L103" i="1"/>
  <c r="L105" i="1"/>
  <c r="L107" i="1"/>
  <c r="L109" i="1"/>
  <c r="L111" i="1"/>
  <c r="L127" i="1"/>
  <c r="L129" i="1"/>
  <c r="L131" i="1"/>
  <c r="L133" i="1"/>
  <c r="L134" i="1"/>
  <c r="L136" i="1"/>
  <c r="L138" i="1"/>
  <c r="L140" i="1"/>
  <c r="L142" i="1"/>
  <c r="L144" i="1"/>
  <c r="L146" i="1"/>
  <c r="L148" i="1"/>
  <c r="L150" i="1"/>
  <c r="L152" i="1"/>
  <c r="L155" i="1"/>
  <c r="L157" i="1"/>
  <c r="L159" i="1"/>
  <c r="L160" i="1"/>
  <c r="L224" i="1"/>
  <c r="G224" i="1" s="1"/>
  <c r="L229" i="1"/>
  <c r="L236" i="1"/>
  <c r="G236" i="1" s="1"/>
  <c r="L241" i="1"/>
  <c r="L245" i="1"/>
  <c r="L249" i="1"/>
  <c r="L253" i="1"/>
  <c r="L257" i="1"/>
  <c r="G54" i="1"/>
  <c r="L225" i="1"/>
  <c r="G225" i="1" s="1"/>
  <c r="L231" i="1"/>
  <c r="G231" i="1" s="1"/>
  <c r="L233" i="1"/>
  <c r="G233" i="1" s="1"/>
  <c r="L234" i="1"/>
  <c r="G234" i="1" s="1"/>
  <c r="L237" i="1"/>
  <c r="G237" i="1" s="1"/>
  <c r="L258" i="1"/>
  <c r="G258" i="1" s="1"/>
  <c r="K262" i="1" l="1"/>
  <c r="I262" i="1"/>
  <c r="G262" i="1"/>
  <c r="I260" i="1"/>
  <c r="K260" i="1"/>
  <c r="I264" i="1"/>
  <c r="K264" i="1"/>
  <c r="G264" i="1"/>
  <c r="G260" i="1"/>
  <c r="L266" i="1"/>
  <c r="L121" i="1"/>
  <c r="F269" i="1"/>
  <c r="K253" i="1"/>
  <c r="I253" i="1"/>
  <c r="K257" i="1"/>
  <c r="I257" i="1"/>
  <c r="K249" i="1"/>
  <c r="I249" i="1"/>
  <c r="K241" i="1"/>
  <c r="I241" i="1"/>
  <c r="K229" i="1"/>
  <c r="I229" i="1"/>
  <c r="K160" i="1"/>
  <c r="I160" i="1"/>
  <c r="K157" i="1"/>
  <c r="I157" i="1"/>
  <c r="K150" i="1"/>
  <c r="I150" i="1"/>
  <c r="K146" i="1"/>
  <c r="I146" i="1"/>
  <c r="K142" i="1"/>
  <c r="I142" i="1"/>
  <c r="K138" i="1"/>
  <c r="I138" i="1"/>
  <c r="K134" i="1"/>
  <c r="I134" i="1"/>
  <c r="K131" i="1"/>
  <c r="I131" i="1"/>
  <c r="K127" i="1"/>
  <c r="I127" i="1"/>
  <c r="K111" i="1"/>
  <c r="I111" i="1"/>
  <c r="K107" i="1"/>
  <c r="I107" i="1"/>
  <c r="K103" i="1"/>
  <c r="I103" i="1"/>
  <c r="K99" i="1"/>
  <c r="I99" i="1"/>
  <c r="K95" i="1"/>
  <c r="I95" i="1"/>
  <c r="K91" i="1"/>
  <c r="I91" i="1"/>
  <c r="K87" i="1"/>
  <c r="I87" i="1"/>
  <c r="K82" i="1"/>
  <c r="I82" i="1"/>
  <c r="K77" i="1"/>
  <c r="I77" i="1"/>
  <c r="K73" i="1"/>
  <c r="I73" i="1"/>
  <c r="K69" i="1"/>
  <c r="I69" i="1"/>
  <c r="K65" i="1"/>
  <c r="I65" i="1"/>
  <c r="K61" i="1"/>
  <c r="I61" i="1"/>
  <c r="K57" i="1"/>
  <c r="I57" i="1"/>
  <c r="I45" i="1"/>
  <c r="K45" i="1"/>
  <c r="I41" i="1"/>
  <c r="K41" i="1"/>
  <c r="I37" i="1"/>
  <c r="K37" i="1"/>
  <c r="I33" i="1"/>
  <c r="K33" i="1"/>
  <c r="I29" i="1"/>
  <c r="K29" i="1"/>
  <c r="I25" i="1"/>
  <c r="K25" i="1"/>
  <c r="I21" i="1"/>
  <c r="K21" i="1"/>
  <c r="I17" i="1"/>
  <c r="K17" i="1"/>
  <c r="I13" i="1"/>
  <c r="K13" i="1"/>
  <c r="K223" i="1"/>
  <c r="I223" i="1"/>
  <c r="K256" i="1"/>
  <c r="I256" i="1"/>
  <c r="K254" i="1"/>
  <c r="I254" i="1"/>
  <c r="K252" i="1"/>
  <c r="I252" i="1"/>
  <c r="K250" i="1"/>
  <c r="I250" i="1"/>
  <c r="K248" i="1"/>
  <c r="I248" i="1"/>
  <c r="K246" i="1"/>
  <c r="I246" i="1"/>
  <c r="K244" i="1"/>
  <c r="I244" i="1"/>
  <c r="K242" i="1"/>
  <c r="I242" i="1"/>
  <c r="K240" i="1"/>
  <c r="I240" i="1"/>
  <c r="K238" i="1"/>
  <c r="I238" i="1"/>
  <c r="K230" i="1"/>
  <c r="I230" i="1"/>
  <c r="K228" i="1"/>
  <c r="I228" i="1"/>
  <c r="K226" i="1"/>
  <c r="I226" i="1"/>
  <c r="K255" i="1"/>
  <c r="I255" i="1"/>
  <c r="K247" i="1"/>
  <c r="I247" i="1"/>
  <c r="K239" i="1"/>
  <c r="I239" i="1"/>
  <c r="I110" i="1"/>
  <c r="K110" i="1"/>
  <c r="I106" i="1"/>
  <c r="K106" i="1"/>
  <c r="I102" i="1"/>
  <c r="K102" i="1"/>
  <c r="I98" i="1"/>
  <c r="K98" i="1"/>
  <c r="I94" i="1"/>
  <c r="K94" i="1"/>
  <c r="I90" i="1"/>
  <c r="K90" i="1"/>
  <c r="I86" i="1"/>
  <c r="K86" i="1"/>
  <c r="I81" i="1"/>
  <c r="K81" i="1"/>
  <c r="I76" i="1"/>
  <c r="K76" i="1"/>
  <c r="I72" i="1"/>
  <c r="K72" i="1"/>
  <c r="I68" i="1"/>
  <c r="K68" i="1"/>
  <c r="I64" i="1"/>
  <c r="K64" i="1"/>
  <c r="I60" i="1"/>
  <c r="K60" i="1"/>
  <c r="I56" i="1"/>
  <c r="K56" i="1"/>
  <c r="G255" i="1"/>
  <c r="G247" i="1"/>
  <c r="G239" i="1"/>
  <c r="G160" i="1"/>
  <c r="G157" i="1"/>
  <c r="G150" i="1"/>
  <c r="G146" i="1"/>
  <c r="G142" i="1"/>
  <c r="G138" i="1"/>
  <c r="G134" i="1"/>
  <c r="G131" i="1"/>
  <c r="G127" i="1"/>
  <c r="G111" i="1"/>
  <c r="G107" i="1"/>
  <c r="G103" i="1"/>
  <c r="G99" i="1"/>
  <c r="G95" i="1"/>
  <c r="G91" i="1"/>
  <c r="G87" i="1"/>
  <c r="G82" i="1"/>
  <c r="G77" i="1"/>
  <c r="G73" i="1"/>
  <c r="G69" i="1"/>
  <c r="G65" i="1"/>
  <c r="G61" i="1"/>
  <c r="G57" i="1"/>
  <c r="G110" i="1"/>
  <c r="G106" i="1"/>
  <c r="G102" i="1"/>
  <c r="G98" i="1"/>
  <c r="G94" i="1"/>
  <c r="G90" i="1"/>
  <c r="G86" i="1"/>
  <c r="G81" i="1"/>
  <c r="G76" i="1"/>
  <c r="G72" i="1"/>
  <c r="G68" i="1"/>
  <c r="G64" i="1"/>
  <c r="G60" i="1"/>
  <c r="G56" i="1"/>
  <c r="G45" i="1"/>
  <c r="G41" i="1"/>
  <c r="G37" i="1"/>
  <c r="G33" i="1"/>
  <c r="G29" i="1"/>
  <c r="G25" i="1"/>
  <c r="G21" i="1"/>
  <c r="G17" i="1"/>
  <c r="G13" i="1"/>
  <c r="K245" i="1"/>
  <c r="I245" i="1"/>
  <c r="K236" i="1"/>
  <c r="I236" i="1"/>
  <c r="K224" i="1"/>
  <c r="I224" i="1"/>
  <c r="K159" i="1"/>
  <c r="I159" i="1"/>
  <c r="K155" i="1"/>
  <c r="I155" i="1"/>
  <c r="K152" i="1"/>
  <c r="I152" i="1"/>
  <c r="K148" i="1"/>
  <c r="I148" i="1"/>
  <c r="K144" i="1"/>
  <c r="I144" i="1"/>
  <c r="K140" i="1"/>
  <c r="I140" i="1"/>
  <c r="K136" i="1"/>
  <c r="I136" i="1"/>
  <c r="K133" i="1"/>
  <c r="I133" i="1"/>
  <c r="K129" i="1"/>
  <c r="I129" i="1"/>
  <c r="K109" i="1"/>
  <c r="I109" i="1"/>
  <c r="K105" i="1"/>
  <c r="I105" i="1"/>
  <c r="K101" i="1"/>
  <c r="I101" i="1"/>
  <c r="K97" i="1"/>
  <c r="I97" i="1"/>
  <c r="K93" i="1"/>
  <c r="I93" i="1"/>
  <c r="K89" i="1"/>
  <c r="I89" i="1"/>
  <c r="K84" i="1"/>
  <c r="I84" i="1"/>
  <c r="K79" i="1"/>
  <c r="I79" i="1"/>
  <c r="K75" i="1"/>
  <c r="I75" i="1"/>
  <c r="K71" i="1"/>
  <c r="I71" i="1"/>
  <c r="K67" i="1"/>
  <c r="I67" i="1"/>
  <c r="K63" i="1"/>
  <c r="I63" i="1"/>
  <c r="K59" i="1"/>
  <c r="I59" i="1"/>
  <c r="K55" i="1"/>
  <c r="I55" i="1"/>
  <c r="I47" i="1"/>
  <c r="K47" i="1"/>
  <c r="I43" i="1"/>
  <c r="K43" i="1"/>
  <c r="I39" i="1"/>
  <c r="K39" i="1"/>
  <c r="I35" i="1"/>
  <c r="K35" i="1"/>
  <c r="I31" i="1"/>
  <c r="I27" i="1"/>
  <c r="K27" i="1"/>
  <c r="I23" i="1"/>
  <c r="K23" i="1"/>
  <c r="I19" i="1"/>
  <c r="K19" i="1"/>
  <c r="I15" i="1"/>
  <c r="K15" i="1"/>
  <c r="K251" i="1"/>
  <c r="I251" i="1"/>
  <c r="K243" i="1"/>
  <c r="I243" i="1"/>
  <c r="K227" i="1"/>
  <c r="I227" i="1"/>
  <c r="I112" i="1"/>
  <c r="K112" i="1"/>
  <c r="I108" i="1"/>
  <c r="K108" i="1"/>
  <c r="I104" i="1"/>
  <c r="K104" i="1"/>
  <c r="I100" i="1"/>
  <c r="K100" i="1"/>
  <c r="I96" i="1"/>
  <c r="K96" i="1"/>
  <c r="I92" i="1"/>
  <c r="K92" i="1"/>
  <c r="I88" i="1"/>
  <c r="K88" i="1"/>
  <c r="I83" i="1"/>
  <c r="K83" i="1"/>
  <c r="I78" i="1"/>
  <c r="K78" i="1"/>
  <c r="I74" i="1"/>
  <c r="K74" i="1"/>
  <c r="I70" i="1"/>
  <c r="K70" i="1"/>
  <c r="I66" i="1"/>
  <c r="K66" i="1"/>
  <c r="I62" i="1"/>
  <c r="K62" i="1"/>
  <c r="I58" i="1"/>
  <c r="K58" i="1"/>
  <c r="K235" i="1"/>
  <c r="I235" i="1"/>
  <c r="G257" i="1"/>
  <c r="G253" i="1"/>
  <c r="G249" i="1"/>
  <c r="G245" i="1"/>
  <c r="G241" i="1"/>
  <c r="G229" i="1"/>
  <c r="G159" i="1"/>
  <c r="G155" i="1"/>
  <c r="G152" i="1"/>
  <c r="G148" i="1"/>
  <c r="G144" i="1"/>
  <c r="G140" i="1"/>
  <c r="G136" i="1"/>
  <c r="G133" i="1"/>
  <c r="G129" i="1"/>
  <c r="G109" i="1"/>
  <c r="G105" i="1"/>
  <c r="G101" i="1"/>
  <c r="G97" i="1"/>
  <c r="G93" i="1"/>
  <c r="G89" i="1"/>
  <c r="G84" i="1"/>
  <c r="G79" i="1"/>
  <c r="G75" i="1"/>
  <c r="G71" i="1"/>
  <c r="G67" i="1"/>
  <c r="G63" i="1"/>
  <c r="G59" i="1"/>
  <c r="G55" i="1"/>
  <c r="G112" i="1"/>
  <c r="G108" i="1"/>
  <c r="G104" i="1"/>
  <c r="G100" i="1"/>
  <c r="G96" i="1"/>
  <c r="G92" i="1"/>
  <c r="G88" i="1"/>
  <c r="G83" i="1"/>
  <c r="G78" i="1"/>
  <c r="G74" i="1"/>
  <c r="G70" i="1"/>
  <c r="G66" i="1"/>
  <c r="G62" i="1"/>
  <c r="G58" i="1"/>
  <c r="G47" i="1"/>
  <c r="G43" i="1"/>
  <c r="G39" i="1"/>
  <c r="G35" i="1"/>
  <c r="G31" i="1"/>
  <c r="G27" i="1"/>
  <c r="G23" i="1"/>
  <c r="G19" i="1"/>
  <c r="G15" i="1"/>
  <c r="L217" i="1"/>
  <c r="L49" i="1"/>
  <c r="K225" i="1"/>
  <c r="I225" i="1"/>
  <c r="K231" i="1"/>
  <c r="I231" i="1"/>
  <c r="K233" i="1"/>
  <c r="I233" i="1"/>
  <c r="I234" i="1"/>
  <c r="K234" i="1"/>
  <c r="K237" i="1"/>
  <c r="I237" i="1"/>
  <c r="I258" i="1"/>
  <c r="K258" i="1"/>
  <c r="K217" i="1" l="1"/>
  <c r="I217" i="1"/>
  <c r="G217" i="1"/>
  <c r="K266" i="1"/>
  <c r="G266" i="1"/>
  <c r="I266" i="1"/>
  <c r="K121" i="1"/>
  <c r="I121" i="1"/>
  <c r="G121" i="1"/>
  <c r="K49" i="1"/>
  <c r="I49" i="1"/>
  <c r="L269" i="1"/>
  <c r="G49" i="1"/>
  <c r="M259" i="1" l="1"/>
  <c r="M261" i="1"/>
  <c r="M263" i="1"/>
  <c r="M264" i="1"/>
  <c r="M262" i="1"/>
  <c r="M260" i="1"/>
  <c r="M164" i="1"/>
  <c r="M168" i="1"/>
  <c r="M172" i="1"/>
  <c r="M180" i="1"/>
  <c r="M184" i="1"/>
  <c r="M188" i="1"/>
  <c r="M192" i="1"/>
  <c r="M196" i="1"/>
  <c r="M200" i="1"/>
  <c r="M204" i="1"/>
  <c r="M208" i="1"/>
  <c r="M212" i="1"/>
  <c r="M163" i="1"/>
  <c r="M171" i="1"/>
  <c r="M179" i="1"/>
  <c r="M187" i="1"/>
  <c r="M195" i="1"/>
  <c r="M203" i="1"/>
  <c r="M211" i="1"/>
  <c r="M162" i="1"/>
  <c r="M166" i="1"/>
  <c r="M170" i="1"/>
  <c r="M174" i="1"/>
  <c r="M178" i="1"/>
  <c r="M182" i="1"/>
  <c r="M186" i="1"/>
  <c r="M190" i="1"/>
  <c r="M194" i="1"/>
  <c r="M198" i="1"/>
  <c r="M202" i="1"/>
  <c r="M206" i="1"/>
  <c r="M210" i="1"/>
  <c r="M214" i="1"/>
  <c r="M161" i="1"/>
  <c r="M165" i="1"/>
  <c r="M169" i="1"/>
  <c r="M173" i="1"/>
  <c r="M177" i="1"/>
  <c r="M181" i="1"/>
  <c r="M185" i="1"/>
  <c r="M189" i="1"/>
  <c r="M193" i="1"/>
  <c r="M197" i="1"/>
  <c r="M201" i="1"/>
  <c r="M205" i="1"/>
  <c r="M209" i="1"/>
  <c r="M213" i="1"/>
  <c r="M176" i="1"/>
  <c r="M167" i="1"/>
  <c r="M175" i="1"/>
  <c r="M183" i="1"/>
  <c r="M191" i="1"/>
  <c r="M199" i="1"/>
  <c r="M207" i="1"/>
  <c r="M215" i="1"/>
  <c r="M116" i="1"/>
  <c r="M115" i="1"/>
  <c r="M119" i="1"/>
  <c r="M114" i="1"/>
  <c r="M118" i="1"/>
  <c r="M113" i="1"/>
  <c r="M117" i="1"/>
  <c r="M257" i="1"/>
  <c r="M255" i="1"/>
  <c r="M253" i="1"/>
  <c r="M251" i="1"/>
  <c r="M249" i="1"/>
  <c r="M247" i="1"/>
  <c r="M245" i="1"/>
  <c r="M243" i="1"/>
  <c r="M241" i="1"/>
  <c r="M239" i="1"/>
  <c r="M237" i="1"/>
  <c r="M235" i="1"/>
  <c r="M233" i="1"/>
  <c r="M231" i="1"/>
  <c r="M229" i="1"/>
  <c r="M227" i="1"/>
  <c r="M225" i="1"/>
  <c r="M223" i="1"/>
  <c r="M158" i="1"/>
  <c r="M156" i="1"/>
  <c r="M154" i="1"/>
  <c r="M153" i="1"/>
  <c r="M151" i="1"/>
  <c r="M149" i="1"/>
  <c r="M147" i="1"/>
  <c r="M145" i="1"/>
  <c r="M143" i="1"/>
  <c r="M141" i="1"/>
  <c r="M139" i="1"/>
  <c r="M137" i="1"/>
  <c r="M135" i="1"/>
  <c r="M132" i="1"/>
  <c r="M130" i="1"/>
  <c r="M128" i="1"/>
  <c r="M126" i="1"/>
  <c r="M112" i="1"/>
  <c r="M110" i="1"/>
  <c r="M108" i="1"/>
  <c r="M106" i="1"/>
  <c r="M104" i="1"/>
  <c r="M102" i="1"/>
  <c r="M100" i="1"/>
  <c r="M98" i="1"/>
  <c r="M96" i="1"/>
  <c r="M94" i="1"/>
  <c r="M92" i="1"/>
  <c r="M90" i="1"/>
  <c r="M88" i="1"/>
  <c r="M86" i="1"/>
  <c r="M83" i="1"/>
  <c r="M81" i="1"/>
  <c r="M78" i="1"/>
  <c r="M76" i="1"/>
  <c r="M74" i="1"/>
  <c r="M72" i="1"/>
  <c r="M70" i="1"/>
  <c r="M68" i="1"/>
  <c r="M66" i="1"/>
  <c r="M64" i="1"/>
  <c r="M62" i="1"/>
  <c r="M60" i="1"/>
  <c r="M58" i="1"/>
  <c r="M56" i="1"/>
  <c r="M54" i="1"/>
  <c r="M258" i="1"/>
  <c r="M256" i="1"/>
  <c r="M254" i="1"/>
  <c r="M252" i="1"/>
  <c r="M250" i="1"/>
  <c r="M248" i="1"/>
  <c r="M246" i="1"/>
  <c r="M244" i="1"/>
  <c r="M242" i="1"/>
  <c r="M240" i="1"/>
  <c r="M238" i="1"/>
  <c r="M236" i="1"/>
  <c r="M234" i="1"/>
  <c r="M232" i="1"/>
  <c r="M230" i="1"/>
  <c r="M228" i="1"/>
  <c r="M226" i="1"/>
  <c r="M224" i="1"/>
  <c r="M160" i="1"/>
  <c r="M159" i="1"/>
  <c r="M157" i="1"/>
  <c r="M155" i="1"/>
  <c r="M152" i="1"/>
  <c r="M150" i="1"/>
  <c r="M148" i="1"/>
  <c r="M146" i="1"/>
  <c r="M144" i="1"/>
  <c r="M142" i="1"/>
  <c r="M140" i="1"/>
  <c r="M138" i="1"/>
  <c r="M136" i="1"/>
  <c r="M134" i="1"/>
  <c r="M133" i="1"/>
  <c r="M131" i="1"/>
  <c r="M129" i="1"/>
  <c r="M127" i="1"/>
  <c r="M111" i="1"/>
  <c r="M109" i="1"/>
  <c r="M107" i="1"/>
  <c r="M105" i="1"/>
  <c r="M103" i="1"/>
  <c r="M101" i="1"/>
  <c r="M99" i="1"/>
  <c r="M97" i="1"/>
  <c r="M95" i="1"/>
  <c r="M93" i="1"/>
  <c r="M91" i="1"/>
  <c r="M89" i="1"/>
  <c r="M87" i="1"/>
  <c r="M84" i="1"/>
  <c r="M82" i="1"/>
  <c r="M79" i="1"/>
  <c r="M77" i="1"/>
  <c r="M75" i="1"/>
  <c r="M73" i="1"/>
  <c r="M71" i="1"/>
  <c r="M69" i="1"/>
  <c r="M67" i="1"/>
  <c r="M65" i="1"/>
  <c r="M63" i="1"/>
  <c r="M61" i="1"/>
  <c r="M59" i="1"/>
  <c r="M57" i="1"/>
  <c r="M55" i="1"/>
  <c r="M14" i="1"/>
  <c r="M18" i="1"/>
  <c r="M22" i="1"/>
  <c r="M26" i="1"/>
  <c r="M30" i="1"/>
  <c r="M34" i="1"/>
  <c r="M38" i="1"/>
  <c r="M42" i="1"/>
  <c r="M46" i="1"/>
  <c r="M16" i="1"/>
  <c r="M20" i="1"/>
  <c r="M28" i="1"/>
  <c r="M32" i="1"/>
  <c r="M36" i="1"/>
  <c r="M40" i="1"/>
  <c r="M44" i="1"/>
  <c r="M11" i="1"/>
  <c r="M12" i="1"/>
  <c r="M24" i="1"/>
  <c r="M37" i="1"/>
  <c r="M21" i="1"/>
  <c r="M47" i="1"/>
  <c r="M39" i="1"/>
  <c r="M31" i="1"/>
  <c r="M23" i="1"/>
  <c r="M15" i="1"/>
  <c r="M33" i="1"/>
  <c r="M13" i="1"/>
  <c r="M41" i="1"/>
  <c r="M29" i="1"/>
  <c r="M17" i="1"/>
  <c r="M43" i="1"/>
  <c r="M35" i="1"/>
  <c r="M27" i="1"/>
  <c r="M19" i="1"/>
  <c r="M45" i="1"/>
  <c r="M25" i="1"/>
  <c r="M121" i="1" l="1"/>
  <c r="M49" i="1"/>
  <c r="M217" i="1"/>
  <c r="M266" i="1"/>
  <c r="M269" i="1" l="1"/>
</calcChain>
</file>

<file path=xl/sharedStrings.xml><?xml version="1.0" encoding="utf-8"?>
<sst xmlns="http://schemas.openxmlformats.org/spreadsheetml/2006/main" count="275" uniqueCount="264">
  <si>
    <t xml:space="preserve"> </t>
  </si>
  <si>
    <t>BUS</t>
  </si>
  <si>
    <t xml:space="preserve">BUS </t>
  </si>
  <si>
    <t>MAINTENANCE</t>
  </si>
  <si>
    <t>TOTAL</t>
  </si>
  <si>
    <t>FIXED</t>
  </si>
  <si>
    <t>NEW</t>
  </si>
  <si>
    <t>% of</t>
  </si>
  <si>
    <t>AREA</t>
  </si>
  <si>
    <t>PURCHASES</t>
  </si>
  <si>
    <t>OTHER</t>
  </si>
  <si>
    <t>FACILITY</t>
  </si>
  <si>
    <t>%</t>
  </si>
  <si>
    <t>GUIDEWAY</t>
  </si>
  <si>
    <t>Total</t>
  </si>
  <si>
    <t>OVER 1 MILLION POP.</t>
  </si>
  <si>
    <t>Atlanta, GA</t>
  </si>
  <si>
    <t>Baltimore, MD</t>
  </si>
  <si>
    <t>Cleveland, OH</t>
  </si>
  <si>
    <t>Detroit, MI</t>
  </si>
  <si>
    <t>Kansas City, MO-KS</t>
  </si>
  <si>
    <t>Milwaukee, WI</t>
  </si>
  <si>
    <t>New Orleans, LA</t>
  </si>
  <si>
    <t>Pittsburgh, PA</t>
  </si>
  <si>
    <t>San Diego, CA</t>
  </si>
  <si>
    <t>Seattle, WA</t>
  </si>
  <si>
    <t>St. Louis, MO-IL</t>
  </si>
  <si>
    <t xml:space="preserve">             SUB-TOTAL</t>
  </si>
  <si>
    <t>200,000 - 1 MILLION POP.</t>
  </si>
  <si>
    <t xml:space="preserve">        SUB-TOTAL</t>
  </si>
  <si>
    <t>50,000-200,000 POP.</t>
  </si>
  <si>
    <t>UNDER 50,000 POP.</t>
  </si>
  <si>
    <t xml:space="preserve">    SUB-TOTAL</t>
  </si>
  <si>
    <t xml:space="preserve">    TOTAL</t>
  </si>
  <si>
    <t>Houston, TX</t>
  </si>
  <si>
    <t>STARTS</t>
  </si>
  <si>
    <t>&amp; RURAL AREAS / STATEWIDE</t>
  </si>
  <si>
    <t>San Antonio, TX</t>
  </si>
  <si>
    <t>Cincinnati, OH-KY-IN</t>
  </si>
  <si>
    <t>Sacramento, CA</t>
  </si>
  <si>
    <t>Miami, FL</t>
  </si>
  <si>
    <t>Philadelphia, PA-NJ-DE-MD</t>
  </si>
  <si>
    <t>Obligations by Population Size and Category</t>
  </si>
  <si>
    <t>Obligations by Population Size</t>
  </si>
  <si>
    <t>Indianapolis, IN</t>
  </si>
  <si>
    <t>Boston, MA--NH--RI</t>
  </si>
  <si>
    <t>Chicago, IL-IN</t>
  </si>
  <si>
    <t>Dallas--Fort Worth--Arlington, TX</t>
  </si>
  <si>
    <t>Denver--Aurora, CO</t>
  </si>
  <si>
    <t>Los Angeles--Long Beach--Santa Ana, CA</t>
  </si>
  <si>
    <t>Minneapolis--St. Paul, MN</t>
  </si>
  <si>
    <t>New York--Newark, NY-NJ-CT</t>
  </si>
  <si>
    <t>Phoenix--Mesa, AZ</t>
  </si>
  <si>
    <t>Portland, OR-WA</t>
  </si>
  <si>
    <t>Providence, RI-MA</t>
  </si>
  <si>
    <t>Riverside--San Bernardino, CA</t>
  </si>
  <si>
    <t>San Francisco--Oakland, CA</t>
  </si>
  <si>
    <t>Tampa--St. Petersburg, FL</t>
  </si>
  <si>
    <t>Washington, DC-VA-MD</t>
  </si>
  <si>
    <t>San Jose, CA</t>
  </si>
  <si>
    <t>San Juan, PR</t>
  </si>
  <si>
    <t>Virginia Beach, VA</t>
  </si>
  <si>
    <t>Las Vegas, NV</t>
  </si>
  <si>
    <t>ALABAMA GOV APP</t>
  </si>
  <si>
    <t>ALASKA GOV APP</t>
  </si>
  <si>
    <t>ARKANSAS GOV APP</t>
  </si>
  <si>
    <t>CALIFORNIA GOV APP</t>
  </si>
  <si>
    <t>COLORADO GOV APP</t>
  </si>
  <si>
    <t>FLORIDA GOV APP</t>
  </si>
  <si>
    <t>GEORGIA GOV APP</t>
  </si>
  <si>
    <t>IDAHO GOV APP</t>
  </si>
  <si>
    <t>ILLINOIS GOV APP</t>
  </si>
  <si>
    <t>IOWA GOV APP</t>
  </si>
  <si>
    <t>KENTUCKY GOV APP</t>
  </si>
  <si>
    <t>MAINE GOV APP</t>
  </si>
  <si>
    <t>MARYLAND GOV APP</t>
  </si>
  <si>
    <t>MICHIGAN GOV APP</t>
  </si>
  <si>
    <t>MONTANA GOV APP</t>
  </si>
  <si>
    <t>NEW YORK GOV APP</t>
  </si>
  <si>
    <t>OREGON GOV APP</t>
  </si>
  <si>
    <t>PENNSYLVANIA GOV APP</t>
  </si>
  <si>
    <t>RHODE ISLAND GOV APP</t>
  </si>
  <si>
    <t>SOUTH DAKOTA GOV APP</t>
  </si>
  <si>
    <t>TENNESSEE GOV APP</t>
  </si>
  <si>
    <t>TEXAS GOV APP</t>
  </si>
  <si>
    <t>VERMONT GOV APP</t>
  </si>
  <si>
    <t>WASHINGTON GOV APP</t>
  </si>
  <si>
    <t>TABLE 27</t>
  </si>
  <si>
    <t>Orlando, FL</t>
  </si>
  <si>
    <t>CONNECTICUT GOV APP</t>
  </si>
  <si>
    <t>NEW HAMPSHIRE GOV APP</t>
  </si>
  <si>
    <t>HAWAII GOV APP</t>
  </si>
  <si>
    <t>NEW MEXICO GOV APP</t>
  </si>
  <si>
    <t>MISSOURI GOV APP</t>
  </si>
  <si>
    <t>SOUTH CAROLINA GOV APP</t>
  </si>
  <si>
    <t>ARIZONA GOV APP</t>
  </si>
  <si>
    <t>NEW JERSEY GOV APP</t>
  </si>
  <si>
    <t>OHIO GOV APP</t>
  </si>
  <si>
    <t>OKLAHOMA GOV APP</t>
  </si>
  <si>
    <t>WEST VIRGINIA GOV APP</t>
  </si>
  <si>
    <t>Columbus, OH</t>
  </si>
  <si>
    <t>Akron, OH</t>
  </si>
  <si>
    <t>Albany, NY</t>
  </si>
  <si>
    <t>Albuquerque, NM</t>
  </si>
  <si>
    <t>Allentown--Bethlehem, PA-NJ</t>
  </si>
  <si>
    <t>Anchorage, AK</t>
  </si>
  <si>
    <t>Ann Arbor, MI</t>
  </si>
  <si>
    <t>Antioch, CA</t>
  </si>
  <si>
    <t>Asheville, NC</t>
  </si>
  <si>
    <t>Atlantic City, NJ</t>
  </si>
  <si>
    <t>Augusta-Richmond County, GA-SC</t>
  </si>
  <si>
    <t>Austin, TX</t>
  </si>
  <si>
    <t>Birmingham, AL</t>
  </si>
  <si>
    <t>Boise City, ID</t>
  </si>
  <si>
    <t>Bridgeport--Stamford, CT--NY</t>
  </si>
  <si>
    <t>Buffalo, NY</t>
  </si>
  <si>
    <t>Canton, OH</t>
  </si>
  <si>
    <t>Charleston--North Charleston, SC</t>
  </si>
  <si>
    <t>Charlotte, NC-SC</t>
  </si>
  <si>
    <t>Columbia, SC</t>
  </si>
  <si>
    <t>Columbus, GA-AL</t>
  </si>
  <si>
    <t>Corpus Christi, TX</t>
  </si>
  <si>
    <t>Davenport, IA-IL</t>
  </si>
  <si>
    <t>Dayton, OH</t>
  </si>
  <si>
    <t>Des Moines, IA</t>
  </si>
  <si>
    <t>El Paso, TX-NM</t>
  </si>
  <si>
    <t>Eugene, OR</t>
  </si>
  <si>
    <t>Fort Wayne, IN</t>
  </si>
  <si>
    <t>Fresno, CA</t>
  </si>
  <si>
    <t>Gulfport--Biloxi, MS</t>
  </si>
  <si>
    <t>Harrisburg, PA</t>
  </si>
  <si>
    <t>Honolulu, HI</t>
  </si>
  <si>
    <t>Huntsville, AL</t>
  </si>
  <si>
    <t>Indio--Cathedral City--Palm Springs, CA</t>
  </si>
  <si>
    <t>Jacksonville, FL</t>
  </si>
  <si>
    <t>Lancaster, PA</t>
  </si>
  <si>
    <t>Lancaster--Palmdale, CA</t>
  </si>
  <si>
    <t>Lansing, MI</t>
  </si>
  <si>
    <t>Little Rock, AR</t>
  </si>
  <si>
    <t>Louisville, KY-IN</t>
  </si>
  <si>
    <t>Madison, WI</t>
  </si>
  <si>
    <t>Memphis, TN-MS-AR</t>
  </si>
  <si>
    <t>Nashville-Davidson, TN</t>
  </si>
  <si>
    <t>Omaha, NE-IA</t>
  </si>
  <si>
    <t>Poughkeepsie-Newburgh, NY</t>
  </si>
  <si>
    <t>Raleigh, NC</t>
  </si>
  <si>
    <t>Reno, NV</t>
  </si>
  <si>
    <t>Rochester, NY</t>
  </si>
  <si>
    <t>Rockford, IL</t>
  </si>
  <si>
    <t>Round Lake Beach--McHenry--Grayslake, IL</t>
  </si>
  <si>
    <t>Salt Lake City, UT</t>
  </si>
  <si>
    <t>Sarasota--Bradenton, FL</t>
  </si>
  <si>
    <t>Savannah, GA</t>
  </si>
  <si>
    <t>Scranton, PA</t>
  </si>
  <si>
    <t>South Bend, IN-MI</t>
  </si>
  <si>
    <t>Spokane, WA-ID</t>
  </si>
  <si>
    <t>Springfield, MO</t>
  </si>
  <si>
    <t>Stockton, CA</t>
  </si>
  <si>
    <t>Syracuse, NY</t>
  </si>
  <si>
    <t>Tallahassee, FL</t>
  </si>
  <si>
    <t>Tucson, AZ</t>
  </si>
  <si>
    <t>Tulsa, OK</t>
  </si>
  <si>
    <t>Waco, TX</t>
  </si>
  <si>
    <t>Youngstown, OH--PA</t>
  </si>
  <si>
    <t>Abilene, TX</t>
  </si>
  <si>
    <t>Albany, GA</t>
  </si>
  <si>
    <t>Altoona, PA</t>
  </si>
  <si>
    <t>Ames, IA</t>
  </si>
  <si>
    <t>Appleton, WI</t>
  </si>
  <si>
    <t>Auburn, AL</t>
  </si>
  <si>
    <t>Beaumont, TX</t>
  </si>
  <si>
    <t>Bellingham, WA</t>
  </si>
  <si>
    <t>Bloomington, IN</t>
  </si>
  <si>
    <t>Bloomington--Normal, IL</t>
  </si>
  <si>
    <t>Bowling Green, KY</t>
  </si>
  <si>
    <t>Bremerton, WA</t>
  </si>
  <si>
    <t>Burlington, VT</t>
  </si>
  <si>
    <t>Cape Coral, FL</t>
  </si>
  <si>
    <t>Chattanooga, TN-GA</t>
  </si>
  <si>
    <t>Clarksville, TN-KY</t>
  </si>
  <si>
    <t>Cleveland, TN</t>
  </si>
  <si>
    <t>Concord, CA</t>
  </si>
  <si>
    <t>Denton--Lewisville, TX</t>
  </si>
  <si>
    <t>Dubuque, IA-IL</t>
  </si>
  <si>
    <t>Eau Claire, WI</t>
  </si>
  <si>
    <t>El Centro, CA</t>
  </si>
  <si>
    <t>Elmira, NY</t>
  </si>
  <si>
    <t>Erie, PA</t>
  </si>
  <si>
    <t>Fairfield, CA</t>
  </si>
  <si>
    <t>Flagstaff, AZ</t>
  </si>
  <si>
    <t>Flint, MI</t>
  </si>
  <si>
    <t>Fond du Lac, WI</t>
  </si>
  <si>
    <t>Fort Collins, CO</t>
  </si>
  <si>
    <t>Gadsden, AL</t>
  </si>
  <si>
    <t>Gainesville, FL</t>
  </si>
  <si>
    <t>Grand Forks, ND-MN</t>
  </si>
  <si>
    <t>Grand Junction, CO</t>
  </si>
  <si>
    <t>Grand Rapids, MI</t>
  </si>
  <si>
    <t>Great Falls, MT</t>
  </si>
  <si>
    <t>Hartford, CT</t>
  </si>
  <si>
    <t>High Point, NC</t>
  </si>
  <si>
    <t>Holland, MI</t>
  </si>
  <si>
    <t>Iowa City, IA</t>
  </si>
  <si>
    <t>Jackson, MS</t>
  </si>
  <si>
    <t>Janesville, WI</t>
  </si>
  <si>
    <t>Johnstown, PA</t>
  </si>
  <si>
    <t>Killeen, TX</t>
  </si>
  <si>
    <t>La Crosse, WI-MN</t>
  </si>
  <si>
    <t>Lafayette, LA</t>
  </si>
  <si>
    <t>Lakeland, FL</t>
  </si>
  <si>
    <t>Las Cruces, NM</t>
  </si>
  <si>
    <t>Leominster--Fitchburg, MA</t>
  </si>
  <si>
    <t>Logan, UT</t>
  </si>
  <si>
    <t>Longview, TX</t>
  </si>
  <si>
    <t>Lynchburg, VA</t>
  </si>
  <si>
    <t>Medford, OR</t>
  </si>
  <si>
    <t>Mission Viejo, CA</t>
  </si>
  <si>
    <t>Missoula, MT</t>
  </si>
  <si>
    <t>Monroe, LA</t>
  </si>
  <si>
    <t>Morgantown, WV</t>
  </si>
  <si>
    <t>Muskegon, MI</t>
  </si>
  <si>
    <t>Myrtle Beach, SC</t>
  </si>
  <si>
    <t>Napa, CA</t>
  </si>
  <si>
    <t>Oshkosh, WI</t>
  </si>
  <si>
    <t>Oxnard, CA</t>
  </si>
  <si>
    <t>Petaluma, CA</t>
  </si>
  <si>
    <t>Pittsfield, MA</t>
  </si>
  <si>
    <t>Portland, ME</t>
  </si>
  <si>
    <t>Portsmouth, NH-ME</t>
  </si>
  <si>
    <t>Pueblo, CO</t>
  </si>
  <si>
    <t>Racine, WI</t>
  </si>
  <si>
    <t>Rapid City, SD</t>
  </si>
  <si>
    <t>Richmond, VA</t>
  </si>
  <si>
    <t>Rochester, MN</t>
  </si>
  <si>
    <t>San Angelo, TX</t>
  </si>
  <si>
    <t>San Luis Obispo, CA</t>
  </si>
  <si>
    <t>Santa Clarita, CA</t>
  </si>
  <si>
    <t>Santa Cruz, CA</t>
  </si>
  <si>
    <t>Sherman, TX</t>
  </si>
  <si>
    <t>Sioux Falls, SD</t>
  </si>
  <si>
    <t>Springfield, IL</t>
  </si>
  <si>
    <t>St. Augustine, FL</t>
  </si>
  <si>
    <t>St. Cloud, MN</t>
  </si>
  <si>
    <t>St. Thomas, VI</t>
  </si>
  <si>
    <t>State College, PA</t>
  </si>
  <si>
    <t>Sumter, SC</t>
  </si>
  <si>
    <t>Thousand Oaks, CA</t>
  </si>
  <si>
    <t>Trenton</t>
  </si>
  <si>
    <t>Vallejo, CA</t>
  </si>
  <si>
    <t>Vero Beach--Sebastian, FL</t>
  </si>
  <si>
    <t>Victorville--Hesperia--Apple Valley, CA</t>
  </si>
  <si>
    <t>Waterbury, CT</t>
  </si>
  <si>
    <t>Waterloo, IA</t>
  </si>
  <si>
    <t>Wenatchee, WA</t>
  </si>
  <si>
    <t>Wilmington, NC</t>
  </si>
  <si>
    <t>York, PA</t>
  </si>
  <si>
    <t>GUAM</t>
  </si>
  <si>
    <t>INDIANA GOV APP</t>
  </si>
  <si>
    <t>KANSAS GOV APP</t>
  </si>
  <si>
    <t>MINNESOTA GOV APP</t>
  </si>
  <si>
    <t>MISSISSIPPI GOV APP</t>
  </si>
  <si>
    <t>NORTH DAKOTA GOV APP</t>
  </si>
  <si>
    <t>UTAH GOV APP</t>
  </si>
  <si>
    <t>FY 2012 CAPITAL PROGRAM OBLIGATIONS BY POPULATION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</si>
</sst>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8" x14ac:knownFonts="1">
    <font>
      <sz val="12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gray0625">
        <bgColor indexed="9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theme="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3" fillId="0" borderId="4" xfId="0" applyFont="1" applyBorder="1"/>
    <xf numFmtId="5" fontId="0" fillId="0" borderId="0" xfId="0" applyNumberFormat="1" applyProtection="1"/>
    <xf numFmtId="37" fontId="0" fillId="0" borderId="0" xfId="0" applyNumberFormat="1" applyProtection="1"/>
    <xf numFmtId="0" fontId="2" fillId="0" borderId="4" xfId="0" applyFont="1" applyBorder="1"/>
    <xf numFmtId="164" fontId="4" fillId="0" borderId="5" xfId="0" applyNumberFormat="1" applyFont="1" applyBorder="1" applyProtection="1"/>
    <xf numFmtId="0" fontId="2" fillId="0" borderId="9" xfId="0" applyFont="1" applyBorder="1"/>
    <xf numFmtId="37" fontId="0" fillId="0" borderId="10" xfId="0" applyNumberFormat="1" applyBorder="1" applyProtection="1"/>
    <xf numFmtId="164" fontId="4" fillId="0" borderId="11" xfId="0" applyNumberFormat="1" applyFont="1" applyBorder="1" applyProtection="1"/>
    <xf numFmtId="37" fontId="4" fillId="0" borderId="5" xfId="0" applyNumberFormat="1" applyFont="1" applyBorder="1" applyProtection="1"/>
    <xf numFmtId="5" fontId="4" fillId="0" borderId="5" xfId="0" applyNumberFormat="1" applyFont="1" applyBorder="1" applyProtection="1"/>
    <xf numFmtId="0" fontId="4" fillId="0" borderId="5" xfId="0" applyFont="1" applyBorder="1"/>
    <xf numFmtId="5" fontId="0" fillId="0" borderId="5" xfId="0" applyNumberFormat="1" applyBorder="1" applyProtection="1"/>
    <xf numFmtId="37" fontId="4" fillId="0" borderId="0" xfId="0" applyNumberFormat="1" applyFont="1" applyProtection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37" fontId="0" fillId="0" borderId="0" xfId="0" applyNumberFormat="1" applyBorder="1" applyProtection="1"/>
    <xf numFmtId="0" fontId="2" fillId="3" borderId="4" xfId="0" applyFont="1" applyFill="1" applyBorder="1"/>
    <xf numFmtId="5" fontId="0" fillId="3" borderId="0" xfId="0" applyNumberFormat="1" applyFill="1" applyProtection="1"/>
    <xf numFmtId="164" fontId="4" fillId="3" borderId="5" xfId="0" applyNumberFormat="1" applyFont="1" applyFill="1" applyBorder="1" applyProtection="1"/>
    <xf numFmtId="0" fontId="0" fillId="3" borderId="4" xfId="0" applyFill="1" applyBorder="1"/>
    <xf numFmtId="0" fontId="0" fillId="0" borderId="1" xfId="0" applyFill="1" applyBorder="1"/>
    <xf numFmtId="5" fontId="0" fillId="0" borderId="2" xfId="0" applyNumberFormat="1" applyFill="1" applyBorder="1" applyProtection="1"/>
    <xf numFmtId="5" fontId="0" fillId="0" borderId="3" xfId="0" applyNumberFormat="1" applyFill="1" applyBorder="1" applyProtection="1"/>
    <xf numFmtId="5" fontId="4" fillId="0" borderId="3" xfId="0" applyNumberFormat="1" applyFont="1" applyFill="1" applyBorder="1" applyProtection="1"/>
    <xf numFmtId="0" fontId="0" fillId="0" borderId="6" xfId="0" applyFill="1" applyBorder="1"/>
    <xf numFmtId="5" fontId="0" fillId="0" borderId="7" xfId="0" applyNumberFormat="1" applyFill="1" applyBorder="1" applyProtection="1"/>
    <xf numFmtId="5" fontId="0" fillId="0" borderId="8" xfId="0" applyNumberFormat="1" applyFill="1" applyBorder="1" applyProtection="1"/>
    <xf numFmtId="37" fontId="4" fillId="0" borderId="8" xfId="0" applyNumberFormat="1" applyFont="1" applyFill="1" applyBorder="1" applyProtection="1"/>
    <xf numFmtId="0" fontId="2" fillId="0" borderId="12" xfId="0" applyFont="1" applyBorder="1"/>
    <xf numFmtId="37" fontId="0" fillId="0" borderId="13" xfId="0" applyNumberFormat="1" applyBorder="1" applyProtection="1"/>
    <xf numFmtId="164" fontId="4" fillId="0" borderId="14" xfId="0" applyNumberFormat="1" applyFont="1" applyBorder="1" applyProtection="1"/>
    <xf numFmtId="0" fontId="5" fillId="0" borderId="0" xfId="0" applyFont="1"/>
    <xf numFmtId="37" fontId="5" fillId="0" borderId="0" xfId="0" applyNumberFormat="1" applyFont="1" applyProtection="1"/>
    <xf numFmtId="0" fontId="6" fillId="0" borderId="4" xfId="0" applyFont="1" applyBorder="1"/>
    <xf numFmtId="0" fontId="5" fillId="0" borderId="4" xfId="0" applyFont="1" applyBorder="1"/>
    <xf numFmtId="0" fontId="5" fillId="0" borderId="4" xfId="0" applyFont="1" applyFill="1" applyBorder="1"/>
    <xf numFmtId="5" fontId="5" fillId="0" borderId="0" xfId="0" applyNumberFormat="1" applyFont="1" applyFill="1" applyProtection="1"/>
    <xf numFmtId="164" fontId="7" fillId="0" borderId="5" xfId="0" applyNumberFormat="1" applyFont="1" applyFill="1" applyBorder="1" applyProtection="1"/>
    <xf numFmtId="37" fontId="0" fillId="0" borderId="15" xfId="0" applyNumberFormat="1" applyBorder="1" applyProtection="1"/>
    <xf numFmtId="37" fontId="0" fillId="0" borderId="16" xfId="0" applyNumberFormat="1" applyBorder="1" applyProtection="1"/>
    <xf numFmtId="0" fontId="0" fillId="0" borderId="0" xfId="0" applyFill="1" applyBorder="1"/>
    <xf numFmtId="5" fontId="0" fillId="0" borderId="0" xfId="0" applyNumberFormat="1" applyFill="1" applyBorder="1" applyProtection="1"/>
    <xf numFmtId="37" fontId="4" fillId="0" borderId="0" xfId="0" applyNumberFormat="1" applyFont="1" applyFill="1" applyBorder="1" applyProtection="1"/>
    <xf numFmtId="37" fontId="0" fillId="0" borderId="17" xfId="0" applyNumberFormat="1" applyBorder="1" applyProtection="1"/>
    <xf numFmtId="37" fontId="6" fillId="0" borderId="0" xfId="0" applyNumberFormat="1" applyFont="1" applyBorder="1" applyProtection="1"/>
    <xf numFmtId="164" fontId="7" fillId="0" borderId="5" xfId="0" applyNumberFormat="1" applyFont="1" applyBorder="1" applyProtection="1"/>
    <xf numFmtId="0" fontId="6" fillId="0" borderId="9" xfId="0" applyFont="1" applyBorder="1"/>
    <xf numFmtId="0" fontId="6" fillId="0" borderId="12" xfId="0" applyFont="1" applyBorder="1"/>
    <xf numFmtId="5" fontId="6" fillId="0" borderId="0" xfId="0" applyNumberFormat="1" applyFont="1" applyBorder="1" applyProtection="1"/>
    <xf numFmtId="37" fontId="6" fillId="0" borderId="10" xfId="0" applyNumberFormat="1" applyFont="1" applyBorder="1" applyProtection="1"/>
    <xf numFmtId="37" fontId="6" fillId="0" borderId="13" xfId="0" applyNumberFormat="1" applyFont="1" applyBorder="1" applyProtection="1"/>
    <xf numFmtId="164" fontId="7" fillId="0" borderId="11" xfId="0" applyNumberFormat="1" applyFont="1" applyBorder="1" applyProtection="1"/>
    <xf numFmtId="164" fontId="7" fillId="0" borderId="14" xfId="0" applyNumberFormat="1" applyFont="1" applyBorder="1" applyProtection="1"/>
    <xf numFmtId="37" fontId="7" fillId="0" borderId="5" xfId="0" applyNumberFormat="1" applyFont="1" applyBorder="1" applyProtection="1"/>
    <xf numFmtId="164" fontId="7" fillId="3" borderId="5" xfId="0" applyNumberFormat="1" applyFont="1" applyFill="1" applyBorder="1" applyProtection="1"/>
    <xf numFmtId="37" fontId="7" fillId="0" borderId="3" xfId="0" applyNumberFormat="1" applyFont="1" applyFill="1" applyBorder="1" applyProtection="1"/>
    <xf numFmtId="0" fontId="0" fillId="0" borderId="17" xfId="0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3" fontId="0" fillId="0" borderId="0" xfId="0" applyNumberFormat="1"/>
    <xf numFmtId="3" fontId="0" fillId="0" borderId="17" xfId="0" applyNumberFormat="1" applyBorder="1"/>
    <xf numFmtId="3" fontId="0" fillId="0" borderId="0" xfId="0" applyNumberFormat="1" applyProtection="1"/>
    <xf numFmtId="3" fontId="0" fillId="0" borderId="18" xfId="0" applyNumberFormat="1" applyBorder="1"/>
    <xf numFmtId="3" fontId="0" fillId="0" borderId="15" xfId="0" applyNumberFormat="1" applyBorder="1"/>
    <xf numFmtId="3" fontId="0" fillId="0" borderId="10" xfId="0" applyNumberFormat="1" applyBorder="1" applyProtection="1"/>
    <xf numFmtId="3" fontId="0" fillId="0" borderId="0" xfId="0" applyNumberFormat="1" applyBorder="1" applyProtection="1"/>
    <xf numFmtId="3" fontId="0" fillId="0" borderId="16" xfId="0" applyNumberFormat="1" applyBorder="1"/>
    <xf numFmtId="3" fontId="0" fillId="0" borderId="13" xfId="0" applyNumberFormat="1" applyBorder="1" applyProtection="1"/>
    <xf numFmtId="3" fontId="0" fillId="0" borderId="19" xfId="0" applyNumberFormat="1" applyBorder="1"/>
    <xf numFmtId="3" fontId="0" fillId="0" borderId="0" xfId="0" applyNumberFormat="1" applyBorder="1"/>
    <xf numFmtId="3" fontId="0" fillId="0" borderId="13" xfId="0" applyNumberFormat="1" applyBorder="1"/>
    <xf numFmtId="3" fontId="0" fillId="0" borderId="0" xfId="0" applyNumberForma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277</xdr:row>
          <xdr:rowOff>28575</xdr:rowOff>
        </xdr:from>
        <xdr:to>
          <xdr:col>4</xdr:col>
          <xdr:colOff>1247775</xdr:colOff>
          <xdr:row>296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1783897</xdr:colOff>
          <xdr:row>277</xdr:row>
          <xdr:rowOff>5443</xdr:rowOff>
        </xdr:from>
        <xdr:to>
          <xdr:col>12</xdr:col>
          <xdr:colOff>726622</xdr:colOff>
          <xdr:row>295</xdr:row>
          <xdr:rowOff>148318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B1:P278"/>
  <sheetViews>
    <sheetView tabSelected="1" defaultGridColor="0" colorId="22" zoomScale="70" zoomScaleNormal="70" zoomScaleSheetLayoutView="75" workbookViewId="0">
      <pane ySplit="7" topLeftCell="A8" activePane="bottomLeft" state="frozen"/>
      <selection pane="bottomLeft" activeCell="R13" sqref="R13"/>
    </sheetView>
  </sheetViews>
  <sheetFormatPr defaultColWidth="11.44140625" defaultRowHeight="15" x14ac:dyDescent="0.2"/>
  <cols>
    <col min="1" max="1" width="2.33203125" customWidth="1"/>
    <col min="2" max="2" width="43.33203125" customWidth="1"/>
    <col min="3" max="5" width="14.77734375" customWidth="1"/>
    <col min="6" max="6" width="21.6640625" customWidth="1"/>
    <col min="7" max="7" width="7.5546875" customWidth="1"/>
    <col min="8" max="8" width="15.88671875" customWidth="1"/>
    <col min="9" max="9" width="8.109375" customWidth="1"/>
    <col min="10" max="10" width="15.88671875" customWidth="1"/>
    <col min="11" max="11" width="7.88671875" customWidth="1"/>
    <col min="12" max="12" width="16.77734375" customWidth="1"/>
    <col min="13" max="13" width="9.109375" customWidth="1"/>
    <col min="14" max="14" width="3.77734375" customWidth="1"/>
  </cols>
  <sheetData>
    <row r="1" spans="2:16" ht="18" x14ac:dyDescent="0.25">
      <c r="B1" s="85" t="s">
        <v>87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2:16" ht="18" x14ac:dyDescent="0.25">
      <c r="B2" s="85" t="s">
        <v>263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2:16" ht="9.9499999999999993" customHeight="1" thickBot="1" x14ac:dyDescent="0.3">
      <c r="C3" s="1"/>
      <c r="E3" s="1"/>
      <c r="F3" s="1"/>
      <c r="G3" s="1"/>
    </row>
    <row r="4" spans="2:16" ht="6" customHeight="1" x14ac:dyDescent="0.25">
      <c r="B4" s="2"/>
      <c r="C4" s="4"/>
      <c r="D4" s="3"/>
      <c r="E4" s="4"/>
      <c r="F4" s="4"/>
      <c r="G4" s="5"/>
      <c r="H4" s="3"/>
      <c r="I4" s="6"/>
      <c r="J4" s="3"/>
      <c r="K4" s="6"/>
      <c r="L4" s="3"/>
      <c r="M4" s="6"/>
    </row>
    <row r="5" spans="2:16" x14ac:dyDescent="0.2">
      <c r="B5" s="69"/>
      <c r="C5" s="71" t="s">
        <v>1</v>
      </c>
      <c r="D5" s="70" t="s">
        <v>2</v>
      </c>
      <c r="E5" s="70" t="s">
        <v>3</v>
      </c>
      <c r="F5" s="26" t="s">
        <v>4</v>
      </c>
      <c r="G5" s="8"/>
      <c r="H5" s="26" t="s">
        <v>5</v>
      </c>
      <c r="I5" s="8"/>
      <c r="J5" s="26" t="s">
        <v>6</v>
      </c>
      <c r="K5" s="8"/>
      <c r="M5" s="27" t="s">
        <v>7</v>
      </c>
    </row>
    <row r="6" spans="2:16" x14ac:dyDescent="0.2">
      <c r="B6" s="69" t="s">
        <v>8</v>
      </c>
      <c r="C6" s="71" t="s">
        <v>9</v>
      </c>
      <c r="D6" s="70" t="s">
        <v>10</v>
      </c>
      <c r="E6" s="70" t="s">
        <v>11</v>
      </c>
      <c r="F6" s="26" t="s">
        <v>1</v>
      </c>
      <c r="G6" s="27" t="s">
        <v>12</v>
      </c>
      <c r="H6" s="26" t="s">
        <v>13</v>
      </c>
      <c r="I6" s="27" t="s">
        <v>12</v>
      </c>
      <c r="J6" s="26" t="s">
        <v>35</v>
      </c>
      <c r="K6" s="27" t="s">
        <v>12</v>
      </c>
      <c r="L6" s="26" t="s">
        <v>4</v>
      </c>
      <c r="M6" s="27" t="s">
        <v>14</v>
      </c>
      <c r="N6" t="s">
        <v>0</v>
      </c>
    </row>
    <row r="7" spans="2:16" ht="6" customHeight="1" thickBot="1" x14ac:dyDescent="0.25">
      <c r="B7" s="9"/>
      <c r="C7" s="11"/>
      <c r="D7" s="11"/>
      <c r="E7" s="11"/>
      <c r="F7" s="10"/>
      <c r="G7" s="12"/>
      <c r="H7" s="10"/>
      <c r="I7" s="12"/>
      <c r="J7" s="10"/>
      <c r="K7" s="12"/>
      <c r="L7" s="10"/>
      <c r="M7" s="12"/>
    </row>
    <row r="8" spans="2:16" ht="12.95" customHeight="1" x14ac:dyDescent="0.2">
      <c r="B8" s="7"/>
      <c r="G8" s="8"/>
      <c r="I8" s="8"/>
      <c r="K8" s="8"/>
      <c r="M8" s="8"/>
      <c r="N8" t="s">
        <v>0</v>
      </c>
    </row>
    <row r="9" spans="2:16" ht="15.75" x14ac:dyDescent="0.25">
      <c r="B9" s="13" t="s">
        <v>15</v>
      </c>
      <c r="G9" s="8"/>
      <c r="I9" s="8"/>
      <c r="K9" s="8"/>
      <c r="M9" s="8"/>
    </row>
    <row r="10" spans="2:16" ht="12.95" customHeight="1" x14ac:dyDescent="0.2">
      <c r="B10" s="7"/>
      <c r="G10" s="8"/>
      <c r="I10" s="8"/>
      <c r="K10" s="8"/>
      <c r="M10" s="8"/>
    </row>
    <row r="11" spans="2:16" x14ac:dyDescent="0.2">
      <c r="B11" s="16" t="s">
        <v>16</v>
      </c>
      <c r="C11" s="73">
        <v>5120000</v>
      </c>
      <c r="D11" s="74">
        <v>-429089</v>
      </c>
      <c r="E11" s="74">
        <v>2714542</v>
      </c>
      <c r="F11" s="14">
        <f t="shared" ref="F11:F47" si="0">SUM(C11:E11)</f>
        <v>7405453</v>
      </c>
      <c r="G11" s="17">
        <f t="shared" ref="G11:G47" si="1">(F11/L11)*100</f>
        <v>100</v>
      </c>
      <c r="H11" s="14">
        <v>0</v>
      </c>
      <c r="I11" s="17">
        <f t="shared" ref="I11:I47" si="2">(H11/L11)*100</f>
        <v>0</v>
      </c>
      <c r="J11" s="14">
        <v>0</v>
      </c>
      <c r="K11" s="17">
        <f t="shared" ref="K11:K47" si="3">(J11/L11)*100</f>
        <v>0</v>
      </c>
      <c r="L11" s="14">
        <f>J11+H11+F11</f>
        <v>7405453</v>
      </c>
      <c r="M11" s="17">
        <f>(L11/$L$269)*100</f>
        <v>0.14669755578364393</v>
      </c>
      <c r="N11" s="15"/>
      <c r="O11" s="15"/>
      <c r="P11" s="15"/>
    </row>
    <row r="12" spans="2:16" x14ac:dyDescent="0.2">
      <c r="B12" s="16" t="s">
        <v>17</v>
      </c>
      <c r="C12" s="75">
        <v>0</v>
      </c>
      <c r="D12" s="74">
        <v>0</v>
      </c>
      <c r="E12" s="74">
        <v>13723050</v>
      </c>
      <c r="F12" s="15">
        <f t="shared" si="0"/>
        <v>13723050</v>
      </c>
      <c r="G12" s="17">
        <f t="shared" si="1"/>
        <v>47.888567829950176</v>
      </c>
      <c r="H12" s="15">
        <v>14933163</v>
      </c>
      <c r="I12" s="17">
        <f t="shared" si="2"/>
        <v>52.111432170049824</v>
      </c>
      <c r="J12" s="15">
        <v>0</v>
      </c>
      <c r="K12" s="17">
        <f>(J12/L12)*100</f>
        <v>0</v>
      </c>
      <c r="L12" s="15">
        <f t="shared" ref="L12:L47" si="4">J12+H12+F12</f>
        <v>28656213</v>
      </c>
      <c r="M12" s="17">
        <f>(L12/$L$269)*100</f>
        <v>0.56766228954737574</v>
      </c>
      <c r="N12" s="15"/>
      <c r="O12" s="15"/>
      <c r="P12" s="15"/>
    </row>
    <row r="13" spans="2:16" x14ac:dyDescent="0.2">
      <c r="B13" s="16" t="s">
        <v>45</v>
      </c>
      <c r="C13" s="75">
        <v>6380000</v>
      </c>
      <c r="D13" s="74">
        <v>1727387</v>
      </c>
      <c r="E13" s="74">
        <v>0</v>
      </c>
      <c r="F13" s="15">
        <f t="shared" si="0"/>
        <v>8107387</v>
      </c>
      <c r="G13" s="17">
        <f t="shared" si="1"/>
        <v>2.7485001319806965</v>
      </c>
      <c r="H13" s="15">
        <v>286867567</v>
      </c>
      <c r="I13" s="17">
        <f t="shared" si="2"/>
        <v>97.251499868019295</v>
      </c>
      <c r="J13" s="15">
        <v>0</v>
      </c>
      <c r="K13" s="17">
        <f t="shared" si="3"/>
        <v>0</v>
      </c>
      <c r="L13" s="15">
        <f t="shared" si="4"/>
        <v>294974954</v>
      </c>
      <c r="M13" s="17">
        <f>(L13/$L$269)*100</f>
        <v>5.8432758629610912</v>
      </c>
      <c r="N13" s="15"/>
      <c r="O13" s="15"/>
      <c r="P13" s="15"/>
    </row>
    <row r="14" spans="2:16" x14ac:dyDescent="0.2">
      <c r="B14" s="16" t="s">
        <v>46</v>
      </c>
      <c r="C14" s="75">
        <v>29028150</v>
      </c>
      <c r="D14" s="74">
        <v>27521850</v>
      </c>
      <c r="E14" s="74">
        <v>5075000</v>
      </c>
      <c r="F14" s="15">
        <f t="shared" si="0"/>
        <v>61625000</v>
      </c>
      <c r="G14" s="17">
        <f t="shared" si="1"/>
        <v>36.372023002298874</v>
      </c>
      <c r="H14" s="15">
        <v>107804674</v>
      </c>
      <c r="I14" s="17">
        <f t="shared" si="2"/>
        <v>63.627976997701118</v>
      </c>
      <c r="J14" s="15">
        <v>0</v>
      </c>
      <c r="K14" s="17">
        <f t="shared" si="3"/>
        <v>0</v>
      </c>
      <c r="L14" s="15">
        <f t="shared" si="4"/>
        <v>169429674</v>
      </c>
      <c r="M14" s="17">
        <f>(L14/$L$269)*100</f>
        <v>3.3562996150295747</v>
      </c>
      <c r="N14" s="15"/>
      <c r="O14" s="15"/>
      <c r="P14" s="15"/>
    </row>
    <row r="15" spans="2:16" x14ac:dyDescent="0.2">
      <c r="B15" s="18" t="s">
        <v>38</v>
      </c>
      <c r="C15" s="76">
        <v>0</v>
      </c>
      <c r="D15" s="77">
        <v>638328</v>
      </c>
      <c r="E15" s="77">
        <v>0</v>
      </c>
      <c r="F15" s="19">
        <f t="shared" si="0"/>
        <v>638328</v>
      </c>
      <c r="G15" s="20">
        <f t="shared" si="1"/>
        <v>2.490712620815529</v>
      </c>
      <c r="H15" s="19">
        <v>24990000</v>
      </c>
      <c r="I15" s="20">
        <f t="shared" si="2"/>
        <v>97.509287379184471</v>
      </c>
      <c r="J15" s="19">
        <v>0</v>
      </c>
      <c r="K15" s="20">
        <f t="shared" si="3"/>
        <v>0</v>
      </c>
      <c r="L15" s="19">
        <f t="shared" si="4"/>
        <v>25628328</v>
      </c>
      <c r="M15" s="20">
        <f>(L15/$L$269)*100</f>
        <v>0.50768171459889411</v>
      </c>
      <c r="N15" s="15"/>
      <c r="O15" s="15"/>
      <c r="P15" s="15"/>
    </row>
    <row r="16" spans="2:16" x14ac:dyDescent="0.2">
      <c r="B16" s="16" t="s">
        <v>18</v>
      </c>
      <c r="C16" s="75">
        <v>0</v>
      </c>
      <c r="D16" s="74">
        <v>3168000</v>
      </c>
      <c r="E16" s="74">
        <v>0</v>
      </c>
      <c r="F16" s="15">
        <f t="shared" si="0"/>
        <v>3168000</v>
      </c>
      <c r="G16" s="17">
        <f t="shared" si="1"/>
        <v>18.663160411807819</v>
      </c>
      <c r="H16" s="15">
        <v>13806617</v>
      </c>
      <c r="I16" s="17">
        <f t="shared" si="2"/>
        <v>81.336839588192177</v>
      </c>
      <c r="J16" s="15">
        <v>0</v>
      </c>
      <c r="K16" s="17">
        <f t="shared" si="3"/>
        <v>0</v>
      </c>
      <c r="L16" s="15">
        <f t="shared" si="4"/>
        <v>16974617</v>
      </c>
      <c r="M16" s="17">
        <f>(L16/$L$269)*100</f>
        <v>0.33625692098288795</v>
      </c>
      <c r="N16" s="15"/>
      <c r="O16" s="15"/>
      <c r="P16" s="15"/>
    </row>
    <row r="17" spans="2:16" x14ac:dyDescent="0.2">
      <c r="B17" s="16" t="s">
        <v>100</v>
      </c>
      <c r="C17" s="75">
        <v>-12466</v>
      </c>
      <c r="D17" s="74">
        <v>0</v>
      </c>
      <c r="E17" s="74">
        <v>0</v>
      </c>
      <c r="F17" s="15">
        <f t="shared" si="0"/>
        <v>-12466</v>
      </c>
      <c r="G17" s="17">
        <f t="shared" si="1"/>
        <v>100</v>
      </c>
      <c r="H17" s="15">
        <v>0</v>
      </c>
      <c r="I17" s="17">
        <f t="shared" si="2"/>
        <v>0</v>
      </c>
      <c r="J17" s="15">
        <v>0</v>
      </c>
      <c r="K17" s="17">
        <f t="shared" si="3"/>
        <v>0</v>
      </c>
      <c r="L17" s="15">
        <f t="shared" si="4"/>
        <v>-12466</v>
      </c>
      <c r="M17" s="17">
        <f>(L17/$L$269)*100</f>
        <v>-2.4694393852731295E-4</v>
      </c>
      <c r="N17" s="15"/>
      <c r="O17" s="15"/>
      <c r="P17" s="15"/>
    </row>
    <row r="18" spans="2:16" x14ac:dyDescent="0.2">
      <c r="B18" s="16" t="s">
        <v>47</v>
      </c>
      <c r="C18" s="75">
        <v>11923329</v>
      </c>
      <c r="D18" s="74">
        <v>0</v>
      </c>
      <c r="E18" s="74">
        <v>0</v>
      </c>
      <c r="F18" s="15">
        <f t="shared" si="0"/>
        <v>11923329</v>
      </c>
      <c r="G18" s="17">
        <f t="shared" si="1"/>
        <v>38.415316395190459</v>
      </c>
      <c r="H18" s="15">
        <v>15114627</v>
      </c>
      <c r="I18" s="17">
        <f t="shared" si="2"/>
        <v>48.697237021664705</v>
      </c>
      <c r="J18" s="15">
        <v>4000000</v>
      </c>
      <c r="K18" s="17">
        <f t="shared" si="3"/>
        <v>12.887446583144843</v>
      </c>
      <c r="L18" s="15">
        <f t="shared" si="4"/>
        <v>31037956</v>
      </c>
      <c r="M18" s="17">
        <f>(L18/$L$269)*100</f>
        <v>0.61484318133141702</v>
      </c>
      <c r="N18" s="15"/>
      <c r="O18" s="15"/>
      <c r="P18" s="15"/>
    </row>
    <row r="19" spans="2:16" x14ac:dyDescent="0.2">
      <c r="B19" s="16" t="s">
        <v>48</v>
      </c>
      <c r="C19" s="75">
        <v>0</v>
      </c>
      <c r="D19" s="74">
        <v>7024741</v>
      </c>
      <c r="E19" s="74">
        <v>0</v>
      </c>
      <c r="F19" s="15">
        <f t="shared" si="0"/>
        <v>7024741</v>
      </c>
      <c r="G19" s="17">
        <f t="shared" si="1"/>
        <v>2.9925514899886969</v>
      </c>
      <c r="H19" s="15">
        <v>6805797</v>
      </c>
      <c r="I19" s="17">
        <f t="shared" si="2"/>
        <v>2.8992809774638815</v>
      </c>
      <c r="J19" s="15">
        <v>220910318.53999999</v>
      </c>
      <c r="K19" s="17">
        <f t="shared" si="3"/>
        <v>94.108167532547427</v>
      </c>
      <c r="L19" s="15">
        <f t="shared" si="4"/>
        <v>234740856.53999999</v>
      </c>
      <c r="M19" s="17">
        <f>(L19/$L$269)*100</f>
        <v>4.6500747350603682</v>
      </c>
      <c r="N19" s="15"/>
      <c r="O19" s="15"/>
      <c r="P19" s="15"/>
    </row>
    <row r="20" spans="2:16" x14ac:dyDescent="0.2">
      <c r="B20" s="18" t="s">
        <v>19</v>
      </c>
      <c r="C20" s="76">
        <v>4995000</v>
      </c>
      <c r="D20" s="77">
        <v>-5463554</v>
      </c>
      <c r="E20" s="77">
        <v>91600</v>
      </c>
      <c r="F20" s="19">
        <f t="shared" si="0"/>
        <v>-376954</v>
      </c>
      <c r="G20" s="20">
        <f t="shared" si="1"/>
        <v>-31.542340928127405</v>
      </c>
      <c r="H20" s="19">
        <v>1572027</v>
      </c>
      <c r="I20" s="20">
        <f t="shared" si="2"/>
        <v>131.5423409281274</v>
      </c>
      <c r="J20" s="19">
        <v>0</v>
      </c>
      <c r="K20" s="20">
        <f t="shared" si="3"/>
        <v>0</v>
      </c>
      <c r="L20" s="19">
        <f t="shared" si="4"/>
        <v>1195073</v>
      </c>
      <c r="M20" s="20">
        <f>(L20/$L$269)*100</f>
        <v>2.3673675072007981E-2</v>
      </c>
      <c r="N20" s="15"/>
      <c r="O20" s="15"/>
      <c r="P20" s="15"/>
    </row>
    <row r="21" spans="2:16" x14ac:dyDescent="0.2">
      <c r="B21" s="16" t="s">
        <v>34</v>
      </c>
      <c r="C21" s="75">
        <v>910000</v>
      </c>
      <c r="D21" s="74">
        <v>1538001</v>
      </c>
      <c r="E21" s="74">
        <v>10585000</v>
      </c>
      <c r="F21" s="15">
        <f t="shared" si="0"/>
        <v>13033001</v>
      </c>
      <c r="G21" s="17">
        <f t="shared" si="1"/>
        <v>2.2896039272391016</v>
      </c>
      <c r="H21" s="15">
        <v>35354132</v>
      </c>
      <c r="I21" s="17">
        <f t="shared" si="2"/>
        <v>6.2109225243924708</v>
      </c>
      <c r="J21" s="15">
        <v>520838000</v>
      </c>
      <c r="K21" s="17">
        <f t="shared" si="3"/>
        <v>91.499473548368428</v>
      </c>
      <c r="L21" s="15">
        <f t="shared" si="4"/>
        <v>569225133</v>
      </c>
      <c r="M21" s="17">
        <f>(L21/$L$269)*100</f>
        <v>11.276006437650693</v>
      </c>
      <c r="N21" s="15"/>
      <c r="O21" s="15"/>
      <c r="P21" s="15"/>
    </row>
    <row r="22" spans="2:16" x14ac:dyDescent="0.2">
      <c r="B22" s="16" t="s">
        <v>44</v>
      </c>
      <c r="C22" s="75">
        <v>300000</v>
      </c>
      <c r="D22" s="74">
        <v>-11616001</v>
      </c>
      <c r="E22" s="74">
        <v>0</v>
      </c>
      <c r="F22" s="15">
        <f t="shared" si="0"/>
        <v>-11316001</v>
      </c>
      <c r="G22" s="17">
        <f t="shared" si="1"/>
        <v>100</v>
      </c>
      <c r="H22" s="15">
        <v>0</v>
      </c>
      <c r="I22" s="17">
        <f t="shared" si="2"/>
        <v>0</v>
      </c>
      <c r="J22" s="15">
        <v>0</v>
      </c>
      <c r="K22" s="17">
        <f t="shared" si="3"/>
        <v>0</v>
      </c>
      <c r="L22" s="15">
        <f t="shared" si="4"/>
        <v>-11316001</v>
      </c>
      <c r="M22" s="17">
        <f>(L22/$L$269)*100</f>
        <v>-0.22416315219950361</v>
      </c>
      <c r="N22" s="15"/>
      <c r="O22" s="15"/>
      <c r="P22" s="15"/>
    </row>
    <row r="23" spans="2:16" x14ac:dyDescent="0.2">
      <c r="B23" s="16" t="s">
        <v>20</v>
      </c>
      <c r="C23" s="75">
        <v>600000</v>
      </c>
      <c r="D23" s="74">
        <v>953216</v>
      </c>
      <c r="E23" s="74">
        <v>144770</v>
      </c>
      <c r="F23" s="15">
        <f t="shared" si="0"/>
        <v>1697986</v>
      </c>
      <c r="G23" s="17">
        <f t="shared" si="1"/>
        <v>100</v>
      </c>
      <c r="H23" s="15">
        <v>0</v>
      </c>
      <c r="I23" s="17">
        <f t="shared" si="2"/>
        <v>0</v>
      </c>
      <c r="J23" s="15">
        <v>0</v>
      </c>
      <c r="K23" s="17">
        <f t="shared" si="3"/>
        <v>0</v>
      </c>
      <c r="L23" s="15">
        <f t="shared" si="4"/>
        <v>1697986</v>
      </c>
      <c r="M23" s="17">
        <f>(L23/$L$269)*100</f>
        <v>3.3636078164947701E-2</v>
      </c>
      <c r="N23" s="15"/>
      <c r="O23" s="15"/>
      <c r="P23" s="15"/>
    </row>
    <row r="24" spans="2:16" x14ac:dyDescent="0.2">
      <c r="B24" s="16" t="s">
        <v>62</v>
      </c>
      <c r="C24" s="75">
        <v>8000000</v>
      </c>
      <c r="D24" s="74">
        <v>1979639</v>
      </c>
      <c r="E24" s="74">
        <v>2674864</v>
      </c>
      <c r="F24" s="15">
        <f t="shared" si="0"/>
        <v>12654503</v>
      </c>
      <c r="G24" s="17">
        <f t="shared" si="1"/>
        <v>117.53192944575133</v>
      </c>
      <c r="H24" s="15">
        <v>0</v>
      </c>
      <c r="I24" s="17">
        <f t="shared" si="2"/>
        <v>0</v>
      </c>
      <c r="J24" s="15">
        <v>-1887639</v>
      </c>
      <c r="K24" s="17">
        <f t="shared" si="3"/>
        <v>-17.531929445751334</v>
      </c>
      <c r="L24" s="15">
        <f t="shared" si="4"/>
        <v>10766864</v>
      </c>
      <c r="M24" s="17">
        <f>(L24/$L$269)*100</f>
        <v>0.21328507955622805</v>
      </c>
      <c r="N24" s="15"/>
      <c r="O24" s="15"/>
      <c r="P24" s="15"/>
    </row>
    <row r="25" spans="2:16" x14ac:dyDescent="0.2">
      <c r="B25" s="18" t="s">
        <v>49</v>
      </c>
      <c r="C25" s="76">
        <v>25243282</v>
      </c>
      <c r="D25" s="77">
        <v>32140220</v>
      </c>
      <c r="E25" s="77">
        <v>3484780</v>
      </c>
      <c r="F25" s="19">
        <f t="shared" si="0"/>
        <v>60868282</v>
      </c>
      <c r="G25" s="20">
        <f t="shared" si="1"/>
        <v>57.141442815685338</v>
      </c>
      <c r="H25" s="19">
        <v>45653848</v>
      </c>
      <c r="I25" s="20">
        <f t="shared" si="2"/>
        <v>42.858557184314662</v>
      </c>
      <c r="J25" s="19">
        <v>0</v>
      </c>
      <c r="K25" s="20">
        <f t="shared" si="3"/>
        <v>0</v>
      </c>
      <c r="L25" s="19">
        <f t="shared" si="4"/>
        <v>106522130</v>
      </c>
      <c r="M25" s="20">
        <f>(L25/$L$269)*100</f>
        <v>2.1101391242193515</v>
      </c>
      <c r="N25" s="15"/>
      <c r="O25" s="15"/>
      <c r="P25" s="15"/>
    </row>
    <row r="26" spans="2:16" x14ac:dyDescent="0.2">
      <c r="B26" s="16" t="s">
        <v>40</v>
      </c>
      <c r="C26" s="75">
        <v>6953516</v>
      </c>
      <c r="D26" s="74">
        <v>-150212</v>
      </c>
      <c r="E26" s="74">
        <v>550000</v>
      </c>
      <c r="F26" s="15">
        <f t="shared" si="0"/>
        <v>7353304</v>
      </c>
      <c r="G26" s="17">
        <f t="shared" si="1"/>
        <v>23.113120989750119</v>
      </c>
      <c r="H26" s="15">
        <v>24461110</v>
      </c>
      <c r="I26" s="17">
        <f t="shared" si="2"/>
        <v>76.886879010249885</v>
      </c>
      <c r="J26" s="15">
        <v>0</v>
      </c>
      <c r="K26" s="17">
        <f t="shared" si="3"/>
        <v>0</v>
      </c>
      <c r="L26" s="15">
        <f t="shared" si="4"/>
        <v>31814414</v>
      </c>
      <c r="M26" s="17">
        <f>(L26/$L$269)*100</f>
        <v>0.63022434582853237</v>
      </c>
      <c r="N26" s="15"/>
      <c r="O26" s="15"/>
      <c r="P26" s="15"/>
    </row>
    <row r="27" spans="2:16" x14ac:dyDescent="0.2">
      <c r="B27" s="16" t="s">
        <v>21</v>
      </c>
      <c r="C27" s="75">
        <v>7000000</v>
      </c>
      <c r="D27" s="74">
        <v>123200</v>
      </c>
      <c r="E27" s="74">
        <v>0</v>
      </c>
      <c r="F27" s="15">
        <f t="shared" si="0"/>
        <v>7123200</v>
      </c>
      <c r="G27" s="17">
        <f t="shared" si="1"/>
        <v>100</v>
      </c>
      <c r="H27" s="15">
        <v>0</v>
      </c>
      <c r="I27" s="17">
        <f t="shared" si="2"/>
        <v>0</v>
      </c>
      <c r="J27" s="15">
        <v>0</v>
      </c>
      <c r="K27" s="17">
        <f t="shared" si="3"/>
        <v>0</v>
      </c>
      <c r="L27" s="15">
        <f t="shared" si="4"/>
        <v>7123200</v>
      </c>
      <c r="M27" s="17">
        <f>(L27/$L$269)*100</f>
        <v>0.14110629415351802</v>
      </c>
      <c r="N27" s="15"/>
      <c r="O27" s="15"/>
      <c r="P27" s="15"/>
    </row>
    <row r="28" spans="2:16" x14ac:dyDescent="0.2">
      <c r="B28" s="16" t="s">
        <v>50</v>
      </c>
      <c r="C28" s="75">
        <v>8594862</v>
      </c>
      <c r="D28" s="74">
        <v>-3140694</v>
      </c>
      <c r="E28" s="74">
        <v>668164</v>
      </c>
      <c r="F28" s="15">
        <f t="shared" si="0"/>
        <v>6122332</v>
      </c>
      <c r="G28" s="17">
        <f t="shared" si="1"/>
        <v>6.0950218527338</v>
      </c>
      <c r="H28" s="15">
        <v>1309600</v>
      </c>
      <c r="I28" s="17">
        <f t="shared" si="2"/>
        <v>1.303758211469124</v>
      </c>
      <c r="J28" s="15">
        <v>93016141</v>
      </c>
      <c r="K28" s="17">
        <f t="shared" si="3"/>
        <v>92.601219935797076</v>
      </c>
      <c r="L28" s="15">
        <f t="shared" si="4"/>
        <v>100448073</v>
      </c>
      <c r="M28" s="17">
        <f>(L28/$L$269)*100</f>
        <v>1.9898157198860136</v>
      </c>
      <c r="N28" s="15"/>
      <c r="O28" s="15"/>
      <c r="P28" s="15"/>
    </row>
    <row r="29" spans="2:16" x14ac:dyDescent="0.2">
      <c r="B29" s="16" t="s">
        <v>22</v>
      </c>
      <c r="C29" s="75">
        <v>1310780</v>
      </c>
      <c r="D29" s="74">
        <v>0</v>
      </c>
      <c r="E29" s="74">
        <v>320000</v>
      </c>
      <c r="F29" s="15">
        <f t="shared" si="0"/>
        <v>1630780</v>
      </c>
      <c r="G29" s="17">
        <f t="shared" si="1"/>
        <v>33.845561233447995</v>
      </c>
      <c r="H29" s="15">
        <v>3187518</v>
      </c>
      <c r="I29" s="17">
        <f t="shared" si="2"/>
        <v>66.154438766552005</v>
      </c>
      <c r="J29" s="15">
        <v>0</v>
      </c>
      <c r="K29" s="17">
        <f t="shared" si="3"/>
        <v>0</v>
      </c>
      <c r="L29" s="15">
        <f t="shared" si="4"/>
        <v>4818298</v>
      </c>
      <c r="M29" s="17">
        <f>(L29/$L$269)*100</f>
        <v>9.5447576216771621E-2</v>
      </c>
      <c r="N29" s="15"/>
      <c r="O29" s="15"/>
      <c r="P29" s="15"/>
    </row>
    <row r="30" spans="2:16" x14ac:dyDescent="0.2">
      <c r="B30" s="18" t="s">
        <v>51</v>
      </c>
      <c r="C30" s="76">
        <v>135055</v>
      </c>
      <c r="D30" s="77">
        <v>52913578</v>
      </c>
      <c r="E30" s="77">
        <v>6494000</v>
      </c>
      <c r="F30" s="19">
        <f t="shared" si="0"/>
        <v>59542633</v>
      </c>
      <c r="G30" s="20">
        <f t="shared" si="1"/>
        <v>5.4802970578432992</v>
      </c>
      <c r="H30" s="19">
        <v>614760869</v>
      </c>
      <c r="I30" s="20">
        <f t="shared" si="2"/>
        <v>56.582519312807179</v>
      </c>
      <c r="J30" s="19">
        <v>412182000</v>
      </c>
      <c r="K30" s="20">
        <f t="shared" si="3"/>
        <v>37.937183629349526</v>
      </c>
      <c r="L30" s="19">
        <f t="shared" si="4"/>
        <v>1086485502</v>
      </c>
      <c r="M30" s="20">
        <f>(L30/$L$269)*100</f>
        <v>21.522622253866899</v>
      </c>
      <c r="N30" s="15"/>
      <c r="O30" s="15"/>
      <c r="P30" s="15"/>
    </row>
    <row r="31" spans="2:16" x14ac:dyDescent="0.2">
      <c r="B31" s="16" t="s">
        <v>88</v>
      </c>
      <c r="C31" s="75">
        <v>1500000</v>
      </c>
      <c r="D31" s="78">
        <v>4267318</v>
      </c>
      <c r="E31" s="78">
        <v>0</v>
      </c>
      <c r="F31" s="15">
        <f t="shared" si="0"/>
        <v>5767318</v>
      </c>
      <c r="G31" s="17">
        <f t="shared" si="1"/>
        <v>100</v>
      </c>
      <c r="H31" s="15">
        <v>0</v>
      </c>
      <c r="I31" s="17">
        <f t="shared" si="2"/>
        <v>0</v>
      </c>
      <c r="J31" s="15">
        <v>0</v>
      </c>
      <c r="K31" s="17">
        <f>(J31/L31)*100</f>
        <v>0</v>
      </c>
      <c r="L31" s="15">
        <f t="shared" si="4"/>
        <v>5767318</v>
      </c>
      <c r="M31" s="17">
        <f>(L31/$L$269)*100</f>
        <v>0.11424708981705962</v>
      </c>
      <c r="N31" s="15"/>
      <c r="O31" s="15"/>
      <c r="P31" s="15"/>
    </row>
    <row r="32" spans="2:16" x14ac:dyDescent="0.2">
      <c r="B32" s="16" t="s">
        <v>41</v>
      </c>
      <c r="C32" s="75">
        <v>15058507</v>
      </c>
      <c r="D32" s="78">
        <v>9592213</v>
      </c>
      <c r="E32" s="78">
        <v>-469829</v>
      </c>
      <c r="F32" s="15">
        <f t="shared" si="0"/>
        <v>24180891</v>
      </c>
      <c r="G32" s="17">
        <f t="shared" si="1"/>
        <v>21.406804788350495</v>
      </c>
      <c r="H32" s="15">
        <v>85778008</v>
      </c>
      <c r="I32" s="17">
        <f t="shared" si="2"/>
        <v>75.937361960300265</v>
      </c>
      <c r="J32" s="15">
        <v>3000000</v>
      </c>
      <c r="K32" s="17">
        <f t="shared" si="3"/>
        <v>2.6558332513492364</v>
      </c>
      <c r="L32" s="15">
        <f t="shared" si="4"/>
        <v>112958899</v>
      </c>
      <c r="M32" s="17">
        <f>(L32/$L$269)*100</f>
        <v>2.2376476344271579</v>
      </c>
      <c r="N32" s="15"/>
      <c r="O32" s="15"/>
      <c r="P32" s="15"/>
    </row>
    <row r="33" spans="2:16" x14ac:dyDescent="0.2">
      <c r="B33" s="16" t="s">
        <v>52</v>
      </c>
      <c r="C33" s="75">
        <v>0</v>
      </c>
      <c r="D33" s="74">
        <v>4348493</v>
      </c>
      <c r="E33" s="74">
        <v>5009003</v>
      </c>
      <c r="F33" s="15">
        <f t="shared" si="0"/>
        <v>9357496</v>
      </c>
      <c r="G33" s="17">
        <f t="shared" si="1"/>
        <v>100</v>
      </c>
      <c r="H33" s="15">
        <v>0</v>
      </c>
      <c r="I33" s="17">
        <f t="shared" si="2"/>
        <v>0</v>
      </c>
      <c r="J33" s="15">
        <v>0</v>
      </c>
      <c r="K33" s="17">
        <f t="shared" si="3"/>
        <v>0</v>
      </c>
      <c r="L33" s="15">
        <f t="shared" si="4"/>
        <v>9357496</v>
      </c>
      <c r="M33" s="17">
        <f>(L33/$L$269)*100</f>
        <v>0.18536634983102654</v>
      </c>
      <c r="N33" s="15"/>
      <c r="O33" s="15"/>
      <c r="P33" s="15"/>
    </row>
    <row r="34" spans="2:16" x14ac:dyDescent="0.2">
      <c r="B34" s="16" t="s">
        <v>23</v>
      </c>
      <c r="C34" s="75">
        <v>0</v>
      </c>
      <c r="D34" s="74">
        <v>-7643042</v>
      </c>
      <c r="E34" s="74">
        <v>-1</v>
      </c>
      <c r="F34" s="15">
        <f t="shared" si="0"/>
        <v>-7643043</v>
      </c>
      <c r="G34" s="17">
        <f t="shared" si="1"/>
        <v>100</v>
      </c>
      <c r="H34" s="15">
        <v>0</v>
      </c>
      <c r="I34" s="17">
        <f t="shared" si="2"/>
        <v>0</v>
      </c>
      <c r="J34" s="15">
        <v>0</v>
      </c>
      <c r="K34" s="17">
        <f t="shared" si="3"/>
        <v>0</v>
      </c>
      <c r="L34" s="15">
        <f t="shared" si="4"/>
        <v>-7643043</v>
      </c>
      <c r="M34" s="17">
        <f>(L34/$L$269)*100</f>
        <v>-0.1514040703315907</v>
      </c>
      <c r="N34" s="15"/>
      <c r="O34" s="15"/>
      <c r="P34" s="15"/>
    </row>
    <row r="35" spans="2:16" x14ac:dyDescent="0.2">
      <c r="B35" s="16" t="s">
        <v>53</v>
      </c>
      <c r="C35" s="75">
        <v>6850600</v>
      </c>
      <c r="D35" s="74">
        <v>128448</v>
      </c>
      <c r="E35" s="74">
        <v>1687295</v>
      </c>
      <c r="F35" s="15">
        <f t="shared" si="0"/>
        <v>8666343</v>
      </c>
      <c r="G35" s="17">
        <f t="shared" si="1"/>
        <v>8.2189352646438305</v>
      </c>
      <c r="H35" s="15">
        <v>11811820</v>
      </c>
      <c r="I35" s="17">
        <f t="shared" si="2"/>
        <v>11.20202419147561</v>
      </c>
      <c r="J35" s="15">
        <v>84965458.599999994</v>
      </c>
      <c r="K35" s="17">
        <f t="shared" si="3"/>
        <v>80.579040543880566</v>
      </c>
      <c r="L35" s="15">
        <f t="shared" si="4"/>
        <v>105443621.59999999</v>
      </c>
      <c r="M35" s="17">
        <f>(L35/$L$269)*100</f>
        <v>2.0887745235430488</v>
      </c>
      <c r="N35" s="15"/>
      <c r="O35" s="15"/>
      <c r="P35" s="15"/>
    </row>
    <row r="36" spans="2:16" x14ac:dyDescent="0.2">
      <c r="B36" s="41" t="s">
        <v>54</v>
      </c>
      <c r="C36" s="79">
        <v>0</v>
      </c>
      <c r="D36" s="80">
        <v>700000</v>
      </c>
      <c r="E36" s="80">
        <v>1500000</v>
      </c>
      <c r="F36" s="42">
        <f t="shared" si="0"/>
        <v>2200000</v>
      </c>
      <c r="G36" s="43">
        <f t="shared" si="1"/>
        <v>75.189408956562403</v>
      </c>
      <c r="H36" s="42">
        <v>725944</v>
      </c>
      <c r="I36" s="43">
        <f t="shared" si="2"/>
        <v>24.810591043437604</v>
      </c>
      <c r="J36" s="42">
        <v>0</v>
      </c>
      <c r="K36" s="43">
        <f t="shared" si="3"/>
        <v>0</v>
      </c>
      <c r="L36" s="42">
        <f t="shared" si="4"/>
        <v>2925944</v>
      </c>
      <c r="M36" s="43">
        <f>(L36/$L$269)*100</f>
        <v>5.7961185245496559E-2</v>
      </c>
      <c r="N36" s="15"/>
      <c r="O36" s="15"/>
      <c r="P36" s="15"/>
    </row>
    <row r="37" spans="2:16" x14ac:dyDescent="0.2">
      <c r="B37" s="16" t="s">
        <v>55</v>
      </c>
      <c r="C37" s="75">
        <v>5943000</v>
      </c>
      <c r="D37" s="78">
        <v>41294528</v>
      </c>
      <c r="E37" s="78">
        <v>1330000</v>
      </c>
      <c r="F37" s="28">
        <f t="shared" si="0"/>
        <v>48567528</v>
      </c>
      <c r="G37" s="17">
        <f t="shared" si="1"/>
        <v>79.392215364625557</v>
      </c>
      <c r="H37" s="28">
        <v>12606641</v>
      </c>
      <c r="I37" s="17">
        <f t="shared" si="2"/>
        <v>20.60778463537445</v>
      </c>
      <c r="J37" s="28">
        <v>0</v>
      </c>
      <c r="K37" s="17">
        <f t="shared" si="3"/>
        <v>0</v>
      </c>
      <c r="L37" s="28">
        <f t="shared" si="4"/>
        <v>61174169</v>
      </c>
      <c r="M37" s="17">
        <f>(L37/$L$269)*100</f>
        <v>1.2118233779075447</v>
      </c>
      <c r="N37" s="15"/>
      <c r="O37" s="15"/>
      <c r="P37" s="15"/>
    </row>
    <row r="38" spans="2:16" x14ac:dyDescent="0.2">
      <c r="B38" s="16" t="s">
        <v>37</v>
      </c>
      <c r="C38" s="75">
        <v>4140000</v>
      </c>
      <c r="D38" s="78">
        <v>2740404</v>
      </c>
      <c r="E38" s="78">
        <v>5384683</v>
      </c>
      <c r="F38" s="28">
        <f t="shared" si="0"/>
        <v>12265087</v>
      </c>
      <c r="G38" s="17">
        <f t="shared" si="1"/>
        <v>100</v>
      </c>
      <c r="H38" s="28">
        <v>0</v>
      </c>
      <c r="I38" s="17">
        <f t="shared" si="2"/>
        <v>0</v>
      </c>
      <c r="J38" s="28">
        <v>0</v>
      </c>
      <c r="K38" s="17">
        <f t="shared" si="3"/>
        <v>0</v>
      </c>
      <c r="L38" s="28">
        <f t="shared" si="4"/>
        <v>12265087</v>
      </c>
      <c r="M38" s="17">
        <f>(L38/$L$269)*100</f>
        <v>0.24296397321996993</v>
      </c>
      <c r="N38" s="15"/>
      <c r="O38" s="15"/>
      <c r="P38" s="15"/>
    </row>
    <row r="39" spans="2:16" x14ac:dyDescent="0.2">
      <c r="B39" s="16" t="s">
        <v>24</v>
      </c>
      <c r="C39" s="75">
        <v>4621860</v>
      </c>
      <c r="D39" s="78">
        <v>-34550</v>
      </c>
      <c r="E39" s="78">
        <v>0</v>
      </c>
      <c r="F39" s="28">
        <f t="shared" si="0"/>
        <v>4587310</v>
      </c>
      <c r="G39" s="17">
        <f t="shared" si="1"/>
        <v>26.045930060473914</v>
      </c>
      <c r="H39" s="28">
        <v>18748077</v>
      </c>
      <c r="I39" s="17">
        <f t="shared" si="2"/>
        <v>106.44824577156974</v>
      </c>
      <c r="J39" s="28">
        <v>-5723000</v>
      </c>
      <c r="K39" s="17">
        <f t="shared" si="3"/>
        <v>-32.494175832043666</v>
      </c>
      <c r="L39" s="28">
        <f t="shared" si="4"/>
        <v>17612387</v>
      </c>
      <c r="M39" s="17">
        <f>(L39/$L$269)*100</f>
        <v>0.34889075987864959</v>
      </c>
      <c r="N39" s="15"/>
      <c r="O39" s="15"/>
      <c r="P39" s="15"/>
    </row>
    <row r="40" spans="2:16" x14ac:dyDescent="0.2">
      <c r="B40" s="18" t="s">
        <v>56</v>
      </c>
      <c r="C40" s="81">
        <v>18825208</v>
      </c>
      <c r="D40" s="77">
        <v>6612188</v>
      </c>
      <c r="E40" s="77">
        <v>10071892</v>
      </c>
      <c r="F40" s="19">
        <f t="shared" si="0"/>
        <v>35509288</v>
      </c>
      <c r="G40" s="20">
        <f t="shared" si="1"/>
        <v>29.950629643853471</v>
      </c>
      <c r="H40" s="19">
        <v>68050116</v>
      </c>
      <c r="I40" s="20">
        <f t="shared" si="2"/>
        <v>57.397484892889636</v>
      </c>
      <c r="J40" s="19">
        <v>15000000</v>
      </c>
      <c r="K40" s="20">
        <f t="shared" si="3"/>
        <v>12.651885463256885</v>
      </c>
      <c r="L40" s="19">
        <f t="shared" si="4"/>
        <v>118559404</v>
      </c>
      <c r="M40" s="20">
        <f>(L40/$L$269)*100</f>
        <v>2.3485902593623345</v>
      </c>
      <c r="N40" s="15"/>
      <c r="O40" s="15"/>
      <c r="P40" s="15"/>
    </row>
    <row r="41" spans="2:16" x14ac:dyDescent="0.2">
      <c r="B41" s="16" t="s">
        <v>59</v>
      </c>
      <c r="C41" s="75">
        <v>0</v>
      </c>
      <c r="D41" s="78">
        <v>1350000</v>
      </c>
      <c r="E41" s="74">
        <v>0</v>
      </c>
      <c r="F41" s="28">
        <f t="shared" si="0"/>
        <v>1350000</v>
      </c>
      <c r="G41" s="17">
        <f t="shared" si="1"/>
        <v>0.99733453111979253</v>
      </c>
      <c r="H41" s="28">
        <v>34010800</v>
      </c>
      <c r="I41" s="17">
        <f t="shared" si="2"/>
        <v>25.126033534080765</v>
      </c>
      <c r="J41" s="28">
        <v>100000000</v>
      </c>
      <c r="K41" s="17">
        <f t="shared" si="3"/>
        <v>73.876631934799448</v>
      </c>
      <c r="L41" s="28">
        <f t="shared" si="4"/>
        <v>135360800</v>
      </c>
      <c r="M41" s="17">
        <f>(L41/$L$269)*100</f>
        <v>2.6814157768496631</v>
      </c>
      <c r="N41" s="15"/>
      <c r="O41" s="15"/>
      <c r="P41" s="15"/>
    </row>
    <row r="42" spans="2:16" x14ac:dyDescent="0.2">
      <c r="B42" s="16" t="s">
        <v>60</v>
      </c>
      <c r="C42" s="73">
        <v>0</v>
      </c>
      <c r="D42" s="78">
        <v>0</v>
      </c>
      <c r="E42" s="78">
        <v>0</v>
      </c>
      <c r="F42" s="28">
        <f t="shared" si="0"/>
        <v>0</v>
      </c>
      <c r="G42" s="17">
        <f t="shared" si="1"/>
        <v>0</v>
      </c>
      <c r="H42" s="28">
        <v>3164731</v>
      </c>
      <c r="I42" s="17">
        <f t="shared" si="2"/>
        <v>100</v>
      </c>
      <c r="J42" s="28">
        <v>0</v>
      </c>
      <c r="K42" s="17">
        <f t="shared" si="3"/>
        <v>0</v>
      </c>
      <c r="L42" s="28">
        <f t="shared" si="4"/>
        <v>3164731</v>
      </c>
      <c r="M42" s="17">
        <f>(L42/$L$269)*100</f>
        <v>6.2691411641222661E-2</v>
      </c>
      <c r="N42" s="15"/>
      <c r="O42" s="15"/>
      <c r="P42" s="15"/>
    </row>
    <row r="43" spans="2:16" x14ac:dyDescent="0.2">
      <c r="B43" s="16" t="s">
        <v>25</v>
      </c>
      <c r="C43" s="82">
        <v>11287700</v>
      </c>
      <c r="D43" s="78">
        <v>15866453</v>
      </c>
      <c r="E43" s="78">
        <v>6345993</v>
      </c>
      <c r="F43" s="28">
        <f t="shared" si="0"/>
        <v>33500146</v>
      </c>
      <c r="G43" s="17">
        <f t="shared" si="1"/>
        <v>16.502666590232558</v>
      </c>
      <c r="H43" s="28">
        <v>27911235</v>
      </c>
      <c r="I43" s="17">
        <f t="shared" si="2"/>
        <v>13.749486504525374</v>
      </c>
      <c r="J43" s="28">
        <v>141587000</v>
      </c>
      <c r="K43" s="17">
        <f t="shared" si="3"/>
        <v>69.747846905242071</v>
      </c>
      <c r="L43" s="28">
        <f t="shared" si="4"/>
        <v>202998381</v>
      </c>
      <c r="M43" s="17">
        <f>(L43/$L$269)*100</f>
        <v>4.0212754467197218</v>
      </c>
      <c r="N43" s="15"/>
      <c r="O43" s="15"/>
      <c r="P43" s="15"/>
    </row>
    <row r="44" spans="2:16" x14ac:dyDescent="0.2">
      <c r="B44" s="16" t="s">
        <v>26</v>
      </c>
      <c r="C44" s="82">
        <v>1992000</v>
      </c>
      <c r="D44" s="78">
        <v>1794174</v>
      </c>
      <c r="E44" s="78">
        <v>1012559</v>
      </c>
      <c r="F44" s="28">
        <f t="shared" si="0"/>
        <v>4798733</v>
      </c>
      <c r="G44" s="17">
        <f t="shared" si="1"/>
        <v>15.147851340249796</v>
      </c>
      <c r="H44" s="28">
        <v>5016483</v>
      </c>
      <c r="I44" s="17">
        <f t="shared" si="2"/>
        <v>15.835208738408726</v>
      </c>
      <c r="J44" s="28">
        <v>21864082.219999999</v>
      </c>
      <c r="K44" s="17">
        <f t="shared" si="3"/>
        <v>69.016939921341475</v>
      </c>
      <c r="L44" s="28">
        <f t="shared" si="4"/>
        <v>31679298.219999999</v>
      </c>
      <c r="M44" s="17">
        <f>(L44/$L$269)*100</f>
        <v>0.62754778375004772</v>
      </c>
      <c r="N44" s="15"/>
      <c r="O44" s="15"/>
      <c r="P44" s="15"/>
    </row>
    <row r="45" spans="2:16" x14ac:dyDescent="0.2">
      <c r="B45" s="16" t="s">
        <v>57</v>
      </c>
      <c r="C45" s="82">
        <v>5000000</v>
      </c>
      <c r="D45" s="78">
        <v>168817</v>
      </c>
      <c r="E45" s="78">
        <v>746490</v>
      </c>
      <c r="F45" s="28">
        <f t="shared" si="0"/>
        <v>5915307</v>
      </c>
      <c r="G45" s="17">
        <f t="shared" si="1"/>
        <v>100.0000338105981</v>
      </c>
      <c r="H45" s="28">
        <v>-2</v>
      </c>
      <c r="I45" s="17">
        <f t="shared" si="2"/>
        <v>-3.3810598101027753E-5</v>
      </c>
      <c r="J45" s="28">
        <v>0</v>
      </c>
      <c r="K45" s="17">
        <f t="shared" si="3"/>
        <v>0</v>
      </c>
      <c r="L45" s="28">
        <f t="shared" si="4"/>
        <v>5915305</v>
      </c>
      <c r="M45" s="17">
        <f>(L45/$L$269)*100</f>
        <v>0.11717862299777851</v>
      </c>
      <c r="N45" s="15"/>
      <c r="O45" s="15"/>
      <c r="P45" s="15"/>
    </row>
    <row r="46" spans="2:16" x14ac:dyDescent="0.2">
      <c r="B46" s="41" t="s">
        <v>61</v>
      </c>
      <c r="C46" s="83">
        <v>0</v>
      </c>
      <c r="D46" s="80">
        <v>0</v>
      </c>
      <c r="E46" s="80">
        <v>0</v>
      </c>
      <c r="F46" s="42">
        <f t="shared" si="0"/>
        <v>0</v>
      </c>
      <c r="G46" s="43">
        <f t="shared" si="1"/>
        <v>0</v>
      </c>
      <c r="H46" s="42">
        <v>-42</v>
      </c>
      <c r="I46" s="43">
        <f t="shared" si="2"/>
        <v>100</v>
      </c>
      <c r="J46" s="42">
        <v>0</v>
      </c>
      <c r="K46" s="43">
        <f t="shared" si="3"/>
        <v>0</v>
      </c>
      <c r="L46" s="42">
        <f t="shared" si="4"/>
        <v>-42</v>
      </c>
      <c r="M46" s="43">
        <f>(L46/$L$269)*100</f>
        <v>-8.319946589240449E-7</v>
      </c>
      <c r="N46" s="15"/>
      <c r="O46" s="15"/>
      <c r="P46" s="15"/>
    </row>
    <row r="47" spans="2:16" x14ac:dyDescent="0.2">
      <c r="B47" s="16" t="s">
        <v>58</v>
      </c>
      <c r="C47" s="84">
        <v>0</v>
      </c>
      <c r="D47" s="78">
        <v>979713</v>
      </c>
      <c r="E47" s="78">
        <v>680000</v>
      </c>
      <c r="F47" s="28">
        <f t="shared" si="0"/>
        <v>1659713</v>
      </c>
      <c r="G47" s="17">
        <f t="shared" si="1"/>
        <v>0.36616782388978641</v>
      </c>
      <c r="H47" s="28">
        <v>240974946</v>
      </c>
      <c r="I47" s="17">
        <f t="shared" si="2"/>
        <v>53.164174522208839</v>
      </c>
      <c r="J47" s="28">
        <v>210631000</v>
      </c>
      <c r="K47" s="17">
        <f t="shared" si="3"/>
        <v>46.469657653901372</v>
      </c>
      <c r="L47" s="28">
        <f t="shared" si="4"/>
        <v>453265659</v>
      </c>
      <c r="M47" s="17">
        <f>(L47/$L$269)*100</f>
        <v>8.9789192228973214</v>
      </c>
      <c r="N47" s="15"/>
      <c r="O47" s="15"/>
      <c r="P47" s="15"/>
    </row>
    <row r="48" spans="2:16" ht="12.95" customHeight="1" x14ac:dyDescent="0.2">
      <c r="B48" s="16"/>
      <c r="C48" s="15"/>
      <c r="D48" s="15"/>
      <c r="E48" s="15"/>
      <c r="F48" s="15"/>
      <c r="G48" s="21"/>
      <c r="H48" s="15"/>
      <c r="I48" s="21"/>
      <c r="J48" s="15"/>
      <c r="K48" s="21"/>
      <c r="L48" s="15"/>
      <c r="M48" s="21"/>
      <c r="N48" s="15"/>
      <c r="O48" s="15"/>
      <c r="P48" s="15"/>
    </row>
    <row r="49" spans="2:16" x14ac:dyDescent="0.2">
      <c r="B49" s="29" t="s">
        <v>27</v>
      </c>
      <c r="C49" s="30">
        <f>SUM(C11:C48)</f>
        <v>191700383</v>
      </c>
      <c r="D49" s="30">
        <f>SUM(D11:D48)</f>
        <v>191093767</v>
      </c>
      <c r="E49" s="30">
        <f>SUM(E11:E48)</f>
        <v>79823855</v>
      </c>
      <c r="F49" s="30">
        <f>SUM(F11:F48)</f>
        <v>462618005</v>
      </c>
      <c r="G49" s="31">
        <f>(F49/L49)*100</f>
        <v>11.599024451350527</v>
      </c>
      <c r="H49" s="30">
        <f>SUM(H11:H48)</f>
        <v>1705420306</v>
      </c>
      <c r="I49" s="31">
        <f>(H49/L49)*100</f>
        <v>42.759277882242607</v>
      </c>
      <c r="J49" s="30">
        <f>SUM(J11:J48)</f>
        <v>1820383361.3599999</v>
      </c>
      <c r="K49" s="31">
        <f>(J49/L49)*100</f>
        <v>45.64169766640687</v>
      </c>
      <c r="L49" s="30">
        <f>SUM(L11:L48)</f>
        <v>3988421672.3599997</v>
      </c>
      <c r="M49" s="31">
        <f>SUM(M11:M48)</f>
        <v>79.008226879533979</v>
      </c>
      <c r="N49" s="15"/>
      <c r="O49" s="15"/>
      <c r="P49" s="15"/>
    </row>
    <row r="50" spans="2:16" ht="12.95" customHeight="1" x14ac:dyDescent="0.2">
      <c r="B50" s="16"/>
      <c r="C50" s="15"/>
      <c r="D50" s="15"/>
      <c r="E50" s="15"/>
      <c r="F50" s="15"/>
      <c r="G50" s="21"/>
      <c r="H50" s="15"/>
      <c r="I50" s="21"/>
      <c r="J50" s="15"/>
      <c r="K50" s="21"/>
      <c r="L50" s="15"/>
      <c r="M50" s="21"/>
      <c r="N50" s="15"/>
      <c r="O50" s="15"/>
      <c r="P50" s="15"/>
    </row>
    <row r="51" spans="2:16" ht="12.95" customHeight="1" x14ac:dyDescent="0.2">
      <c r="B51" s="16"/>
      <c r="C51" s="15"/>
      <c r="D51" s="15"/>
      <c r="E51" s="15"/>
      <c r="F51" s="15"/>
      <c r="G51" s="21"/>
      <c r="H51" s="15"/>
      <c r="I51" s="21"/>
      <c r="J51" s="15"/>
      <c r="K51" s="21"/>
      <c r="L51" s="15"/>
      <c r="M51" s="21"/>
      <c r="N51" s="15"/>
      <c r="O51" s="15"/>
      <c r="P51" s="15"/>
    </row>
    <row r="52" spans="2:16" ht="15.75" x14ac:dyDescent="0.25">
      <c r="B52" s="13" t="s">
        <v>28</v>
      </c>
      <c r="C52" s="15"/>
      <c r="D52" s="15"/>
      <c r="E52" s="15"/>
      <c r="F52" s="15"/>
      <c r="G52" s="21"/>
      <c r="H52" s="15"/>
      <c r="I52" s="21"/>
      <c r="J52" s="15"/>
      <c r="K52" s="21"/>
      <c r="L52" s="15"/>
      <c r="M52" s="21"/>
      <c r="N52" s="15"/>
      <c r="O52" s="15"/>
      <c r="P52" s="15"/>
    </row>
    <row r="53" spans="2:16" x14ac:dyDescent="0.2">
      <c r="B53" s="16"/>
      <c r="C53" s="15"/>
      <c r="D53" s="15"/>
      <c r="E53" s="15"/>
      <c r="F53" s="15"/>
      <c r="G53" s="21"/>
      <c r="H53" s="15"/>
      <c r="I53" s="21"/>
      <c r="J53" s="15"/>
      <c r="K53" s="21"/>
      <c r="L53" s="15"/>
      <c r="M53" s="21"/>
      <c r="N53" s="15"/>
      <c r="O53" s="15"/>
      <c r="P53" s="15"/>
    </row>
    <row r="54" spans="2:16" x14ac:dyDescent="0.2">
      <c r="B54" s="16" t="s">
        <v>101</v>
      </c>
      <c r="C54" s="14">
        <v>3472000</v>
      </c>
      <c r="D54" s="14">
        <v>0</v>
      </c>
      <c r="E54" s="15">
        <v>0</v>
      </c>
      <c r="F54" s="14">
        <f t="shared" ref="F54:F119" si="5">SUM(C54:E54)</f>
        <v>3472000</v>
      </c>
      <c r="G54" s="17">
        <f t="shared" ref="G54:G112" si="6">(F54/L54)*100</f>
        <v>100</v>
      </c>
      <c r="H54" s="14">
        <v>0</v>
      </c>
      <c r="I54" s="17">
        <f t="shared" ref="I54:I119" si="7">(H54/L54)*100</f>
        <v>0</v>
      </c>
      <c r="J54" s="14">
        <v>0</v>
      </c>
      <c r="K54" s="17">
        <f t="shared" ref="K54:K119" si="8">(J54/L54)*100</f>
        <v>0</v>
      </c>
      <c r="L54" s="14">
        <f t="shared" ref="L54:L112" si="9">J54+H54+F54</f>
        <v>3472000</v>
      </c>
      <c r="M54" s="17">
        <f>(L54/$L$269)*100</f>
        <v>6.8778225137721041E-2</v>
      </c>
      <c r="N54" s="15"/>
      <c r="O54" s="15"/>
      <c r="P54" s="15"/>
    </row>
    <row r="55" spans="2:16" x14ac:dyDescent="0.2">
      <c r="B55" s="16" t="s">
        <v>102</v>
      </c>
      <c r="C55" s="15">
        <v>4000000</v>
      </c>
      <c r="D55" s="15">
        <v>1932000</v>
      </c>
      <c r="E55" s="15">
        <v>3568000</v>
      </c>
      <c r="F55" s="15">
        <f t="shared" si="5"/>
        <v>9500000</v>
      </c>
      <c r="G55" s="17">
        <f t="shared" si="6"/>
        <v>100</v>
      </c>
      <c r="H55" s="15">
        <v>0</v>
      </c>
      <c r="I55" s="17">
        <f t="shared" si="7"/>
        <v>0</v>
      </c>
      <c r="J55" s="15">
        <v>0</v>
      </c>
      <c r="K55" s="17">
        <f t="shared" si="8"/>
        <v>0</v>
      </c>
      <c r="L55" s="15">
        <f t="shared" si="9"/>
        <v>9500000</v>
      </c>
      <c r="M55" s="17">
        <f>(L55/$L$269)*100</f>
        <v>0.18818926808996253</v>
      </c>
      <c r="N55" s="15"/>
      <c r="O55" s="15"/>
      <c r="P55" s="15"/>
    </row>
    <row r="56" spans="2:16" x14ac:dyDescent="0.2">
      <c r="B56" s="16" t="s">
        <v>103</v>
      </c>
      <c r="C56" s="15">
        <v>2949878</v>
      </c>
      <c r="D56" s="15">
        <v>-3755</v>
      </c>
      <c r="E56" s="15">
        <v>-19899</v>
      </c>
      <c r="F56" s="15">
        <f t="shared" si="5"/>
        <v>2926224</v>
      </c>
      <c r="G56" s="17">
        <f t="shared" si="6"/>
        <v>100</v>
      </c>
      <c r="H56" s="15">
        <v>0</v>
      </c>
      <c r="I56" s="17">
        <f t="shared" si="7"/>
        <v>0</v>
      </c>
      <c r="J56" s="15">
        <v>0</v>
      </c>
      <c r="K56" s="17">
        <f t="shared" si="8"/>
        <v>0</v>
      </c>
      <c r="L56" s="15">
        <f t="shared" si="9"/>
        <v>2926224</v>
      </c>
      <c r="M56" s="17">
        <f>(L56/$L$269)*100</f>
        <v>5.7966731876556057E-2</v>
      </c>
      <c r="N56" s="15"/>
      <c r="O56" s="15"/>
      <c r="P56" s="15"/>
    </row>
    <row r="57" spans="2:16" x14ac:dyDescent="0.2">
      <c r="B57" s="16" t="s">
        <v>104</v>
      </c>
      <c r="C57" s="15">
        <v>0</v>
      </c>
      <c r="D57" s="15">
        <v>800000</v>
      </c>
      <c r="E57" s="15">
        <v>9600000</v>
      </c>
      <c r="F57" s="15">
        <f t="shared" si="5"/>
        <v>10400000</v>
      </c>
      <c r="G57" s="17">
        <f t="shared" si="6"/>
        <v>92.451520067446936</v>
      </c>
      <c r="H57" s="15">
        <v>849139</v>
      </c>
      <c r="I57" s="17">
        <f t="shared" si="7"/>
        <v>7.5484799325530609</v>
      </c>
      <c r="J57" s="15">
        <v>0</v>
      </c>
      <c r="K57" s="17">
        <f t="shared" si="8"/>
        <v>0</v>
      </c>
      <c r="L57" s="15">
        <f t="shared" si="9"/>
        <v>11249139</v>
      </c>
      <c r="M57" s="17">
        <f>(L57/$L$269)*100</f>
        <v>0.2228386563212898</v>
      </c>
      <c r="N57" s="15"/>
      <c r="O57" s="15"/>
      <c r="P57" s="15"/>
    </row>
    <row r="58" spans="2:16" x14ac:dyDescent="0.2">
      <c r="B58" s="18" t="s">
        <v>105</v>
      </c>
      <c r="C58" s="51">
        <v>0</v>
      </c>
      <c r="D58" s="19">
        <v>0</v>
      </c>
      <c r="E58" s="19">
        <v>3150000</v>
      </c>
      <c r="F58" s="19">
        <f t="shared" si="5"/>
        <v>3150000</v>
      </c>
      <c r="G58" s="20">
        <f t="shared" si="6"/>
        <v>16.108323206397017</v>
      </c>
      <c r="H58" s="19">
        <v>16405108</v>
      </c>
      <c r="I58" s="20">
        <f t="shared" si="7"/>
        <v>83.891676793602983</v>
      </c>
      <c r="J58" s="19">
        <v>0</v>
      </c>
      <c r="K58" s="20">
        <f t="shared" si="8"/>
        <v>0</v>
      </c>
      <c r="L58" s="19">
        <f t="shared" si="9"/>
        <v>19555108</v>
      </c>
      <c r="M58" s="20">
        <f>(L58/$L$269)*100</f>
        <v>0.38737489073054432</v>
      </c>
      <c r="N58" s="15"/>
      <c r="O58" s="15"/>
      <c r="P58" s="15"/>
    </row>
    <row r="59" spans="2:16" x14ac:dyDescent="0.2">
      <c r="B59" s="16" t="s">
        <v>106</v>
      </c>
      <c r="C59" s="15">
        <v>1812000</v>
      </c>
      <c r="D59" s="15">
        <v>0</v>
      </c>
      <c r="E59" s="15">
        <v>0</v>
      </c>
      <c r="F59" s="15">
        <f t="shared" si="5"/>
        <v>1812000</v>
      </c>
      <c r="G59" s="17">
        <f t="shared" si="6"/>
        <v>100</v>
      </c>
      <c r="H59" s="15">
        <v>0</v>
      </c>
      <c r="I59" s="17">
        <f t="shared" si="7"/>
        <v>0</v>
      </c>
      <c r="J59" s="15">
        <v>0</v>
      </c>
      <c r="K59" s="17">
        <f t="shared" si="8"/>
        <v>0</v>
      </c>
      <c r="L59" s="15">
        <f t="shared" si="9"/>
        <v>1812000</v>
      </c>
      <c r="M59" s="17">
        <f>(L59/$L$269)*100</f>
        <v>3.5894626713580229E-2</v>
      </c>
      <c r="N59" s="15"/>
      <c r="O59" s="15"/>
      <c r="P59" s="15"/>
    </row>
    <row r="60" spans="2:16" x14ac:dyDescent="0.2">
      <c r="B60" s="16" t="s">
        <v>107</v>
      </c>
      <c r="C60" s="15">
        <v>0</v>
      </c>
      <c r="D60" s="15">
        <v>0</v>
      </c>
      <c r="E60" s="15">
        <v>0</v>
      </c>
      <c r="F60" s="15">
        <f t="shared" si="5"/>
        <v>0</v>
      </c>
      <c r="G60" s="17">
        <f t="shared" si="6"/>
        <v>0</v>
      </c>
      <c r="H60" s="15">
        <v>3380628</v>
      </c>
      <c r="I60" s="17">
        <f t="shared" si="7"/>
        <v>100</v>
      </c>
      <c r="J60" s="15">
        <v>0</v>
      </c>
      <c r="K60" s="17">
        <f t="shared" si="8"/>
        <v>0</v>
      </c>
      <c r="L60" s="15">
        <f t="shared" si="9"/>
        <v>3380628</v>
      </c>
      <c r="M60" s="17">
        <f>(L60/$L$269)*100</f>
        <v>6.6968200947835149E-2</v>
      </c>
      <c r="N60" s="15"/>
      <c r="O60" s="15"/>
      <c r="P60" s="15"/>
    </row>
    <row r="61" spans="2:16" x14ac:dyDescent="0.2">
      <c r="B61" s="16" t="s">
        <v>108</v>
      </c>
      <c r="C61" s="15">
        <v>640000</v>
      </c>
      <c r="D61" s="15">
        <v>0</v>
      </c>
      <c r="E61" s="15">
        <v>0</v>
      </c>
      <c r="F61" s="15">
        <f t="shared" si="5"/>
        <v>640000</v>
      </c>
      <c r="G61" s="17">
        <f t="shared" si="6"/>
        <v>100</v>
      </c>
      <c r="H61" s="15">
        <v>0</v>
      </c>
      <c r="I61" s="17">
        <f t="shared" si="7"/>
        <v>0</v>
      </c>
      <c r="J61" s="15">
        <v>0</v>
      </c>
      <c r="K61" s="17">
        <f t="shared" si="8"/>
        <v>0</v>
      </c>
      <c r="L61" s="15">
        <f t="shared" si="9"/>
        <v>640000</v>
      </c>
      <c r="M61" s="17">
        <f>(L61/$L$269)*100</f>
        <v>1.2678013850271161E-2</v>
      </c>
      <c r="N61" s="15"/>
      <c r="O61" s="15"/>
      <c r="P61" s="15"/>
    </row>
    <row r="62" spans="2:16" x14ac:dyDescent="0.2">
      <c r="B62" s="16" t="s">
        <v>109</v>
      </c>
      <c r="C62" s="28">
        <v>0</v>
      </c>
      <c r="D62" s="28">
        <v>6000</v>
      </c>
      <c r="E62" s="15">
        <v>423200</v>
      </c>
      <c r="F62" s="28">
        <f t="shared" si="5"/>
        <v>429200</v>
      </c>
      <c r="G62" s="17">
        <f t="shared" si="6"/>
        <v>12.092160746851516</v>
      </c>
      <c r="H62" s="28">
        <v>3120207</v>
      </c>
      <c r="I62" s="17">
        <f t="shared" si="7"/>
        <v>87.907839253148481</v>
      </c>
      <c r="J62" s="28">
        <v>0</v>
      </c>
      <c r="K62" s="17">
        <f t="shared" si="8"/>
        <v>0</v>
      </c>
      <c r="L62" s="28">
        <f t="shared" si="9"/>
        <v>3549407</v>
      </c>
      <c r="M62" s="17">
        <f>(L62/$L$269)*100</f>
        <v>7.0311611103514707E-2</v>
      </c>
      <c r="N62" s="15"/>
      <c r="O62" s="15"/>
      <c r="P62" s="15"/>
    </row>
    <row r="63" spans="2:16" x14ac:dyDescent="0.2">
      <c r="B63" s="16" t="s">
        <v>110</v>
      </c>
      <c r="C63" s="28">
        <v>-961</v>
      </c>
      <c r="D63" s="28">
        <v>0</v>
      </c>
      <c r="E63" s="28">
        <v>0</v>
      </c>
      <c r="F63" s="28">
        <f t="shared" si="5"/>
        <v>-961</v>
      </c>
      <c r="G63" s="17">
        <f t="shared" si="6"/>
        <v>100</v>
      </c>
      <c r="H63" s="28">
        <v>0</v>
      </c>
      <c r="I63" s="17">
        <f t="shared" si="7"/>
        <v>0</v>
      </c>
      <c r="J63" s="28">
        <v>0</v>
      </c>
      <c r="K63" s="17">
        <f t="shared" si="8"/>
        <v>0</v>
      </c>
      <c r="L63" s="28">
        <f t="shared" si="9"/>
        <v>-961</v>
      </c>
      <c r="M63" s="17">
        <f>(L63/$L$269)*100</f>
        <v>-1.903683017204779E-5</v>
      </c>
      <c r="N63" s="15"/>
      <c r="O63" s="15"/>
      <c r="P63" s="15"/>
    </row>
    <row r="64" spans="2:16" x14ac:dyDescent="0.2">
      <c r="B64" s="41" t="s">
        <v>111</v>
      </c>
      <c r="C64" s="42">
        <v>7000000</v>
      </c>
      <c r="D64" s="42">
        <v>0</v>
      </c>
      <c r="E64" s="42">
        <v>554473</v>
      </c>
      <c r="F64" s="42">
        <f t="shared" si="5"/>
        <v>7554473</v>
      </c>
      <c r="G64" s="43">
        <f t="shared" si="6"/>
        <v>16.730287163355886</v>
      </c>
      <c r="H64" s="42">
        <v>0</v>
      </c>
      <c r="I64" s="43">
        <f t="shared" si="7"/>
        <v>0</v>
      </c>
      <c r="J64" s="42">
        <v>37600000</v>
      </c>
      <c r="K64" s="43">
        <f t="shared" si="8"/>
        <v>83.269712836644118</v>
      </c>
      <c r="L64" s="42">
        <f t="shared" si="9"/>
        <v>45154473</v>
      </c>
      <c r="M64" s="43">
        <f>(L64/$L$269)*100</f>
        <v>0.89448286577452374</v>
      </c>
      <c r="N64" s="15"/>
      <c r="O64" s="15"/>
      <c r="P64" s="15"/>
    </row>
    <row r="65" spans="2:16" x14ac:dyDescent="0.2">
      <c r="B65" s="16" t="s">
        <v>112</v>
      </c>
      <c r="C65" s="15">
        <v>-1721438</v>
      </c>
      <c r="D65" s="15">
        <v>0</v>
      </c>
      <c r="E65" s="15">
        <v>0</v>
      </c>
      <c r="F65" s="15">
        <f t="shared" si="5"/>
        <v>-1721438</v>
      </c>
      <c r="G65" s="17">
        <f t="shared" si="6"/>
        <v>100</v>
      </c>
      <c r="H65" s="15">
        <v>0</v>
      </c>
      <c r="I65" s="17">
        <f t="shared" si="7"/>
        <v>0</v>
      </c>
      <c r="J65" s="15">
        <v>0</v>
      </c>
      <c r="K65" s="17">
        <f t="shared" si="8"/>
        <v>0</v>
      </c>
      <c r="L65" s="15">
        <f t="shared" si="9"/>
        <v>-1721438</v>
      </c>
      <c r="M65" s="17">
        <f>(L65/$L$269)*100</f>
        <v>-3.4100648134973571E-2</v>
      </c>
      <c r="N65" s="15"/>
      <c r="O65" s="15"/>
      <c r="P65" s="15"/>
    </row>
    <row r="66" spans="2:16" x14ac:dyDescent="0.2">
      <c r="B66" s="16" t="s">
        <v>113</v>
      </c>
      <c r="C66" s="15">
        <v>0</v>
      </c>
      <c r="D66" s="15">
        <v>27600</v>
      </c>
      <c r="E66" s="15">
        <v>215200</v>
      </c>
      <c r="F66" s="15">
        <f t="shared" si="5"/>
        <v>242800</v>
      </c>
      <c r="G66" s="17">
        <f t="shared" si="6"/>
        <v>100</v>
      </c>
      <c r="H66" s="15">
        <v>0</v>
      </c>
      <c r="I66" s="17">
        <f t="shared" si="7"/>
        <v>0</v>
      </c>
      <c r="J66" s="15">
        <v>0</v>
      </c>
      <c r="K66" s="17">
        <f t="shared" si="8"/>
        <v>0</v>
      </c>
      <c r="L66" s="15">
        <f t="shared" si="9"/>
        <v>242800</v>
      </c>
      <c r="M66" s="17">
        <f>(L66/$L$269)*100</f>
        <v>4.8097215044466211E-3</v>
      </c>
      <c r="N66" s="15"/>
      <c r="O66" s="15"/>
      <c r="P66" s="15"/>
    </row>
    <row r="67" spans="2:16" x14ac:dyDescent="0.2">
      <c r="B67" s="16" t="s">
        <v>114</v>
      </c>
      <c r="C67" s="28">
        <v>487000</v>
      </c>
      <c r="D67" s="15">
        <v>4435000</v>
      </c>
      <c r="E67" s="15">
        <v>1167945</v>
      </c>
      <c r="F67" s="28">
        <f t="shared" si="5"/>
        <v>6089945</v>
      </c>
      <c r="G67" s="17">
        <f t="shared" si="6"/>
        <v>100</v>
      </c>
      <c r="H67" s="28">
        <v>0</v>
      </c>
      <c r="I67" s="17">
        <f t="shared" si="7"/>
        <v>0</v>
      </c>
      <c r="J67" s="28">
        <v>0</v>
      </c>
      <c r="K67" s="17">
        <f t="shared" si="8"/>
        <v>0</v>
      </c>
      <c r="L67" s="28">
        <f t="shared" si="9"/>
        <v>6089945</v>
      </c>
      <c r="M67" s="17">
        <f>(L67/$L$269)*100</f>
        <v>0.12063813602717124</v>
      </c>
      <c r="N67" s="15"/>
      <c r="O67" s="15"/>
      <c r="P67" s="15"/>
    </row>
    <row r="68" spans="2:16" x14ac:dyDescent="0.2">
      <c r="B68" s="18" t="s">
        <v>115</v>
      </c>
      <c r="C68" s="51">
        <v>6990000</v>
      </c>
      <c r="D68" s="19">
        <v>10000</v>
      </c>
      <c r="E68" s="15">
        <v>0</v>
      </c>
      <c r="F68" s="19">
        <f t="shared" si="5"/>
        <v>7000000</v>
      </c>
      <c r="G68" s="20">
        <f t="shared" si="6"/>
        <v>100</v>
      </c>
      <c r="H68" s="19">
        <v>0</v>
      </c>
      <c r="I68" s="20">
        <f t="shared" si="7"/>
        <v>0</v>
      </c>
      <c r="J68" s="19">
        <v>0</v>
      </c>
      <c r="K68" s="20">
        <f t="shared" si="8"/>
        <v>0</v>
      </c>
      <c r="L68" s="19">
        <f t="shared" si="9"/>
        <v>7000000</v>
      </c>
      <c r="M68" s="20">
        <f>(L68/$L$269)*100</f>
        <v>0.13866577648734082</v>
      </c>
      <c r="N68" s="15"/>
      <c r="O68" s="15"/>
      <c r="P68" s="15"/>
    </row>
    <row r="69" spans="2:16" x14ac:dyDescent="0.2">
      <c r="B69" s="16" t="s">
        <v>116</v>
      </c>
      <c r="C69" s="15">
        <v>1302687</v>
      </c>
      <c r="D69" s="15">
        <v>102399</v>
      </c>
      <c r="E69" s="42">
        <v>2073325</v>
      </c>
      <c r="F69" s="28">
        <f t="shared" si="5"/>
        <v>3478411</v>
      </c>
      <c r="G69" s="17">
        <f t="shared" si="6"/>
        <v>100</v>
      </c>
      <c r="H69" s="28">
        <v>0</v>
      </c>
      <c r="I69" s="17">
        <f t="shared" si="7"/>
        <v>0</v>
      </c>
      <c r="J69" s="28">
        <v>0</v>
      </c>
      <c r="K69" s="17">
        <f t="shared" si="8"/>
        <v>0</v>
      </c>
      <c r="L69" s="28">
        <f t="shared" si="9"/>
        <v>3478411</v>
      </c>
      <c r="M69" s="17">
        <f>(L69/$L$269)*100</f>
        <v>6.8905223179586805E-2</v>
      </c>
      <c r="N69" s="15"/>
      <c r="O69" s="15"/>
      <c r="P69" s="15"/>
    </row>
    <row r="70" spans="2:16" x14ac:dyDescent="0.2">
      <c r="B70" s="16" t="s">
        <v>117</v>
      </c>
      <c r="C70" s="15">
        <v>1000000</v>
      </c>
      <c r="D70" s="15">
        <v>0</v>
      </c>
      <c r="E70" s="15">
        <v>0</v>
      </c>
      <c r="F70" s="28">
        <f t="shared" si="5"/>
        <v>1000000</v>
      </c>
      <c r="G70" s="17">
        <f t="shared" si="6"/>
        <v>100</v>
      </c>
      <c r="H70" s="28">
        <v>0</v>
      </c>
      <c r="I70" s="17">
        <f t="shared" si="7"/>
        <v>0</v>
      </c>
      <c r="J70" s="28">
        <v>0</v>
      </c>
      <c r="K70" s="17">
        <f t="shared" si="8"/>
        <v>0</v>
      </c>
      <c r="L70" s="28">
        <f t="shared" si="9"/>
        <v>1000000</v>
      </c>
      <c r="M70" s="17">
        <f>(L70/$L$269)*100</f>
        <v>1.980939664104869E-2</v>
      </c>
      <c r="N70" s="15"/>
      <c r="O70" s="15"/>
      <c r="P70" s="15"/>
    </row>
    <row r="71" spans="2:16" x14ac:dyDescent="0.2">
      <c r="B71" s="16" t="s">
        <v>118</v>
      </c>
      <c r="C71" s="28">
        <v>243966</v>
      </c>
      <c r="D71" s="15">
        <v>0</v>
      </c>
      <c r="E71" s="15">
        <v>1949600</v>
      </c>
      <c r="F71" s="28">
        <f t="shared" si="5"/>
        <v>2193566</v>
      </c>
      <c r="G71" s="17">
        <f t="shared" si="6"/>
        <v>81.437247128899017</v>
      </c>
      <c r="H71" s="28">
        <v>0</v>
      </c>
      <c r="I71" s="17">
        <f t="shared" si="7"/>
        <v>0</v>
      </c>
      <c r="J71" s="28">
        <v>500000</v>
      </c>
      <c r="K71" s="17">
        <f t="shared" si="8"/>
        <v>18.562752871100987</v>
      </c>
      <c r="L71" s="28">
        <f t="shared" si="9"/>
        <v>2693566</v>
      </c>
      <c r="M71" s="17">
        <f>(L71/$L$269)*100</f>
        <v>5.3357917272842947E-2</v>
      </c>
      <c r="N71" s="15"/>
      <c r="O71" s="15"/>
      <c r="P71" s="15"/>
    </row>
    <row r="72" spans="2:16" x14ac:dyDescent="0.2">
      <c r="B72" s="16" t="s">
        <v>119</v>
      </c>
      <c r="C72" s="15">
        <v>-485550</v>
      </c>
      <c r="D72" s="15">
        <v>-128829</v>
      </c>
      <c r="E72" s="15">
        <v>-154831</v>
      </c>
      <c r="F72" s="28">
        <f t="shared" si="5"/>
        <v>-769210</v>
      </c>
      <c r="G72" s="17">
        <f t="shared" si="6"/>
        <v>100</v>
      </c>
      <c r="H72" s="28">
        <v>0</v>
      </c>
      <c r="I72" s="17">
        <f t="shared" si="7"/>
        <v>0</v>
      </c>
      <c r="J72" s="28">
        <v>0</v>
      </c>
      <c r="K72" s="17">
        <f t="shared" si="8"/>
        <v>0</v>
      </c>
      <c r="L72" s="28">
        <f t="shared" si="9"/>
        <v>-769210</v>
      </c>
      <c r="M72" s="17">
        <f>(L72/$L$269)*100</f>
        <v>-1.5237585990261062E-2</v>
      </c>
      <c r="N72" s="15"/>
      <c r="O72" s="15"/>
      <c r="P72" s="15"/>
    </row>
    <row r="73" spans="2:16" x14ac:dyDescent="0.2">
      <c r="B73" s="18" t="s">
        <v>120</v>
      </c>
      <c r="C73" s="19">
        <v>1596086</v>
      </c>
      <c r="D73" s="19">
        <v>0</v>
      </c>
      <c r="E73" s="19">
        <v>0</v>
      </c>
      <c r="F73" s="19">
        <f t="shared" si="5"/>
        <v>1596086</v>
      </c>
      <c r="G73" s="20">
        <f t="shared" si="6"/>
        <v>100</v>
      </c>
      <c r="H73" s="19">
        <v>0</v>
      </c>
      <c r="I73" s="20">
        <f t="shared" si="7"/>
        <v>0</v>
      </c>
      <c r="J73" s="19">
        <v>0</v>
      </c>
      <c r="K73" s="20">
        <f t="shared" si="8"/>
        <v>0</v>
      </c>
      <c r="L73" s="19">
        <f t="shared" si="9"/>
        <v>1596086</v>
      </c>
      <c r="M73" s="20">
        <f>(L73/$L$269)*100</f>
        <v>3.1617500647224836E-2</v>
      </c>
      <c r="N73" s="15"/>
      <c r="O73" s="15"/>
      <c r="P73" s="15"/>
    </row>
    <row r="74" spans="2:16" x14ac:dyDescent="0.2">
      <c r="B74" s="16" t="s">
        <v>121</v>
      </c>
      <c r="C74" s="15">
        <v>0</v>
      </c>
      <c r="D74" s="15">
        <v>500000</v>
      </c>
      <c r="E74" s="15">
        <v>0</v>
      </c>
      <c r="F74" s="28">
        <f t="shared" si="5"/>
        <v>500000</v>
      </c>
      <c r="G74" s="17">
        <f t="shared" si="6"/>
        <v>100</v>
      </c>
      <c r="H74" s="28">
        <v>0</v>
      </c>
      <c r="I74" s="17">
        <f t="shared" si="7"/>
        <v>0</v>
      </c>
      <c r="J74" s="28">
        <v>0</v>
      </c>
      <c r="K74" s="17">
        <f t="shared" si="8"/>
        <v>0</v>
      </c>
      <c r="L74" s="28">
        <f t="shared" si="9"/>
        <v>500000</v>
      </c>
      <c r="M74" s="17">
        <f>(L74/$L$269)*100</f>
        <v>9.9046983205243449E-3</v>
      </c>
      <c r="N74" s="15"/>
      <c r="O74" s="15"/>
      <c r="P74" s="15"/>
    </row>
    <row r="75" spans="2:16" x14ac:dyDescent="0.2">
      <c r="B75" s="16" t="s">
        <v>122</v>
      </c>
      <c r="C75" s="15">
        <v>3000000</v>
      </c>
      <c r="D75" s="28">
        <v>2082400</v>
      </c>
      <c r="E75" s="15">
        <v>0</v>
      </c>
      <c r="F75" s="28">
        <f t="shared" si="5"/>
        <v>5082400</v>
      </c>
      <c r="G75" s="17">
        <f t="shared" si="6"/>
        <v>100</v>
      </c>
      <c r="H75" s="28">
        <v>0</v>
      </c>
      <c r="I75" s="17">
        <f t="shared" si="7"/>
        <v>0</v>
      </c>
      <c r="J75" s="28">
        <v>0</v>
      </c>
      <c r="K75" s="17">
        <f t="shared" si="8"/>
        <v>0</v>
      </c>
      <c r="L75" s="28">
        <f t="shared" si="9"/>
        <v>5082400</v>
      </c>
      <c r="M75" s="17">
        <f>(L75/$L$269)*100</f>
        <v>0.10067927748846585</v>
      </c>
      <c r="N75" s="15"/>
      <c r="O75" s="15"/>
      <c r="P75" s="15"/>
    </row>
    <row r="76" spans="2:16" x14ac:dyDescent="0.2">
      <c r="B76" s="16" t="s">
        <v>123</v>
      </c>
      <c r="C76" s="28">
        <v>0</v>
      </c>
      <c r="D76" s="28">
        <v>3714182</v>
      </c>
      <c r="E76" s="28">
        <v>2400000</v>
      </c>
      <c r="F76" s="28">
        <f t="shared" si="5"/>
        <v>6114182</v>
      </c>
      <c r="G76" s="17">
        <f t="shared" si="6"/>
        <v>100</v>
      </c>
      <c r="H76" s="28">
        <v>0</v>
      </c>
      <c r="I76" s="17">
        <f t="shared" si="7"/>
        <v>0</v>
      </c>
      <c r="J76" s="28">
        <v>0</v>
      </c>
      <c r="K76" s="17">
        <f t="shared" si="8"/>
        <v>0</v>
      </c>
      <c r="L76" s="28">
        <f t="shared" si="9"/>
        <v>6114182</v>
      </c>
      <c r="M76" s="17">
        <f>(L76/$L$269)*100</f>
        <v>0.12111825637356034</v>
      </c>
      <c r="N76" s="15"/>
      <c r="O76" s="15"/>
      <c r="P76" s="15"/>
    </row>
    <row r="77" spans="2:16" x14ac:dyDescent="0.2">
      <c r="B77" s="16" t="s">
        <v>124</v>
      </c>
      <c r="C77" s="28">
        <v>3226560</v>
      </c>
      <c r="D77" s="15">
        <v>0</v>
      </c>
      <c r="E77" s="15">
        <v>200000</v>
      </c>
      <c r="F77" s="28">
        <f t="shared" si="5"/>
        <v>3426560</v>
      </c>
      <c r="G77" s="17">
        <f t="shared" si="6"/>
        <v>100</v>
      </c>
      <c r="H77" s="28">
        <v>0</v>
      </c>
      <c r="I77" s="17">
        <f t="shared" si="7"/>
        <v>0</v>
      </c>
      <c r="J77" s="28">
        <v>0</v>
      </c>
      <c r="K77" s="17">
        <f t="shared" si="8"/>
        <v>0</v>
      </c>
      <c r="L77" s="28">
        <f t="shared" si="9"/>
        <v>3426560</v>
      </c>
      <c r="M77" s="17">
        <f>(L77/$L$269)*100</f>
        <v>6.7878086154351799E-2</v>
      </c>
      <c r="N77" s="15"/>
      <c r="O77" s="15"/>
      <c r="P77" s="15"/>
    </row>
    <row r="78" spans="2:16" x14ac:dyDescent="0.2">
      <c r="B78" s="18" t="s">
        <v>125</v>
      </c>
      <c r="C78" s="19">
        <v>0</v>
      </c>
      <c r="D78" s="19">
        <v>700000</v>
      </c>
      <c r="E78" s="15">
        <v>516318</v>
      </c>
      <c r="F78" s="19">
        <f t="shared" si="5"/>
        <v>1216318</v>
      </c>
      <c r="G78" s="20">
        <f t="shared" si="6"/>
        <v>8.24269306204976</v>
      </c>
      <c r="H78" s="19">
        <v>0</v>
      </c>
      <c r="I78" s="20">
        <f t="shared" si="7"/>
        <v>0</v>
      </c>
      <c r="J78" s="19">
        <v>13540000</v>
      </c>
      <c r="K78" s="20">
        <f t="shared" si="8"/>
        <v>91.757306937950247</v>
      </c>
      <c r="L78" s="19">
        <f t="shared" si="9"/>
        <v>14756318</v>
      </c>
      <c r="M78" s="20">
        <f>(L78/$L$269)*100</f>
        <v>0.2923137562234463</v>
      </c>
      <c r="N78" s="15"/>
      <c r="O78" s="15"/>
      <c r="P78" s="15"/>
    </row>
    <row r="79" spans="2:16" x14ac:dyDescent="0.2">
      <c r="B79" s="16" t="s">
        <v>126</v>
      </c>
      <c r="C79" s="28">
        <v>0</v>
      </c>
      <c r="D79" s="28">
        <v>238400</v>
      </c>
      <c r="E79" s="42">
        <v>849600</v>
      </c>
      <c r="F79" s="28">
        <f t="shared" si="5"/>
        <v>1088000</v>
      </c>
      <c r="G79" s="17">
        <f t="shared" si="6"/>
        <v>100</v>
      </c>
      <c r="H79" s="28">
        <v>0</v>
      </c>
      <c r="I79" s="17">
        <f t="shared" si="7"/>
        <v>0</v>
      </c>
      <c r="J79" s="28">
        <v>0</v>
      </c>
      <c r="K79" s="17">
        <f t="shared" si="8"/>
        <v>0</v>
      </c>
      <c r="L79" s="28">
        <f t="shared" si="9"/>
        <v>1088000</v>
      </c>
      <c r="M79" s="17">
        <f>(L79/$L$269)*100</f>
        <v>2.1552623545460971E-2</v>
      </c>
      <c r="N79" s="15"/>
      <c r="O79" s="15"/>
      <c r="P79" s="15"/>
    </row>
    <row r="80" spans="2:16" x14ac:dyDescent="0.2">
      <c r="B80" s="16" t="s">
        <v>192</v>
      </c>
      <c r="C80" s="28">
        <v>418932</v>
      </c>
      <c r="D80" s="28">
        <v>0</v>
      </c>
      <c r="E80" s="28">
        <v>0</v>
      </c>
      <c r="F80" s="28">
        <v>418932</v>
      </c>
      <c r="G80" s="17">
        <v>0.71227765423960365</v>
      </c>
      <c r="H80" s="28">
        <v>0</v>
      </c>
      <c r="I80" s="17">
        <v>0</v>
      </c>
      <c r="J80" s="28">
        <v>58396896</v>
      </c>
      <c r="K80" s="17">
        <v>99.2877223457604</v>
      </c>
      <c r="L80" s="28">
        <v>58815828</v>
      </c>
      <c r="M80" s="17">
        <v>1.1651060656236973</v>
      </c>
      <c r="N80" s="15"/>
      <c r="O80" s="15"/>
      <c r="P80" s="15"/>
    </row>
    <row r="81" spans="2:16" x14ac:dyDescent="0.2">
      <c r="B81" s="16" t="s">
        <v>127</v>
      </c>
      <c r="C81" s="28">
        <v>0</v>
      </c>
      <c r="D81" s="28">
        <v>152784</v>
      </c>
      <c r="E81" s="28">
        <v>0</v>
      </c>
      <c r="F81" s="28">
        <f t="shared" si="5"/>
        <v>152784</v>
      </c>
      <c r="G81" s="17">
        <f t="shared" si="6"/>
        <v>100</v>
      </c>
      <c r="H81" s="28">
        <v>0</v>
      </c>
      <c r="I81" s="17">
        <f t="shared" si="7"/>
        <v>0</v>
      </c>
      <c r="J81" s="28">
        <v>0</v>
      </c>
      <c r="K81" s="17">
        <f t="shared" si="8"/>
        <v>0</v>
      </c>
      <c r="L81" s="28">
        <f t="shared" si="9"/>
        <v>152784</v>
      </c>
      <c r="M81" s="17">
        <f>(L81/$L$269)*100</f>
        <v>3.026558856405983E-3</v>
      </c>
      <c r="N81" s="15"/>
      <c r="O81" s="15"/>
      <c r="P81" s="15"/>
    </row>
    <row r="82" spans="2:16" x14ac:dyDescent="0.2">
      <c r="B82" s="16" t="s">
        <v>128</v>
      </c>
      <c r="C82" s="28">
        <v>2198556</v>
      </c>
      <c r="D82" s="15">
        <v>0</v>
      </c>
      <c r="E82" s="15">
        <v>0</v>
      </c>
      <c r="F82" s="28">
        <f t="shared" si="5"/>
        <v>2198556</v>
      </c>
      <c r="G82" s="17">
        <f t="shared" si="6"/>
        <v>100</v>
      </c>
      <c r="H82" s="28">
        <v>0</v>
      </c>
      <c r="I82" s="17">
        <f t="shared" si="7"/>
        <v>0</v>
      </c>
      <c r="J82" s="28">
        <v>0</v>
      </c>
      <c r="K82" s="17">
        <f t="shared" si="8"/>
        <v>0</v>
      </c>
      <c r="L82" s="28">
        <f t="shared" si="9"/>
        <v>2198556</v>
      </c>
      <c r="M82" s="17">
        <f>(L82/$L$269)*100</f>
        <v>4.3552067841557442E-2</v>
      </c>
      <c r="N82" s="15"/>
      <c r="O82" s="15"/>
      <c r="P82" s="15"/>
    </row>
    <row r="83" spans="2:16" x14ac:dyDescent="0.2">
      <c r="B83" s="16" t="s">
        <v>129</v>
      </c>
      <c r="C83" s="15">
        <v>0</v>
      </c>
      <c r="D83" s="15">
        <v>1076900</v>
      </c>
      <c r="E83" s="28">
        <v>0</v>
      </c>
      <c r="F83" s="28">
        <f t="shared" si="5"/>
        <v>1076900</v>
      </c>
      <c r="G83" s="17">
        <f t="shared" si="6"/>
        <v>100</v>
      </c>
      <c r="H83" s="28">
        <v>0</v>
      </c>
      <c r="I83" s="17">
        <f t="shared" si="7"/>
        <v>0</v>
      </c>
      <c r="J83" s="28">
        <v>0</v>
      </c>
      <c r="K83" s="17">
        <f t="shared" si="8"/>
        <v>0</v>
      </c>
      <c r="L83" s="28">
        <f t="shared" si="9"/>
        <v>1076900</v>
      </c>
      <c r="M83" s="17">
        <f>(L83/$L$269)*100</f>
        <v>2.1332739242745334E-2</v>
      </c>
      <c r="N83" s="15"/>
      <c r="O83" s="15"/>
      <c r="P83" s="15"/>
    </row>
    <row r="84" spans="2:16" x14ac:dyDescent="0.2">
      <c r="B84" s="18" t="s">
        <v>130</v>
      </c>
      <c r="C84" s="19">
        <v>0</v>
      </c>
      <c r="D84" s="19">
        <v>0</v>
      </c>
      <c r="E84" s="19">
        <v>0</v>
      </c>
      <c r="F84" s="19">
        <f t="shared" si="5"/>
        <v>0</v>
      </c>
      <c r="G84" s="20">
        <f t="shared" si="6"/>
        <v>0</v>
      </c>
      <c r="H84" s="19">
        <v>1705803</v>
      </c>
      <c r="I84" s="20">
        <f t="shared" si="7"/>
        <v>101.78271594330536</v>
      </c>
      <c r="J84" s="19">
        <v>-29877</v>
      </c>
      <c r="K84" s="20">
        <f t="shared" si="8"/>
        <v>-1.7827159433053728</v>
      </c>
      <c r="L84" s="19">
        <f t="shared" si="9"/>
        <v>1675926</v>
      </c>
      <c r="M84" s="20">
        <f>(L84/$L$269)*100</f>
        <v>3.3199082875046165E-2</v>
      </c>
      <c r="N84" s="15"/>
      <c r="O84" s="15"/>
      <c r="P84" s="15"/>
    </row>
    <row r="85" spans="2:16" x14ac:dyDescent="0.2">
      <c r="B85" s="16" t="s">
        <v>199</v>
      </c>
      <c r="C85" s="28">
        <v>0</v>
      </c>
      <c r="D85" s="28">
        <v>2666107</v>
      </c>
      <c r="E85" s="28">
        <v>7511116</v>
      </c>
      <c r="F85" s="28">
        <v>10177223</v>
      </c>
      <c r="G85" s="17">
        <v>10.159218528147861</v>
      </c>
      <c r="H85" s="28">
        <v>0</v>
      </c>
      <c r="I85" s="17">
        <v>0</v>
      </c>
      <c r="J85" s="28">
        <v>90000000</v>
      </c>
      <c r="K85" s="17">
        <v>89.840781471852139</v>
      </c>
      <c r="L85" s="28">
        <v>100177223</v>
      </c>
      <c r="M85" s="17">
        <v>1.9844503448057855</v>
      </c>
      <c r="N85" s="15"/>
      <c r="O85" s="15"/>
      <c r="P85" s="15"/>
    </row>
    <row r="86" spans="2:16" x14ac:dyDescent="0.2">
      <c r="B86" s="16" t="s">
        <v>131</v>
      </c>
      <c r="C86" s="15">
        <v>11974883</v>
      </c>
      <c r="D86" s="28">
        <v>233129</v>
      </c>
      <c r="E86" s="15">
        <v>0</v>
      </c>
      <c r="F86" s="28">
        <f t="shared" si="5"/>
        <v>12208012</v>
      </c>
      <c r="G86" s="17">
        <f t="shared" si="6"/>
        <v>100</v>
      </c>
      <c r="H86" s="28">
        <v>0</v>
      </c>
      <c r="I86" s="17">
        <f t="shared" si="7"/>
        <v>0</v>
      </c>
      <c r="J86" s="28">
        <v>0</v>
      </c>
      <c r="K86" s="17">
        <f t="shared" si="8"/>
        <v>0</v>
      </c>
      <c r="L86" s="28">
        <f t="shared" si="9"/>
        <v>12208012</v>
      </c>
      <c r="M86" s="17">
        <f>(L86/$L$269)*100</f>
        <v>0.24183335190668206</v>
      </c>
      <c r="N86" s="15"/>
      <c r="O86" s="15"/>
      <c r="P86" s="15"/>
    </row>
    <row r="87" spans="2:16" x14ac:dyDescent="0.2">
      <c r="B87" s="16" t="s">
        <v>132</v>
      </c>
      <c r="C87" s="15">
        <v>0</v>
      </c>
      <c r="D87" s="28">
        <v>36000</v>
      </c>
      <c r="E87" s="15">
        <v>3257061</v>
      </c>
      <c r="F87" s="28">
        <f t="shared" si="5"/>
        <v>3293061</v>
      </c>
      <c r="G87" s="17">
        <f t="shared" si="6"/>
        <v>100</v>
      </c>
      <c r="H87" s="28">
        <v>0</v>
      </c>
      <c r="I87" s="17">
        <f t="shared" si="7"/>
        <v>0</v>
      </c>
      <c r="J87" s="28">
        <v>0</v>
      </c>
      <c r="K87" s="17">
        <f t="shared" si="8"/>
        <v>0</v>
      </c>
      <c r="L87" s="28">
        <f t="shared" si="9"/>
        <v>3293061</v>
      </c>
      <c r="M87" s="17">
        <f>(L87/$L$269)*100</f>
        <v>6.5233551512168433E-2</v>
      </c>
      <c r="N87" s="15"/>
      <c r="O87" s="15"/>
      <c r="P87" s="15"/>
    </row>
    <row r="88" spans="2:16" x14ac:dyDescent="0.2">
      <c r="B88" s="16" t="s">
        <v>133</v>
      </c>
      <c r="C88" s="28">
        <v>750000</v>
      </c>
      <c r="D88" s="28">
        <v>0</v>
      </c>
      <c r="E88" s="15">
        <v>0</v>
      </c>
      <c r="F88" s="28">
        <f t="shared" si="5"/>
        <v>750000</v>
      </c>
      <c r="G88" s="17">
        <f t="shared" si="6"/>
        <v>100</v>
      </c>
      <c r="H88" s="28">
        <v>0</v>
      </c>
      <c r="I88" s="17">
        <f t="shared" si="7"/>
        <v>0</v>
      </c>
      <c r="J88" s="28">
        <v>0</v>
      </c>
      <c r="K88" s="17">
        <f t="shared" si="8"/>
        <v>0</v>
      </c>
      <c r="L88" s="28">
        <f t="shared" si="9"/>
        <v>750000</v>
      </c>
      <c r="M88" s="17">
        <f>(L88/$L$269)*100</f>
        <v>1.4857047480786516E-2</v>
      </c>
      <c r="N88" s="15"/>
      <c r="O88" s="15"/>
      <c r="P88" s="15"/>
    </row>
    <row r="89" spans="2:16" x14ac:dyDescent="0.2">
      <c r="B89" s="16" t="s">
        <v>134</v>
      </c>
      <c r="C89" s="15">
        <v>0</v>
      </c>
      <c r="D89" s="28">
        <v>480000</v>
      </c>
      <c r="E89" s="28">
        <v>1845200</v>
      </c>
      <c r="F89" s="28">
        <f t="shared" si="5"/>
        <v>2325200</v>
      </c>
      <c r="G89" s="17">
        <f t="shared" si="6"/>
        <v>45.860910792323558</v>
      </c>
      <c r="H89" s="28">
        <v>2744913</v>
      </c>
      <c r="I89" s="17">
        <f t="shared" si="7"/>
        <v>54.139089207676442</v>
      </c>
      <c r="J89" s="28">
        <v>0</v>
      </c>
      <c r="K89" s="17">
        <f t="shared" si="8"/>
        <v>0</v>
      </c>
      <c r="L89" s="28">
        <f t="shared" si="9"/>
        <v>5070113</v>
      </c>
      <c r="M89" s="17">
        <f>(L89/$L$269)*100</f>
        <v>0.1004358794319373</v>
      </c>
      <c r="N89" s="15"/>
      <c r="O89" s="15"/>
      <c r="P89" s="15"/>
    </row>
    <row r="90" spans="2:16" x14ac:dyDescent="0.2">
      <c r="B90" s="18" t="s">
        <v>135</v>
      </c>
      <c r="C90" s="19">
        <v>0</v>
      </c>
      <c r="D90" s="19">
        <v>0</v>
      </c>
      <c r="E90" s="15">
        <v>0</v>
      </c>
      <c r="F90" s="19">
        <f t="shared" si="5"/>
        <v>0</v>
      </c>
      <c r="G90" s="20">
        <f t="shared" si="6"/>
        <v>0</v>
      </c>
      <c r="H90" s="19">
        <v>3799525</v>
      </c>
      <c r="I90" s="20">
        <f t="shared" si="7"/>
        <v>100</v>
      </c>
      <c r="J90" s="19">
        <v>0</v>
      </c>
      <c r="K90" s="20">
        <f t="shared" si="8"/>
        <v>0</v>
      </c>
      <c r="L90" s="19">
        <f t="shared" si="9"/>
        <v>3799525</v>
      </c>
      <c r="M90" s="20">
        <f>(L90/$L$269)*100</f>
        <v>7.5266297772580523E-2</v>
      </c>
      <c r="N90" s="15"/>
      <c r="O90" s="15"/>
      <c r="P90" s="15"/>
    </row>
    <row r="91" spans="2:16" x14ac:dyDescent="0.2">
      <c r="B91" s="16" t="s">
        <v>136</v>
      </c>
      <c r="C91" s="15">
        <v>0</v>
      </c>
      <c r="D91" s="28">
        <v>0</v>
      </c>
      <c r="E91" s="42">
        <v>0</v>
      </c>
      <c r="F91" s="28">
        <f t="shared" si="5"/>
        <v>0</v>
      </c>
      <c r="G91" s="17">
        <f t="shared" si="6"/>
        <v>0</v>
      </c>
      <c r="H91" s="28">
        <v>1453903</v>
      </c>
      <c r="I91" s="17">
        <f t="shared" si="7"/>
        <v>100</v>
      </c>
      <c r="J91" s="28">
        <v>0</v>
      </c>
      <c r="K91" s="17">
        <f t="shared" si="8"/>
        <v>0</v>
      </c>
      <c r="L91" s="28">
        <f t="shared" si="9"/>
        <v>1453903</v>
      </c>
      <c r="M91" s="17">
        <f>(L91/$L$269)*100</f>
        <v>2.880094120461061E-2</v>
      </c>
      <c r="N91" s="15"/>
      <c r="O91" s="15"/>
      <c r="P91" s="15"/>
    </row>
    <row r="92" spans="2:16" x14ac:dyDescent="0.2">
      <c r="B92" s="16" t="s">
        <v>137</v>
      </c>
      <c r="C92" s="28">
        <v>3019999</v>
      </c>
      <c r="D92" s="28">
        <v>980000</v>
      </c>
      <c r="E92" s="15">
        <v>0</v>
      </c>
      <c r="F92" s="28">
        <f t="shared" si="5"/>
        <v>3999999</v>
      </c>
      <c r="G92" s="17">
        <f t="shared" si="6"/>
        <v>100</v>
      </c>
      <c r="H92" s="28">
        <v>0</v>
      </c>
      <c r="I92" s="17">
        <f t="shared" si="7"/>
        <v>0</v>
      </c>
      <c r="J92" s="28">
        <v>0</v>
      </c>
      <c r="K92" s="17">
        <f t="shared" si="8"/>
        <v>0</v>
      </c>
      <c r="L92" s="28">
        <f t="shared" si="9"/>
        <v>3999999</v>
      </c>
      <c r="M92" s="17">
        <f>(L92/$L$269)*100</f>
        <v>7.9237566754798108E-2</v>
      </c>
      <c r="N92" s="15"/>
      <c r="O92" s="15"/>
      <c r="P92" s="15"/>
    </row>
    <row r="93" spans="2:16" x14ac:dyDescent="0.2">
      <c r="B93" s="16" t="s">
        <v>138</v>
      </c>
      <c r="C93" s="28">
        <v>0</v>
      </c>
      <c r="D93" s="28">
        <v>0</v>
      </c>
      <c r="E93" s="15">
        <v>1009088</v>
      </c>
      <c r="F93" s="28">
        <f t="shared" si="5"/>
        <v>1009088</v>
      </c>
      <c r="G93" s="17">
        <f t="shared" si="6"/>
        <v>100</v>
      </c>
      <c r="H93" s="28">
        <v>0</v>
      </c>
      <c r="I93" s="17">
        <f t="shared" si="7"/>
        <v>0</v>
      </c>
      <c r="J93" s="28">
        <v>0</v>
      </c>
      <c r="K93" s="17">
        <f t="shared" si="8"/>
        <v>0</v>
      </c>
      <c r="L93" s="28">
        <f t="shared" si="9"/>
        <v>1009088</v>
      </c>
      <c r="M93" s="17">
        <f>(L93/$L$269)*100</f>
        <v>1.9989424437722541E-2</v>
      </c>
      <c r="N93" s="15"/>
      <c r="O93" s="15"/>
      <c r="P93" s="15"/>
    </row>
    <row r="94" spans="2:16" x14ac:dyDescent="0.2">
      <c r="B94" s="16" t="s">
        <v>139</v>
      </c>
      <c r="C94" s="28">
        <v>5104515</v>
      </c>
      <c r="D94" s="15">
        <v>0</v>
      </c>
      <c r="E94" s="15">
        <v>2543892</v>
      </c>
      <c r="F94" s="28">
        <f t="shared" si="5"/>
        <v>7648407</v>
      </c>
      <c r="G94" s="17">
        <f t="shared" si="6"/>
        <v>100</v>
      </c>
      <c r="H94" s="28">
        <v>0</v>
      </c>
      <c r="I94" s="17">
        <f t="shared" si="7"/>
        <v>0</v>
      </c>
      <c r="J94" s="28">
        <v>0</v>
      </c>
      <c r="K94" s="17">
        <f t="shared" si="8"/>
        <v>0</v>
      </c>
      <c r="L94" s="28">
        <f t="shared" si="9"/>
        <v>7648407</v>
      </c>
      <c r="M94" s="17">
        <f>(L94/$L$269)*100</f>
        <v>0.15151032793517327</v>
      </c>
      <c r="N94" s="15"/>
      <c r="O94" s="15"/>
      <c r="P94" s="15"/>
    </row>
    <row r="95" spans="2:16" x14ac:dyDescent="0.2">
      <c r="B95" s="18" t="s">
        <v>140</v>
      </c>
      <c r="C95" s="51">
        <v>5058225</v>
      </c>
      <c r="D95" s="19">
        <v>200000</v>
      </c>
      <c r="E95" s="15">
        <v>800000</v>
      </c>
      <c r="F95" s="19">
        <f t="shared" si="5"/>
        <v>6058225</v>
      </c>
      <c r="G95" s="20">
        <f t="shared" si="6"/>
        <v>100</v>
      </c>
      <c r="H95" s="19">
        <v>0</v>
      </c>
      <c r="I95" s="20">
        <f t="shared" si="7"/>
        <v>0</v>
      </c>
      <c r="J95" s="19">
        <v>0</v>
      </c>
      <c r="K95" s="20">
        <f t="shared" si="8"/>
        <v>0</v>
      </c>
      <c r="L95" s="19">
        <f t="shared" si="9"/>
        <v>6058225</v>
      </c>
      <c r="M95" s="20">
        <f>(L95/$L$269)*100</f>
        <v>0.1200097819657172</v>
      </c>
      <c r="N95" s="15"/>
      <c r="O95" s="15"/>
      <c r="P95" s="15"/>
    </row>
    <row r="96" spans="2:16" x14ac:dyDescent="0.2">
      <c r="B96" s="16" t="s">
        <v>141</v>
      </c>
      <c r="C96" s="15">
        <v>0</v>
      </c>
      <c r="D96" s="28">
        <v>881184</v>
      </c>
      <c r="E96" s="42">
        <v>5133765</v>
      </c>
      <c r="F96" s="28">
        <f t="shared" si="5"/>
        <v>6014949</v>
      </c>
      <c r="G96" s="17">
        <f t="shared" si="6"/>
        <v>88.677491162029966</v>
      </c>
      <c r="H96" s="28">
        <v>768000</v>
      </c>
      <c r="I96" s="17">
        <f t="shared" si="7"/>
        <v>11.322508837970032</v>
      </c>
      <c r="J96" s="28">
        <v>0</v>
      </c>
      <c r="K96" s="17">
        <f t="shared" si="8"/>
        <v>0</v>
      </c>
      <c r="L96" s="28">
        <f t="shared" si="9"/>
        <v>6782949</v>
      </c>
      <c r="M96" s="17">
        <f>(L96/$L$269)*100</f>
        <v>0.13436612713700458</v>
      </c>
      <c r="N96" s="15"/>
      <c r="O96" s="15"/>
      <c r="P96" s="15"/>
    </row>
    <row r="97" spans="2:16" x14ac:dyDescent="0.2">
      <c r="B97" s="16" t="s">
        <v>142</v>
      </c>
      <c r="C97" s="28">
        <v>0</v>
      </c>
      <c r="D97" s="28">
        <v>0</v>
      </c>
      <c r="E97" s="15">
        <v>0</v>
      </c>
      <c r="F97" s="28">
        <f t="shared" si="5"/>
        <v>0</v>
      </c>
      <c r="G97" s="17">
        <f t="shared" si="6"/>
        <v>0</v>
      </c>
      <c r="H97" s="28">
        <v>120000</v>
      </c>
      <c r="I97" s="17">
        <f t="shared" si="7"/>
        <v>100</v>
      </c>
      <c r="J97" s="28">
        <v>0</v>
      </c>
      <c r="K97" s="17">
        <f t="shared" si="8"/>
        <v>0</v>
      </c>
      <c r="L97" s="28">
        <f t="shared" si="9"/>
        <v>120000</v>
      </c>
      <c r="M97" s="17">
        <f>(L97/$L$269)*100</f>
        <v>2.3771275969258427E-3</v>
      </c>
      <c r="N97" s="15"/>
      <c r="O97" s="15"/>
      <c r="P97" s="15"/>
    </row>
    <row r="98" spans="2:16" x14ac:dyDescent="0.2">
      <c r="B98" s="16" t="s">
        <v>143</v>
      </c>
      <c r="C98" s="15">
        <v>0</v>
      </c>
      <c r="D98" s="28">
        <v>230000</v>
      </c>
      <c r="E98" s="28">
        <v>703750</v>
      </c>
      <c r="F98" s="28">
        <f t="shared" si="5"/>
        <v>933750</v>
      </c>
      <c r="G98" s="17">
        <f t="shared" si="6"/>
        <v>100</v>
      </c>
      <c r="H98" s="28">
        <v>0</v>
      </c>
      <c r="I98" s="17">
        <f t="shared" si="7"/>
        <v>0</v>
      </c>
      <c r="J98" s="28">
        <v>0</v>
      </c>
      <c r="K98" s="17">
        <f t="shared" si="8"/>
        <v>0</v>
      </c>
      <c r="L98" s="28">
        <f t="shared" si="9"/>
        <v>933750</v>
      </c>
      <c r="M98" s="17">
        <f>(L98/$L$269)*100</f>
        <v>1.8497024113579213E-2</v>
      </c>
      <c r="N98" s="15"/>
      <c r="O98" s="15"/>
      <c r="P98" s="15"/>
    </row>
    <row r="99" spans="2:16" x14ac:dyDescent="0.2">
      <c r="B99" s="16" t="s">
        <v>144</v>
      </c>
      <c r="C99" s="15">
        <v>2556000</v>
      </c>
      <c r="D99" s="28">
        <v>0</v>
      </c>
      <c r="E99" s="15">
        <v>3600000</v>
      </c>
      <c r="F99" s="28">
        <f t="shared" si="5"/>
        <v>6156000</v>
      </c>
      <c r="G99" s="17">
        <f t="shared" si="6"/>
        <v>40.356627769765311</v>
      </c>
      <c r="H99" s="28">
        <v>9098000</v>
      </c>
      <c r="I99" s="17">
        <f t="shared" si="7"/>
        <v>59.643372230234689</v>
      </c>
      <c r="J99" s="28">
        <v>0</v>
      </c>
      <c r="K99" s="17">
        <f t="shared" si="8"/>
        <v>0</v>
      </c>
      <c r="L99" s="28">
        <f t="shared" si="9"/>
        <v>15254000</v>
      </c>
      <c r="M99" s="17">
        <f>(L99/$L$269)*100</f>
        <v>0.3021725363625567</v>
      </c>
      <c r="N99" s="15"/>
      <c r="O99" s="15"/>
      <c r="P99" s="15"/>
    </row>
    <row r="100" spans="2:16" x14ac:dyDescent="0.2">
      <c r="B100" s="18" t="s">
        <v>145</v>
      </c>
      <c r="C100" s="15">
        <v>0</v>
      </c>
      <c r="D100" s="19">
        <v>-50185</v>
      </c>
      <c r="E100" s="19">
        <v>0</v>
      </c>
      <c r="F100" s="19">
        <f t="shared" si="5"/>
        <v>-50185</v>
      </c>
      <c r="G100" s="20">
        <f t="shared" si="6"/>
        <v>100</v>
      </c>
      <c r="H100" s="19">
        <v>0</v>
      </c>
      <c r="I100" s="20">
        <f t="shared" si="7"/>
        <v>0</v>
      </c>
      <c r="J100" s="19">
        <v>0</v>
      </c>
      <c r="K100" s="20">
        <f t="shared" si="8"/>
        <v>0</v>
      </c>
      <c r="L100" s="19">
        <f t="shared" si="9"/>
        <v>-50185</v>
      </c>
      <c r="M100" s="20">
        <f>(L100/$L$269)*100</f>
        <v>-9.941345704310284E-4</v>
      </c>
      <c r="N100" s="15"/>
      <c r="O100" s="15"/>
      <c r="P100" s="15"/>
    </row>
    <row r="101" spans="2:16" x14ac:dyDescent="0.2">
      <c r="B101" s="16" t="s">
        <v>146</v>
      </c>
      <c r="C101" s="52">
        <v>4772500</v>
      </c>
      <c r="D101" s="15">
        <v>917006</v>
      </c>
      <c r="E101" s="15">
        <v>335376</v>
      </c>
      <c r="F101" s="28">
        <f t="shared" si="5"/>
        <v>6024882</v>
      </c>
      <c r="G101" s="17">
        <f t="shared" si="6"/>
        <v>100</v>
      </c>
      <c r="H101" s="28">
        <v>0</v>
      </c>
      <c r="I101" s="17">
        <f t="shared" si="7"/>
        <v>0</v>
      </c>
      <c r="J101" s="28">
        <v>0</v>
      </c>
      <c r="K101" s="17">
        <f t="shared" si="8"/>
        <v>0</v>
      </c>
      <c r="L101" s="28">
        <f t="shared" si="9"/>
        <v>6024882</v>
      </c>
      <c r="M101" s="17">
        <f>(L101/$L$269)*100</f>
        <v>0.1193492772535147</v>
      </c>
      <c r="N101" s="15"/>
      <c r="O101" s="15"/>
      <c r="P101" s="15"/>
    </row>
    <row r="102" spans="2:16" x14ac:dyDescent="0.2">
      <c r="B102" s="16" t="s">
        <v>147</v>
      </c>
      <c r="C102" s="28">
        <v>7299114</v>
      </c>
      <c r="D102" s="15">
        <v>5864396</v>
      </c>
      <c r="E102" s="15">
        <v>3562953</v>
      </c>
      <c r="F102" s="28">
        <f t="shared" si="5"/>
        <v>16726463</v>
      </c>
      <c r="G102" s="17">
        <f t="shared" si="6"/>
        <v>100</v>
      </c>
      <c r="H102" s="28">
        <v>0</v>
      </c>
      <c r="I102" s="17">
        <f t="shared" si="7"/>
        <v>0</v>
      </c>
      <c r="J102" s="28">
        <v>0</v>
      </c>
      <c r="K102" s="17">
        <f t="shared" si="8"/>
        <v>0</v>
      </c>
      <c r="L102" s="28">
        <f t="shared" si="9"/>
        <v>16726463</v>
      </c>
      <c r="M102" s="17">
        <f>(L102/$L$269)*100</f>
        <v>0.33134113996882519</v>
      </c>
      <c r="N102" s="15"/>
      <c r="O102" s="15"/>
      <c r="P102" s="15"/>
    </row>
    <row r="103" spans="2:16" x14ac:dyDescent="0.2">
      <c r="B103" s="16" t="s">
        <v>148</v>
      </c>
      <c r="C103" s="15">
        <v>0</v>
      </c>
      <c r="D103" s="28">
        <v>2268825</v>
      </c>
      <c r="E103" s="15">
        <v>0</v>
      </c>
      <c r="F103" s="28">
        <f t="shared" si="5"/>
        <v>2268825</v>
      </c>
      <c r="G103" s="17">
        <f t="shared" si="6"/>
        <v>116.46945585215607</v>
      </c>
      <c r="H103" s="28">
        <v>0</v>
      </c>
      <c r="I103" s="17">
        <f t="shared" si="7"/>
        <v>0</v>
      </c>
      <c r="J103" s="28">
        <v>-320825</v>
      </c>
      <c r="K103" s="17">
        <f t="shared" si="8"/>
        <v>-16.469455852156056</v>
      </c>
      <c r="L103" s="28">
        <f t="shared" si="9"/>
        <v>1948000</v>
      </c>
      <c r="M103" s="17">
        <f>(L103/$L$269)*100</f>
        <v>3.8588704656762847E-2</v>
      </c>
      <c r="N103" s="15"/>
      <c r="O103" s="15"/>
      <c r="P103" s="15"/>
    </row>
    <row r="104" spans="2:16" x14ac:dyDescent="0.2">
      <c r="B104" s="16" t="s">
        <v>149</v>
      </c>
      <c r="C104" s="28">
        <v>0</v>
      </c>
      <c r="D104" s="28">
        <v>0</v>
      </c>
      <c r="E104" s="28">
        <v>0</v>
      </c>
      <c r="F104" s="28">
        <f t="shared" si="5"/>
        <v>0</v>
      </c>
      <c r="G104" s="17">
        <f t="shared" si="6"/>
        <v>0</v>
      </c>
      <c r="H104" s="28">
        <v>170298</v>
      </c>
      <c r="I104" s="17">
        <f t="shared" si="7"/>
        <v>100</v>
      </c>
      <c r="J104" s="28">
        <v>0</v>
      </c>
      <c r="K104" s="17">
        <f t="shared" si="8"/>
        <v>0</v>
      </c>
      <c r="L104" s="28">
        <f t="shared" si="9"/>
        <v>170298</v>
      </c>
      <c r="M104" s="17">
        <f>(L104/$L$269)*100</f>
        <v>3.3735006291773094E-3</v>
      </c>
      <c r="N104" s="15"/>
      <c r="O104" s="15"/>
      <c r="P104" s="15"/>
    </row>
    <row r="105" spans="2:16" x14ac:dyDescent="0.2">
      <c r="B105" s="16" t="s">
        <v>39</v>
      </c>
      <c r="C105" s="28">
        <v>8113465</v>
      </c>
      <c r="D105" s="28">
        <v>0</v>
      </c>
      <c r="E105" s="28">
        <v>0</v>
      </c>
      <c r="F105" s="28">
        <f t="shared" si="5"/>
        <v>8113465</v>
      </c>
      <c r="G105" s="17">
        <f t="shared" si="6"/>
        <v>21.279142269704188</v>
      </c>
      <c r="H105" s="28">
        <v>6003331</v>
      </c>
      <c r="I105" s="17">
        <f t="shared" si="7"/>
        <v>15.744904851518497</v>
      </c>
      <c r="J105" s="28">
        <v>24011926</v>
      </c>
      <c r="K105" s="17">
        <f t="shared" si="8"/>
        <v>62.975952878777321</v>
      </c>
      <c r="L105" s="28">
        <f t="shared" si="9"/>
        <v>38128722</v>
      </c>
      <c r="M105" s="17">
        <f>(L105/$L$269)*100</f>
        <v>0.75530697751427933</v>
      </c>
      <c r="N105" s="15"/>
      <c r="O105" s="15"/>
      <c r="P105" s="15"/>
    </row>
    <row r="106" spans="2:16" x14ac:dyDescent="0.2">
      <c r="B106" s="41" t="s">
        <v>150</v>
      </c>
      <c r="C106" s="42">
        <v>1720000</v>
      </c>
      <c r="D106" s="42">
        <v>2777812</v>
      </c>
      <c r="E106" s="42">
        <v>1690188</v>
      </c>
      <c r="F106" s="42">
        <f t="shared" si="5"/>
        <v>6188000</v>
      </c>
      <c r="G106" s="43">
        <f t="shared" si="6"/>
        <v>2.4819376167707428</v>
      </c>
      <c r="H106" s="42">
        <v>4928095</v>
      </c>
      <c r="I106" s="43">
        <f t="shared" si="7"/>
        <v>1.976603807291502</v>
      </c>
      <c r="J106" s="42">
        <v>238205240</v>
      </c>
      <c r="K106" s="43">
        <f t="shared" si="8"/>
        <v>95.541458575937753</v>
      </c>
      <c r="L106" s="42">
        <f t="shared" si="9"/>
        <v>249321335</v>
      </c>
      <c r="M106" s="43">
        <f>(L106/$L$269)*100</f>
        <v>4.9389052160907747</v>
      </c>
      <c r="N106" s="15"/>
      <c r="O106" s="15"/>
      <c r="P106" s="15"/>
    </row>
    <row r="107" spans="2:16" x14ac:dyDescent="0.2">
      <c r="B107" s="16" t="s">
        <v>151</v>
      </c>
      <c r="C107" s="28">
        <v>0</v>
      </c>
      <c r="D107" s="28">
        <v>318877</v>
      </c>
      <c r="E107" s="28">
        <v>15629360</v>
      </c>
      <c r="F107" s="28">
        <f t="shared" si="5"/>
        <v>15948237</v>
      </c>
      <c r="G107" s="17">
        <f t="shared" si="6"/>
        <v>100</v>
      </c>
      <c r="H107" s="28">
        <v>0</v>
      </c>
      <c r="I107" s="17">
        <f t="shared" si="7"/>
        <v>0</v>
      </c>
      <c r="J107" s="28">
        <v>0</v>
      </c>
      <c r="K107" s="17">
        <f t="shared" si="8"/>
        <v>0</v>
      </c>
      <c r="L107" s="28">
        <f t="shared" si="9"/>
        <v>15948237</v>
      </c>
      <c r="M107" s="17">
        <f>(L107/$L$269)*100</f>
        <v>0.31592495245844843</v>
      </c>
      <c r="N107" s="15"/>
      <c r="O107" s="15"/>
      <c r="P107" s="15"/>
    </row>
    <row r="108" spans="2:16" x14ac:dyDescent="0.2">
      <c r="B108" s="16" t="s">
        <v>152</v>
      </c>
      <c r="C108" s="28">
        <v>0</v>
      </c>
      <c r="D108" s="28">
        <v>2525000</v>
      </c>
      <c r="E108" s="28">
        <v>0</v>
      </c>
      <c r="F108" s="28">
        <f t="shared" si="5"/>
        <v>2525000</v>
      </c>
      <c r="G108" s="17">
        <f t="shared" si="6"/>
        <v>100</v>
      </c>
      <c r="H108" s="28">
        <v>0</v>
      </c>
      <c r="I108" s="17">
        <f t="shared" si="7"/>
        <v>0</v>
      </c>
      <c r="J108" s="28">
        <v>0</v>
      </c>
      <c r="K108" s="17">
        <f t="shared" si="8"/>
        <v>0</v>
      </c>
      <c r="L108" s="28">
        <f t="shared" si="9"/>
        <v>2525000</v>
      </c>
      <c r="M108" s="17">
        <f>(L108/$L$269)*100</f>
        <v>5.0018726518647937E-2</v>
      </c>
      <c r="N108" s="15"/>
      <c r="O108" s="15"/>
      <c r="P108" s="15"/>
    </row>
    <row r="109" spans="2:16" x14ac:dyDescent="0.2">
      <c r="B109" s="16" t="s">
        <v>153</v>
      </c>
      <c r="C109" s="28">
        <v>0</v>
      </c>
      <c r="D109" s="28">
        <v>-2576657</v>
      </c>
      <c r="E109" s="28">
        <v>0</v>
      </c>
      <c r="F109" s="28">
        <f t="shared" si="5"/>
        <v>-2576657</v>
      </c>
      <c r="G109" s="17">
        <f t="shared" si="6"/>
        <v>83.792633591758161</v>
      </c>
      <c r="H109" s="28">
        <v>-498383</v>
      </c>
      <c r="I109" s="17">
        <f t="shared" si="7"/>
        <v>16.207366408241842</v>
      </c>
      <c r="J109" s="28">
        <v>0</v>
      </c>
      <c r="K109" s="17">
        <f t="shared" si="8"/>
        <v>0</v>
      </c>
      <c r="L109" s="28">
        <f t="shared" si="9"/>
        <v>-3075040</v>
      </c>
      <c r="M109" s="17">
        <f>(L109/$L$269)*100</f>
        <v>-6.0914687047090355E-2</v>
      </c>
      <c r="N109" s="15"/>
      <c r="O109" s="15"/>
      <c r="P109" s="15"/>
    </row>
    <row r="110" spans="2:16" x14ac:dyDescent="0.2">
      <c r="B110" s="18" t="s">
        <v>154</v>
      </c>
      <c r="C110" s="19">
        <v>3320000</v>
      </c>
      <c r="D110" s="19">
        <v>0</v>
      </c>
      <c r="E110" s="19">
        <v>0</v>
      </c>
      <c r="F110" s="19">
        <f t="shared" si="5"/>
        <v>3320000</v>
      </c>
      <c r="G110" s="20">
        <f t="shared" si="6"/>
        <v>75.626923275802966</v>
      </c>
      <c r="H110" s="19">
        <v>1069971</v>
      </c>
      <c r="I110" s="20">
        <f t="shared" si="7"/>
        <v>24.373076724197041</v>
      </c>
      <c r="J110" s="19">
        <v>0</v>
      </c>
      <c r="K110" s="20">
        <f t="shared" si="8"/>
        <v>0</v>
      </c>
      <c r="L110" s="19">
        <f t="shared" si="9"/>
        <v>4389971</v>
      </c>
      <c r="M110" s="20">
        <f>(L110/$L$269)*100</f>
        <v>8.6962676781701151E-2</v>
      </c>
      <c r="N110" s="15"/>
      <c r="O110" s="15"/>
      <c r="P110" s="15"/>
    </row>
    <row r="111" spans="2:16" x14ac:dyDescent="0.2">
      <c r="B111" s="16" t="s">
        <v>155</v>
      </c>
      <c r="C111" s="28">
        <v>937056</v>
      </c>
      <c r="D111" s="28">
        <v>0</v>
      </c>
      <c r="E111" s="28">
        <v>0</v>
      </c>
      <c r="F111" s="28">
        <f t="shared" si="5"/>
        <v>937056</v>
      </c>
      <c r="G111" s="17">
        <f t="shared" si="6"/>
        <v>100</v>
      </c>
      <c r="H111" s="28">
        <v>0</v>
      </c>
      <c r="I111" s="17">
        <f t="shared" si="7"/>
        <v>0</v>
      </c>
      <c r="J111" s="28">
        <v>0</v>
      </c>
      <c r="K111" s="17">
        <f t="shared" si="8"/>
        <v>0</v>
      </c>
      <c r="L111" s="28">
        <f t="shared" si="9"/>
        <v>937056</v>
      </c>
      <c r="M111" s="17">
        <f>(L111/$L$269)*100</f>
        <v>1.8562513978874519E-2</v>
      </c>
      <c r="N111" s="15"/>
      <c r="O111" s="15"/>
      <c r="P111" s="15"/>
    </row>
    <row r="112" spans="2:16" x14ac:dyDescent="0.2">
      <c r="B112" s="16" t="s">
        <v>156</v>
      </c>
      <c r="C112" s="28">
        <v>3000000</v>
      </c>
      <c r="D112" s="28">
        <v>0</v>
      </c>
      <c r="E112" s="28">
        <v>7690800</v>
      </c>
      <c r="F112" s="28">
        <f t="shared" si="5"/>
        <v>10690800</v>
      </c>
      <c r="G112" s="17">
        <f t="shared" si="6"/>
        <v>100</v>
      </c>
      <c r="H112" s="28">
        <v>0</v>
      </c>
      <c r="I112" s="17">
        <f t="shared" si="7"/>
        <v>0</v>
      </c>
      <c r="J112" s="28">
        <v>0</v>
      </c>
      <c r="K112" s="17">
        <f t="shared" si="8"/>
        <v>0</v>
      </c>
      <c r="L112" s="28">
        <f t="shared" si="9"/>
        <v>10690800</v>
      </c>
      <c r="M112" s="17">
        <f>(L112/$L$269)*100</f>
        <v>0.21177829761012332</v>
      </c>
      <c r="N112" s="15"/>
      <c r="O112" s="15"/>
      <c r="P112" s="15"/>
    </row>
    <row r="113" spans="2:16" x14ac:dyDescent="0.2">
      <c r="B113" s="16" t="s">
        <v>157</v>
      </c>
      <c r="C113" s="28">
        <v>1330370</v>
      </c>
      <c r="D113" s="28">
        <v>3891961</v>
      </c>
      <c r="E113" s="28">
        <v>8517000</v>
      </c>
      <c r="F113" s="28">
        <f t="shared" si="5"/>
        <v>13739331</v>
      </c>
      <c r="G113" s="17">
        <v>100</v>
      </c>
      <c r="H113" s="28">
        <v>2100000</v>
      </c>
      <c r="I113" s="17">
        <f t="shared" si="7"/>
        <v>13.258135712928784</v>
      </c>
      <c r="J113" s="28">
        <v>0</v>
      </c>
      <c r="K113" s="17">
        <f t="shared" si="8"/>
        <v>0</v>
      </c>
      <c r="L113" s="28">
        <f t="shared" ref="L113:L119" si="10">J113+H113+F113</f>
        <v>15839331</v>
      </c>
      <c r="M113" s="17">
        <f>(L113/$L$269)*100</f>
        <v>0.31376759030785839</v>
      </c>
      <c r="N113" s="15"/>
      <c r="O113" s="15"/>
      <c r="P113" s="15"/>
    </row>
    <row r="114" spans="2:16" x14ac:dyDescent="0.2">
      <c r="B114" s="16" t="s">
        <v>158</v>
      </c>
      <c r="C114" s="28">
        <v>13418960</v>
      </c>
      <c r="D114" s="28">
        <v>0</v>
      </c>
      <c r="E114" s="28">
        <v>0</v>
      </c>
      <c r="F114" s="28">
        <f t="shared" si="5"/>
        <v>13418960</v>
      </c>
      <c r="G114" s="17">
        <v>100</v>
      </c>
      <c r="H114" s="28">
        <v>0</v>
      </c>
      <c r="I114" s="17">
        <f t="shared" si="7"/>
        <v>0</v>
      </c>
      <c r="J114" s="28">
        <v>0</v>
      </c>
      <c r="K114" s="17">
        <f t="shared" si="8"/>
        <v>0</v>
      </c>
      <c r="L114" s="28">
        <f t="shared" si="10"/>
        <v>13418960</v>
      </c>
      <c r="M114" s="17">
        <f>(L114/$L$269)*100</f>
        <v>0.26582150115036673</v>
      </c>
      <c r="N114" s="15"/>
      <c r="O114" s="15"/>
      <c r="P114" s="15"/>
    </row>
    <row r="115" spans="2:16" x14ac:dyDescent="0.2">
      <c r="B115" s="16" t="s">
        <v>159</v>
      </c>
      <c r="C115" s="28">
        <v>0</v>
      </c>
      <c r="D115" s="28">
        <v>0</v>
      </c>
      <c r="E115" s="28">
        <v>1200000</v>
      </c>
      <c r="F115" s="28">
        <f t="shared" si="5"/>
        <v>1200000</v>
      </c>
      <c r="G115" s="17">
        <v>100</v>
      </c>
      <c r="H115" s="28">
        <v>0</v>
      </c>
      <c r="I115" s="17">
        <f t="shared" si="7"/>
        <v>0</v>
      </c>
      <c r="J115" s="28">
        <v>0</v>
      </c>
      <c r="K115" s="17">
        <f t="shared" si="8"/>
        <v>0</v>
      </c>
      <c r="L115" s="28">
        <f t="shared" si="10"/>
        <v>1200000</v>
      </c>
      <c r="M115" s="17">
        <f>(L115/$L$269)*100</f>
        <v>2.3771275969258425E-2</v>
      </c>
      <c r="N115" s="15"/>
      <c r="O115" s="15"/>
      <c r="P115" s="15"/>
    </row>
    <row r="116" spans="2:16" x14ac:dyDescent="0.2">
      <c r="B116" s="16" t="s">
        <v>160</v>
      </c>
      <c r="C116" s="28">
        <v>3697650</v>
      </c>
      <c r="D116" s="28">
        <v>0</v>
      </c>
      <c r="E116" s="28">
        <v>1920000</v>
      </c>
      <c r="F116" s="28">
        <f t="shared" si="5"/>
        <v>5617650</v>
      </c>
      <c r="G116" s="17">
        <v>100</v>
      </c>
      <c r="H116" s="28">
        <v>0</v>
      </c>
      <c r="I116" s="17">
        <f t="shared" si="7"/>
        <v>0</v>
      </c>
      <c r="J116" s="28">
        <v>0</v>
      </c>
      <c r="K116" s="17">
        <f t="shared" si="8"/>
        <v>0</v>
      </c>
      <c r="L116" s="28">
        <f t="shared" si="10"/>
        <v>5617650</v>
      </c>
      <c r="M116" s="17">
        <f>(L116/$L$269)*100</f>
        <v>0.11128225704058717</v>
      </c>
      <c r="N116" s="15"/>
      <c r="O116" s="15"/>
      <c r="P116" s="15"/>
    </row>
    <row r="117" spans="2:16" x14ac:dyDescent="0.2">
      <c r="B117" s="16" t="s">
        <v>161</v>
      </c>
      <c r="C117" s="28">
        <v>1033350</v>
      </c>
      <c r="D117" s="28">
        <v>607752</v>
      </c>
      <c r="E117" s="28">
        <v>207150</v>
      </c>
      <c r="F117" s="28">
        <f t="shared" si="5"/>
        <v>1848252</v>
      </c>
      <c r="G117" s="17">
        <v>100</v>
      </c>
      <c r="H117" s="28">
        <v>0</v>
      </c>
      <c r="I117" s="17">
        <f t="shared" si="7"/>
        <v>0</v>
      </c>
      <c r="J117" s="28">
        <v>0</v>
      </c>
      <c r="K117" s="17">
        <f t="shared" si="8"/>
        <v>0</v>
      </c>
      <c r="L117" s="28">
        <f t="shared" si="10"/>
        <v>1848252</v>
      </c>
      <c r="M117" s="17">
        <f>(L117/$L$269)*100</f>
        <v>3.6612756960611517E-2</v>
      </c>
      <c r="N117" s="15"/>
      <c r="O117" s="15"/>
      <c r="P117" s="15"/>
    </row>
    <row r="118" spans="2:16" x14ac:dyDescent="0.2">
      <c r="B118" s="16" t="s">
        <v>162</v>
      </c>
      <c r="C118" s="28">
        <v>0</v>
      </c>
      <c r="D118" s="28">
        <v>0</v>
      </c>
      <c r="E118" s="28">
        <v>-712547</v>
      </c>
      <c r="F118" s="28">
        <f t="shared" si="5"/>
        <v>-712547</v>
      </c>
      <c r="G118" s="17">
        <v>100</v>
      </c>
      <c r="H118" s="28">
        <v>0</v>
      </c>
      <c r="I118" s="17">
        <f t="shared" si="7"/>
        <v>0</v>
      </c>
      <c r="J118" s="28">
        <v>0</v>
      </c>
      <c r="K118" s="17">
        <f t="shared" si="8"/>
        <v>0</v>
      </c>
      <c r="L118" s="28">
        <f t="shared" si="10"/>
        <v>-712547</v>
      </c>
      <c r="M118" s="17">
        <f>(L118/$L$269)*100</f>
        <v>-1.4115126148389319E-2</v>
      </c>
      <c r="N118" s="15"/>
      <c r="O118" s="15"/>
      <c r="P118" s="15"/>
    </row>
    <row r="119" spans="2:16" x14ac:dyDescent="0.2">
      <c r="B119" s="16" t="s">
        <v>163</v>
      </c>
      <c r="C119" s="28">
        <v>0</v>
      </c>
      <c r="D119" s="28">
        <v>40000</v>
      </c>
      <c r="E119" s="28">
        <v>692000</v>
      </c>
      <c r="F119" s="28">
        <f t="shared" si="5"/>
        <v>732000</v>
      </c>
      <c r="G119" s="17">
        <v>100</v>
      </c>
      <c r="H119" s="28">
        <v>0</v>
      </c>
      <c r="I119" s="17">
        <f t="shared" si="7"/>
        <v>0</v>
      </c>
      <c r="J119" s="28">
        <v>0</v>
      </c>
      <c r="K119" s="17">
        <f t="shared" si="8"/>
        <v>0</v>
      </c>
      <c r="L119" s="28">
        <f t="shared" si="10"/>
        <v>732000</v>
      </c>
      <c r="M119" s="17">
        <f>(L119/$L$269)*100</f>
        <v>1.4500478341247638E-2</v>
      </c>
      <c r="N119" s="15"/>
      <c r="O119" s="15"/>
      <c r="P119" s="15"/>
    </row>
    <row r="120" spans="2:16" ht="12.95" customHeight="1" x14ac:dyDescent="0.2">
      <c r="B120" s="16"/>
      <c r="C120" s="15"/>
      <c r="D120" s="15"/>
      <c r="E120" s="15"/>
      <c r="F120" s="15"/>
      <c r="G120" s="21"/>
      <c r="H120" s="15"/>
      <c r="I120" s="21"/>
      <c r="J120" s="15"/>
      <c r="K120" s="21"/>
      <c r="L120" s="15"/>
      <c r="M120" s="21"/>
      <c r="N120" s="15"/>
      <c r="O120" s="15"/>
      <c r="P120" s="15"/>
    </row>
    <row r="121" spans="2:16" x14ac:dyDescent="0.2">
      <c r="B121" s="29" t="s">
        <v>29</v>
      </c>
      <c r="C121" s="30">
        <f>SUM(C54:C120)</f>
        <v>115235803</v>
      </c>
      <c r="D121" s="30">
        <f>SUM(D54:D120)</f>
        <v>37936288</v>
      </c>
      <c r="E121" s="30">
        <f>SUM(E54:E120)</f>
        <v>93629083</v>
      </c>
      <c r="F121" s="30">
        <f>SUM(F54:F120)</f>
        <v>246801174</v>
      </c>
      <c r="G121" s="31">
        <f>(F121/L121)*100</f>
        <v>32.222710481294911</v>
      </c>
      <c r="H121" s="30">
        <f>SUM(H54:H120)</f>
        <v>57218538</v>
      </c>
      <c r="I121" s="31">
        <f>(H121/L121)*100</f>
        <v>7.4705332809193656</v>
      </c>
      <c r="J121" s="30">
        <f>SUM(J54:J120)</f>
        <v>461903360</v>
      </c>
      <c r="K121" s="31">
        <f>(J121/L121)*100</f>
        <v>60.30675623778572</v>
      </c>
      <c r="L121" s="30">
        <f>SUM(L54:L120)</f>
        <v>765923072</v>
      </c>
      <c r="M121" s="31">
        <f>SUM(M54:M120)</f>
        <v>15.172473929778491</v>
      </c>
      <c r="N121" s="15"/>
      <c r="O121" s="15"/>
      <c r="P121" s="15"/>
    </row>
    <row r="122" spans="2:16" x14ac:dyDescent="0.2">
      <c r="B122" s="16"/>
      <c r="C122" s="14"/>
      <c r="D122" s="14"/>
      <c r="E122" s="14"/>
      <c r="F122" s="14"/>
      <c r="G122" s="22"/>
      <c r="H122" s="14"/>
      <c r="I122" s="22"/>
      <c r="J122" s="14"/>
      <c r="K122" s="22"/>
      <c r="L122" s="14"/>
      <c r="M122" s="23"/>
      <c r="N122" s="15"/>
      <c r="O122" s="15"/>
      <c r="P122" s="15"/>
    </row>
    <row r="123" spans="2:16" ht="12.95" customHeight="1" x14ac:dyDescent="0.2">
      <c r="B123" s="16"/>
      <c r="C123" s="14"/>
      <c r="D123" s="14"/>
      <c r="E123" s="14"/>
      <c r="F123" s="14"/>
      <c r="G123" s="22"/>
      <c r="H123" s="14"/>
      <c r="I123" s="22"/>
      <c r="J123" s="14"/>
      <c r="K123" s="22"/>
      <c r="L123" s="14"/>
      <c r="M123" s="23"/>
      <c r="N123" s="15"/>
      <c r="O123" s="15"/>
      <c r="P123" s="15"/>
    </row>
    <row r="124" spans="2:16" ht="15.75" x14ac:dyDescent="0.25">
      <c r="B124" s="13" t="s">
        <v>30</v>
      </c>
      <c r="C124" s="15"/>
      <c r="D124" s="15"/>
      <c r="E124" s="15"/>
      <c r="F124" s="15"/>
      <c r="G124" s="21"/>
      <c r="H124" s="15"/>
      <c r="I124" s="21"/>
      <c r="J124" s="15"/>
      <c r="K124" s="21"/>
      <c r="L124" s="15"/>
      <c r="M124" s="21"/>
      <c r="N124" s="15"/>
      <c r="O124" s="15"/>
      <c r="P124" s="15"/>
    </row>
    <row r="125" spans="2:16" ht="12.95" customHeight="1" x14ac:dyDescent="0.2">
      <c r="B125" s="7"/>
      <c r="C125" s="15"/>
      <c r="D125" s="15"/>
      <c r="E125" s="15"/>
      <c r="F125" s="15"/>
      <c r="G125" s="21"/>
      <c r="H125" s="15"/>
      <c r="I125" s="21"/>
      <c r="J125" s="15"/>
      <c r="K125" s="21"/>
      <c r="L125" s="15"/>
      <c r="M125" s="21"/>
      <c r="N125" s="15"/>
      <c r="O125" s="15"/>
      <c r="P125" s="15"/>
    </row>
    <row r="126" spans="2:16" x14ac:dyDescent="0.2">
      <c r="B126" s="46" t="s">
        <v>164</v>
      </c>
      <c r="C126" s="61">
        <v>200000</v>
      </c>
      <c r="D126" s="61">
        <v>0</v>
      </c>
      <c r="E126" s="61">
        <v>0</v>
      </c>
      <c r="F126" s="61">
        <f t="shared" ref="F126:F159" si="11">SUM(C126:E126)</f>
        <v>200000</v>
      </c>
      <c r="G126" s="58">
        <f t="shared" ref="G126:G160" si="12">(F126/L126)*100</f>
        <v>100</v>
      </c>
      <c r="H126" s="61">
        <v>0</v>
      </c>
      <c r="I126" s="58">
        <f t="shared" ref="I126:I186" si="13">(H126/L126)*100</f>
        <v>0</v>
      </c>
      <c r="J126" s="61">
        <v>0</v>
      </c>
      <c r="K126" s="58">
        <f t="shared" ref="K126:K186" si="14">(J126/L126)*100</f>
        <v>0</v>
      </c>
      <c r="L126" s="61">
        <f t="shared" ref="L126:L160" si="15">J126+H126+F126</f>
        <v>200000</v>
      </c>
      <c r="M126" s="58">
        <f>(L126/$L$269)*100</f>
        <v>3.9618793282097378E-3</v>
      </c>
      <c r="N126" s="15"/>
      <c r="O126" s="28"/>
      <c r="P126" s="15"/>
    </row>
    <row r="127" spans="2:16" x14ac:dyDescent="0.2">
      <c r="B127" s="46" t="s">
        <v>165</v>
      </c>
      <c r="C127" s="57">
        <v>500000</v>
      </c>
      <c r="D127" s="57">
        <v>0</v>
      </c>
      <c r="E127" s="57">
        <v>0</v>
      </c>
      <c r="F127" s="57">
        <f t="shared" si="11"/>
        <v>500000</v>
      </c>
      <c r="G127" s="58">
        <f t="shared" si="12"/>
        <v>100</v>
      </c>
      <c r="H127" s="57">
        <v>0</v>
      </c>
      <c r="I127" s="58">
        <f t="shared" si="13"/>
        <v>0</v>
      </c>
      <c r="J127" s="57">
        <v>0</v>
      </c>
      <c r="K127" s="58">
        <f t="shared" si="14"/>
        <v>0</v>
      </c>
      <c r="L127" s="57">
        <f t="shared" si="15"/>
        <v>500000</v>
      </c>
      <c r="M127" s="58">
        <f>(L127/$L$269)*100</f>
        <v>9.9046983205243449E-3</v>
      </c>
      <c r="N127" s="15"/>
      <c r="O127" s="28"/>
      <c r="P127" s="15"/>
    </row>
    <row r="128" spans="2:16" x14ac:dyDescent="0.2">
      <c r="B128" s="46" t="s">
        <v>166</v>
      </c>
      <c r="C128" s="57">
        <v>200000</v>
      </c>
      <c r="D128" s="57">
        <v>0</v>
      </c>
      <c r="E128" s="57">
        <v>134400</v>
      </c>
      <c r="F128" s="57">
        <f t="shared" si="11"/>
        <v>334400</v>
      </c>
      <c r="G128" s="58">
        <f t="shared" si="12"/>
        <v>100</v>
      </c>
      <c r="H128" s="57">
        <v>0</v>
      </c>
      <c r="I128" s="58">
        <f t="shared" si="13"/>
        <v>0</v>
      </c>
      <c r="J128" s="57">
        <v>0</v>
      </c>
      <c r="K128" s="58">
        <f t="shared" si="14"/>
        <v>0</v>
      </c>
      <c r="L128" s="57">
        <f t="shared" si="15"/>
        <v>334400</v>
      </c>
      <c r="M128" s="58">
        <f>(L128/$L$269)*100</f>
        <v>6.6242622367666806E-3</v>
      </c>
      <c r="N128" s="28"/>
      <c r="O128" s="28"/>
      <c r="P128" s="15"/>
    </row>
    <row r="129" spans="2:16" x14ac:dyDescent="0.2">
      <c r="B129" s="46" t="s">
        <v>167</v>
      </c>
      <c r="C129" s="57">
        <v>2031840</v>
      </c>
      <c r="D129" s="57">
        <v>0</v>
      </c>
      <c r="E129" s="57">
        <v>433800</v>
      </c>
      <c r="F129" s="57">
        <f t="shared" si="11"/>
        <v>2465640</v>
      </c>
      <c r="G129" s="58">
        <f t="shared" si="12"/>
        <v>100</v>
      </c>
      <c r="H129" s="57">
        <v>0</v>
      </c>
      <c r="I129" s="58">
        <f t="shared" si="13"/>
        <v>0</v>
      </c>
      <c r="J129" s="57">
        <v>0</v>
      </c>
      <c r="K129" s="58">
        <f t="shared" si="14"/>
        <v>0</v>
      </c>
      <c r="L129" s="57">
        <f t="shared" si="15"/>
        <v>2465640</v>
      </c>
      <c r="M129" s="58">
        <f>(L129/$L$269)*100</f>
        <v>4.8842840734035289E-2</v>
      </c>
      <c r="N129" s="56"/>
      <c r="O129" s="28"/>
      <c r="P129" s="15"/>
    </row>
    <row r="130" spans="2:16" x14ac:dyDescent="0.2">
      <c r="B130" s="59" t="s">
        <v>168</v>
      </c>
      <c r="C130" s="62">
        <v>40000</v>
      </c>
      <c r="D130" s="62">
        <v>12800</v>
      </c>
      <c r="E130" s="62">
        <v>168000</v>
      </c>
      <c r="F130" s="62">
        <f t="shared" si="11"/>
        <v>220800</v>
      </c>
      <c r="G130" s="64">
        <f t="shared" si="12"/>
        <v>100</v>
      </c>
      <c r="H130" s="62">
        <v>0</v>
      </c>
      <c r="I130" s="64">
        <f t="shared" si="13"/>
        <v>0</v>
      </c>
      <c r="J130" s="62">
        <v>0</v>
      </c>
      <c r="K130" s="64">
        <f t="shared" si="14"/>
        <v>0</v>
      </c>
      <c r="L130" s="62">
        <f t="shared" si="15"/>
        <v>220800</v>
      </c>
      <c r="M130" s="64">
        <f>(L130/$L$269)*100</f>
        <v>4.3739147783435506E-3</v>
      </c>
      <c r="N130" s="56"/>
      <c r="O130" s="28"/>
      <c r="P130" s="15"/>
    </row>
    <row r="131" spans="2:16" x14ac:dyDescent="0.2">
      <c r="B131" s="46" t="s">
        <v>169</v>
      </c>
      <c r="C131" s="57">
        <v>0</v>
      </c>
      <c r="D131" s="57">
        <v>-217365</v>
      </c>
      <c r="E131" s="57">
        <v>0</v>
      </c>
      <c r="F131" s="57">
        <f t="shared" si="11"/>
        <v>-217365</v>
      </c>
      <c r="G131" s="58">
        <f t="shared" si="12"/>
        <v>100</v>
      </c>
      <c r="H131" s="57">
        <v>0</v>
      </c>
      <c r="I131" s="58">
        <f t="shared" si="13"/>
        <v>0</v>
      </c>
      <c r="J131" s="57">
        <v>0</v>
      </c>
      <c r="K131" s="58">
        <f t="shared" si="14"/>
        <v>0</v>
      </c>
      <c r="L131" s="57">
        <f t="shared" si="15"/>
        <v>-217365</v>
      </c>
      <c r="M131" s="58">
        <f>(L131/$L$269)*100</f>
        <v>-4.3058695008815484E-3</v>
      </c>
      <c r="N131" s="15"/>
      <c r="O131" s="28"/>
      <c r="P131" s="15"/>
    </row>
    <row r="132" spans="2:16" x14ac:dyDescent="0.2">
      <c r="B132" s="46" t="s">
        <v>170</v>
      </c>
      <c r="C132" s="57">
        <v>0</v>
      </c>
      <c r="D132" s="57">
        <v>0</v>
      </c>
      <c r="E132" s="57">
        <v>-91</v>
      </c>
      <c r="F132" s="57">
        <f t="shared" si="11"/>
        <v>-91</v>
      </c>
      <c r="G132" s="58">
        <f t="shared" si="12"/>
        <v>100</v>
      </c>
      <c r="H132" s="57">
        <v>0</v>
      </c>
      <c r="I132" s="58">
        <f t="shared" si="13"/>
        <v>0</v>
      </c>
      <c r="J132" s="57">
        <v>0</v>
      </c>
      <c r="K132" s="58">
        <f t="shared" si="14"/>
        <v>0</v>
      </c>
      <c r="L132" s="57">
        <f t="shared" si="15"/>
        <v>-91</v>
      </c>
      <c r="M132" s="58">
        <f>(L132/$L$269)*100</f>
        <v>-1.8026550943354306E-6</v>
      </c>
      <c r="N132" s="15"/>
      <c r="O132" s="28"/>
      <c r="P132" s="15"/>
    </row>
    <row r="133" spans="2:16" x14ac:dyDescent="0.2">
      <c r="B133" s="46" t="s">
        <v>171</v>
      </c>
      <c r="C133" s="57">
        <v>974000</v>
      </c>
      <c r="D133" s="57">
        <v>0</v>
      </c>
      <c r="E133" s="57">
        <v>0</v>
      </c>
      <c r="F133" s="57">
        <f t="shared" si="11"/>
        <v>974000</v>
      </c>
      <c r="G133" s="58">
        <f t="shared" si="12"/>
        <v>100</v>
      </c>
      <c r="H133" s="57">
        <v>0</v>
      </c>
      <c r="I133" s="58">
        <f t="shared" si="13"/>
        <v>0</v>
      </c>
      <c r="J133" s="57">
        <v>0</v>
      </c>
      <c r="K133" s="58">
        <f t="shared" si="14"/>
        <v>0</v>
      </c>
      <c r="L133" s="57">
        <f t="shared" si="15"/>
        <v>974000</v>
      </c>
      <c r="M133" s="58">
        <f>(L133/$L$269)*100</f>
        <v>1.9294352328381423E-2</v>
      </c>
      <c r="N133" s="15"/>
      <c r="O133" s="15"/>
      <c r="P133" s="15"/>
    </row>
    <row r="134" spans="2:16" x14ac:dyDescent="0.2">
      <c r="B134" s="59" t="s">
        <v>172</v>
      </c>
      <c r="C134" s="62">
        <v>1037500</v>
      </c>
      <c r="D134" s="62">
        <v>0</v>
      </c>
      <c r="E134" s="62">
        <v>0</v>
      </c>
      <c r="F134" s="62">
        <f t="shared" si="11"/>
        <v>1037500</v>
      </c>
      <c r="G134" s="64">
        <f t="shared" si="12"/>
        <v>100</v>
      </c>
      <c r="H134" s="62">
        <v>0</v>
      </c>
      <c r="I134" s="64">
        <f t="shared" si="13"/>
        <v>0</v>
      </c>
      <c r="J134" s="62">
        <v>0</v>
      </c>
      <c r="K134" s="64">
        <f t="shared" si="14"/>
        <v>0</v>
      </c>
      <c r="L134" s="62">
        <f t="shared" si="15"/>
        <v>1037500</v>
      </c>
      <c r="M134" s="64">
        <f>(L134/$L$269)*100</f>
        <v>2.0552249015088016E-2</v>
      </c>
      <c r="N134" s="15"/>
      <c r="O134" s="15"/>
      <c r="P134" s="15"/>
    </row>
    <row r="135" spans="2:16" x14ac:dyDescent="0.2">
      <c r="B135" s="46" t="s">
        <v>173</v>
      </c>
      <c r="C135" s="57">
        <v>0</v>
      </c>
      <c r="D135" s="57">
        <v>60137</v>
      </c>
      <c r="E135" s="57">
        <v>300800</v>
      </c>
      <c r="F135" s="57">
        <f t="shared" si="11"/>
        <v>360937</v>
      </c>
      <c r="G135" s="58">
        <f t="shared" si="12"/>
        <v>100</v>
      </c>
      <c r="H135" s="57">
        <v>0</v>
      </c>
      <c r="I135" s="58">
        <f t="shared" si="13"/>
        <v>0</v>
      </c>
      <c r="J135" s="57">
        <v>0</v>
      </c>
      <c r="K135" s="58">
        <f t="shared" si="14"/>
        <v>0</v>
      </c>
      <c r="L135" s="57">
        <f t="shared" si="15"/>
        <v>360937</v>
      </c>
      <c r="M135" s="58">
        <f>(L135/$L$269)*100</f>
        <v>7.1499441954301904E-3</v>
      </c>
      <c r="N135" s="15"/>
      <c r="O135" s="15"/>
      <c r="P135" s="15" t="s">
        <v>0</v>
      </c>
    </row>
    <row r="136" spans="2:16" x14ac:dyDescent="0.2">
      <c r="B136" s="46" t="s">
        <v>174</v>
      </c>
      <c r="C136" s="57">
        <v>1130298</v>
      </c>
      <c r="D136" s="57">
        <v>9702</v>
      </c>
      <c r="E136" s="57">
        <v>60000</v>
      </c>
      <c r="F136" s="57">
        <f t="shared" si="11"/>
        <v>1200000</v>
      </c>
      <c r="G136" s="58">
        <f t="shared" si="12"/>
        <v>100</v>
      </c>
      <c r="H136" s="57">
        <v>0</v>
      </c>
      <c r="I136" s="58">
        <f t="shared" si="13"/>
        <v>0</v>
      </c>
      <c r="J136" s="57">
        <v>0</v>
      </c>
      <c r="K136" s="58">
        <f t="shared" si="14"/>
        <v>0</v>
      </c>
      <c r="L136" s="57">
        <f t="shared" si="15"/>
        <v>1200000</v>
      </c>
      <c r="M136" s="58">
        <f>(L136/$L$269)*100</f>
        <v>2.3771275969258425E-2</v>
      </c>
      <c r="N136" s="15"/>
      <c r="O136" s="15"/>
      <c r="P136" s="15"/>
    </row>
    <row r="137" spans="2:16" x14ac:dyDescent="0.2">
      <c r="B137" s="46" t="s">
        <v>175</v>
      </c>
      <c r="C137" s="57">
        <v>384000</v>
      </c>
      <c r="D137" s="57">
        <v>0</v>
      </c>
      <c r="E137" s="57">
        <v>590776</v>
      </c>
      <c r="F137" s="57">
        <f t="shared" si="11"/>
        <v>974776</v>
      </c>
      <c r="G137" s="58">
        <f t="shared" si="12"/>
        <v>100</v>
      </c>
      <c r="H137" s="57">
        <v>0</v>
      </c>
      <c r="I137" s="58">
        <f t="shared" si="13"/>
        <v>0</v>
      </c>
      <c r="J137" s="57">
        <v>0</v>
      </c>
      <c r="K137" s="58">
        <f t="shared" si="14"/>
        <v>0</v>
      </c>
      <c r="L137" s="57">
        <f t="shared" si="15"/>
        <v>974776</v>
      </c>
      <c r="M137" s="58">
        <f>(L137/$L$269)*100</f>
        <v>1.9309724420174874E-2</v>
      </c>
      <c r="N137" s="15"/>
      <c r="O137" s="15"/>
      <c r="P137" s="15"/>
    </row>
    <row r="138" spans="2:16" x14ac:dyDescent="0.2">
      <c r="B138" s="46" t="s">
        <v>176</v>
      </c>
      <c r="C138" s="57">
        <v>3002516</v>
      </c>
      <c r="D138" s="57">
        <v>2289131</v>
      </c>
      <c r="E138" s="57">
        <v>16353</v>
      </c>
      <c r="F138" s="57">
        <f t="shared" si="11"/>
        <v>5308000</v>
      </c>
      <c r="G138" s="58">
        <f t="shared" si="12"/>
        <v>100</v>
      </c>
      <c r="H138" s="57">
        <v>0</v>
      </c>
      <c r="I138" s="58">
        <f t="shared" si="13"/>
        <v>0</v>
      </c>
      <c r="J138" s="57">
        <v>0</v>
      </c>
      <c r="K138" s="58">
        <f t="shared" si="14"/>
        <v>0</v>
      </c>
      <c r="L138" s="57">
        <f t="shared" si="15"/>
        <v>5308000</v>
      </c>
      <c r="M138" s="58">
        <f>(L138/$L$269)*100</f>
        <v>0.10514827737068645</v>
      </c>
      <c r="N138" s="15"/>
      <c r="O138" s="15"/>
      <c r="P138" s="15"/>
    </row>
    <row r="139" spans="2:16" x14ac:dyDescent="0.2">
      <c r="B139" s="59" t="s">
        <v>177</v>
      </c>
      <c r="C139" s="62">
        <v>13920000</v>
      </c>
      <c r="D139" s="62">
        <v>0</v>
      </c>
      <c r="E139" s="62">
        <v>0</v>
      </c>
      <c r="F139" s="62">
        <f t="shared" si="11"/>
        <v>13920000</v>
      </c>
      <c r="G139" s="64">
        <f t="shared" si="12"/>
        <v>100</v>
      </c>
      <c r="H139" s="62">
        <v>0</v>
      </c>
      <c r="I139" s="64">
        <f t="shared" si="13"/>
        <v>0</v>
      </c>
      <c r="J139" s="62">
        <v>0</v>
      </c>
      <c r="K139" s="64">
        <f t="shared" si="14"/>
        <v>0</v>
      </c>
      <c r="L139" s="62">
        <f t="shared" si="15"/>
        <v>13920000</v>
      </c>
      <c r="M139" s="64">
        <f>(L139/$L$269)*100</f>
        <v>0.27574680124339773</v>
      </c>
      <c r="N139" s="15"/>
      <c r="O139" s="15"/>
      <c r="P139" s="15"/>
    </row>
    <row r="140" spans="2:16" x14ac:dyDescent="0.2">
      <c r="B140" s="46" t="s">
        <v>178</v>
      </c>
      <c r="C140" s="57">
        <v>4148000</v>
      </c>
      <c r="D140" s="57">
        <v>440000</v>
      </c>
      <c r="E140" s="57">
        <v>697516</v>
      </c>
      <c r="F140" s="57">
        <f t="shared" si="11"/>
        <v>5285516</v>
      </c>
      <c r="G140" s="58">
        <f t="shared" si="12"/>
        <v>100</v>
      </c>
      <c r="H140" s="57">
        <v>0</v>
      </c>
      <c r="I140" s="58">
        <f t="shared" si="13"/>
        <v>0</v>
      </c>
      <c r="J140" s="57">
        <v>0</v>
      </c>
      <c r="K140" s="58">
        <f t="shared" si="14"/>
        <v>0</v>
      </c>
      <c r="L140" s="57">
        <f t="shared" si="15"/>
        <v>5285516</v>
      </c>
      <c r="M140" s="58">
        <f>(L140/$L$269)*100</f>
        <v>0.1047028828966091</v>
      </c>
      <c r="N140" s="15"/>
      <c r="O140" s="15"/>
      <c r="P140" s="15"/>
    </row>
    <row r="141" spans="2:16" x14ac:dyDescent="0.2">
      <c r="B141" s="46" t="s">
        <v>179</v>
      </c>
      <c r="C141" s="57">
        <v>170577</v>
      </c>
      <c r="D141" s="57">
        <v>589995</v>
      </c>
      <c r="E141" s="57">
        <v>291600</v>
      </c>
      <c r="F141" s="57">
        <f t="shared" si="11"/>
        <v>1052172</v>
      </c>
      <c r="G141" s="58">
        <f t="shared" si="12"/>
        <v>100</v>
      </c>
      <c r="H141" s="57">
        <v>0</v>
      </c>
      <c r="I141" s="58">
        <f t="shared" si="13"/>
        <v>0</v>
      </c>
      <c r="J141" s="57">
        <v>0</v>
      </c>
      <c r="K141" s="58">
        <f t="shared" si="14"/>
        <v>0</v>
      </c>
      <c r="L141" s="57">
        <f t="shared" si="15"/>
        <v>1052172</v>
      </c>
      <c r="M141" s="58">
        <f>(L141/$L$269)*100</f>
        <v>2.0842892482605478E-2</v>
      </c>
      <c r="N141" s="15"/>
      <c r="O141" s="15"/>
      <c r="P141" s="15"/>
    </row>
    <row r="142" spans="2:16" x14ac:dyDescent="0.2">
      <c r="B142" s="46" t="s">
        <v>180</v>
      </c>
      <c r="C142" s="57">
        <v>42475</v>
      </c>
      <c r="D142" s="57">
        <v>0</v>
      </c>
      <c r="E142" s="57">
        <v>0</v>
      </c>
      <c r="F142" s="57">
        <f t="shared" si="11"/>
        <v>42475</v>
      </c>
      <c r="G142" s="58">
        <f t="shared" si="12"/>
        <v>100</v>
      </c>
      <c r="H142" s="57">
        <v>0</v>
      </c>
      <c r="I142" s="58">
        <f t="shared" si="13"/>
        <v>0</v>
      </c>
      <c r="J142" s="57">
        <v>0</v>
      </c>
      <c r="K142" s="58">
        <f t="shared" si="14"/>
        <v>0</v>
      </c>
      <c r="L142" s="57">
        <f t="shared" si="15"/>
        <v>42475</v>
      </c>
      <c r="M142" s="58">
        <f>(L142/$L$269)*100</f>
        <v>8.4140412232854304E-4</v>
      </c>
      <c r="N142" s="15"/>
      <c r="O142" s="15"/>
      <c r="P142" s="15"/>
    </row>
    <row r="143" spans="2:16" x14ac:dyDescent="0.2">
      <c r="B143" s="46" t="s">
        <v>181</v>
      </c>
      <c r="C143" s="57">
        <v>0</v>
      </c>
      <c r="D143" s="57">
        <v>0</v>
      </c>
      <c r="E143" s="57">
        <v>780000</v>
      </c>
      <c r="F143" s="57">
        <f t="shared" si="11"/>
        <v>780000</v>
      </c>
      <c r="G143" s="58">
        <f t="shared" si="12"/>
        <v>4.317789530899292</v>
      </c>
      <c r="H143" s="57">
        <v>17284799</v>
      </c>
      <c r="I143" s="58">
        <f t="shared" si="13"/>
        <v>95.68221046910071</v>
      </c>
      <c r="J143" s="57">
        <v>0</v>
      </c>
      <c r="K143" s="58">
        <f t="shared" si="14"/>
        <v>0</v>
      </c>
      <c r="L143" s="57">
        <f t="shared" si="15"/>
        <v>18064799</v>
      </c>
      <c r="M143" s="58">
        <f>(L143/$L$269)*100</f>
        <v>0.3578527686318197</v>
      </c>
      <c r="N143" s="15"/>
      <c r="O143" s="15"/>
      <c r="P143" s="15"/>
    </row>
    <row r="144" spans="2:16" x14ac:dyDescent="0.2">
      <c r="B144" s="59" t="s">
        <v>182</v>
      </c>
      <c r="C144" s="62">
        <v>0</v>
      </c>
      <c r="D144" s="62">
        <v>0</v>
      </c>
      <c r="E144" s="62">
        <v>8200000</v>
      </c>
      <c r="F144" s="62">
        <f t="shared" si="11"/>
        <v>8200000</v>
      </c>
      <c r="G144" s="64">
        <f t="shared" si="12"/>
        <v>100</v>
      </c>
      <c r="H144" s="62">
        <v>0</v>
      </c>
      <c r="I144" s="64">
        <f t="shared" si="13"/>
        <v>0</v>
      </c>
      <c r="J144" s="62">
        <v>0</v>
      </c>
      <c r="K144" s="64">
        <f t="shared" si="14"/>
        <v>0</v>
      </c>
      <c r="L144" s="62">
        <f t="shared" si="15"/>
        <v>8200000</v>
      </c>
      <c r="M144" s="64">
        <f>(L144/$L$269)*100</f>
        <v>0.16243705245659923</v>
      </c>
      <c r="N144" s="15"/>
      <c r="O144" s="15"/>
      <c r="P144" s="15"/>
    </row>
    <row r="145" spans="2:16" x14ac:dyDescent="0.2">
      <c r="B145" s="46" t="s">
        <v>183</v>
      </c>
      <c r="C145" s="57">
        <v>0</v>
      </c>
      <c r="D145" s="57">
        <v>0</v>
      </c>
      <c r="E145" s="57">
        <v>20000</v>
      </c>
      <c r="F145" s="57">
        <f t="shared" si="11"/>
        <v>20000</v>
      </c>
      <c r="G145" s="58">
        <f t="shared" si="12"/>
        <v>100</v>
      </c>
      <c r="H145" s="57">
        <v>0</v>
      </c>
      <c r="I145" s="58">
        <f t="shared" si="13"/>
        <v>0</v>
      </c>
      <c r="J145" s="57">
        <v>0</v>
      </c>
      <c r="K145" s="58">
        <f t="shared" si="14"/>
        <v>0</v>
      </c>
      <c r="L145" s="57">
        <f t="shared" si="15"/>
        <v>20000</v>
      </c>
      <c r="M145" s="58">
        <f>(L145/$L$269)*100</f>
        <v>3.9618793282097378E-4</v>
      </c>
      <c r="N145" s="15"/>
      <c r="O145" s="15"/>
      <c r="P145" s="15"/>
    </row>
    <row r="146" spans="2:16" x14ac:dyDescent="0.2">
      <c r="B146" s="46" t="s">
        <v>184</v>
      </c>
      <c r="C146" s="57">
        <v>880000</v>
      </c>
      <c r="D146" s="57">
        <v>0</v>
      </c>
      <c r="E146" s="57">
        <v>0</v>
      </c>
      <c r="F146" s="57">
        <f t="shared" si="11"/>
        <v>880000</v>
      </c>
      <c r="G146" s="58">
        <f t="shared" si="12"/>
        <v>100</v>
      </c>
      <c r="H146" s="57">
        <v>0</v>
      </c>
      <c r="I146" s="58">
        <f t="shared" si="13"/>
        <v>0</v>
      </c>
      <c r="J146" s="57">
        <v>0</v>
      </c>
      <c r="K146" s="58">
        <f t="shared" si="14"/>
        <v>0</v>
      </c>
      <c r="L146" s="57">
        <f t="shared" si="15"/>
        <v>880000</v>
      </c>
      <c r="M146" s="58">
        <f>(L146/$L$269)*100</f>
        <v>1.7432269044122848E-2</v>
      </c>
      <c r="N146" s="15"/>
      <c r="O146" s="15"/>
      <c r="P146" s="15"/>
    </row>
    <row r="147" spans="2:16" x14ac:dyDescent="0.2">
      <c r="B147" s="46" t="s">
        <v>185</v>
      </c>
      <c r="C147" s="57">
        <v>0</v>
      </c>
      <c r="D147" s="57">
        <v>1274000</v>
      </c>
      <c r="E147" s="57">
        <v>0</v>
      </c>
      <c r="F147" s="57">
        <f t="shared" si="11"/>
        <v>1274000</v>
      </c>
      <c r="G147" s="58">
        <f t="shared" si="12"/>
        <v>100</v>
      </c>
      <c r="H147" s="57">
        <v>0</v>
      </c>
      <c r="I147" s="58">
        <f t="shared" si="13"/>
        <v>0</v>
      </c>
      <c r="J147" s="57">
        <v>0</v>
      </c>
      <c r="K147" s="58">
        <f t="shared" si="14"/>
        <v>0</v>
      </c>
      <c r="L147" s="57">
        <f t="shared" si="15"/>
        <v>1274000</v>
      </c>
      <c r="M147" s="58">
        <f>(L147/$L$269)*100</f>
        <v>2.5237171320696028E-2</v>
      </c>
      <c r="N147" s="15"/>
      <c r="O147" s="15"/>
      <c r="P147" s="15"/>
    </row>
    <row r="148" spans="2:16" x14ac:dyDescent="0.2">
      <c r="B148" s="46" t="s">
        <v>186</v>
      </c>
      <c r="C148" s="57">
        <v>1290000</v>
      </c>
      <c r="D148" s="57">
        <v>0</v>
      </c>
      <c r="E148" s="57">
        <v>80000</v>
      </c>
      <c r="F148" s="57">
        <f t="shared" si="11"/>
        <v>1370000</v>
      </c>
      <c r="G148" s="58">
        <f t="shared" si="12"/>
        <v>100</v>
      </c>
      <c r="H148" s="57">
        <v>0</v>
      </c>
      <c r="I148" s="58">
        <f t="shared" si="13"/>
        <v>0</v>
      </c>
      <c r="J148" s="57">
        <v>0</v>
      </c>
      <c r="K148" s="58">
        <f t="shared" si="14"/>
        <v>0</v>
      </c>
      <c r="L148" s="57">
        <f t="shared" si="15"/>
        <v>1370000</v>
      </c>
      <c r="M148" s="58">
        <f>(L148/$L$269)*100</f>
        <v>2.7138873398236701E-2</v>
      </c>
      <c r="N148" s="15"/>
      <c r="O148" s="15"/>
      <c r="P148" s="15"/>
    </row>
    <row r="149" spans="2:16" x14ac:dyDescent="0.2">
      <c r="B149" s="46" t="s">
        <v>187</v>
      </c>
      <c r="C149" s="57">
        <v>0</v>
      </c>
      <c r="D149" s="57">
        <v>0</v>
      </c>
      <c r="E149" s="57">
        <v>1400000</v>
      </c>
      <c r="F149" s="57">
        <f t="shared" si="11"/>
        <v>1400000</v>
      </c>
      <c r="G149" s="58">
        <f t="shared" si="12"/>
        <v>100</v>
      </c>
      <c r="H149" s="57">
        <v>0</v>
      </c>
      <c r="I149" s="58">
        <f t="shared" si="13"/>
        <v>0</v>
      </c>
      <c r="J149" s="62">
        <v>0</v>
      </c>
      <c r="K149" s="58">
        <f t="shared" si="14"/>
        <v>0</v>
      </c>
      <c r="L149" s="57">
        <f t="shared" si="15"/>
        <v>1400000</v>
      </c>
      <c r="M149" s="58">
        <f>(L149/$L$269)*100</f>
        <v>2.7733155297468164E-2</v>
      </c>
      <c r="N149" s="15"/>
      <c r="O149" s="15"/>
      <c r="P149" s="15"/>
    </row>
    <row r="150" spans="2:16" x14ac:dyDescent="0.2">
      <c r="B150" s="60" t="s">
        <v>188</v>
      </c>
      <c r="C150" s="63">
        <v>1500000</v>
      </c>
      <c r="D150" s="63">
        <v>0</v>
      </c>
      <c r="E150" s="63">
        <v>0</v>
      </c>
      <c r="F150" s="63">
        <f t="shared" si="11"/>
        <v>1500000</v>
      </c>
      <c r="G150" s="65">
        <f t="shared" si="12"/>
        <v>100</v>
      </c>
      <c r="H150" s="63">
        <v>0</v>
      </c>
      <c r="I150" s="65">
        <f t="shared" si="13"/>
        <v>0</v>
      </c>
      <c r="J150" s="57">
        <v>0</v>
      </c>
      <c r="K150" s="65">
        <f t="shared" si="14"/>
        <v>0</v>
      </c>
      <c r="L150" s="63">
        <f t="shared" si="15"/>
        <v>1500000</v>
      </c>
      <c r="M150" s="65">
        <f>(L150/$L$269)*100</f>
        <v>2.9714094961573033E-2</v>
      </c>
      <c r="N150" s="15"/>
      <c r="O150" s="15"/>
      <c r="P150" s="15"/>
    </row>
    <row r="151" spans="2:16" x14ac:dyDescent="0.2">
      <c r="B151" s="46" t="s">
        <v>189</v>
      </c>
      <c r="C151" s="57">
        <v>-214434</v>
      </c>
      <c r="D151" s="57">
        <v>0</v>
      </c>
      <c r="E151" s="57">
        <v>0</v>
      </c>
      <c r="F151" s="57">
        <f t="shared" si="11"/>
        <v>-214434</v>
      </c>
      <c r="G151" s="58">
        <f t="shared" si="12"/>
        <v>100</v>
      </c>
      <c r="H151" s="57">
        <v>0</v>
      </c>
      <c r="I151" s="58">
        <f t="shared" si="13"/>
        <v>0</v>
      </c>
      <c r="J151" s="57">
        <v>0</v>
      </c>
      <c r="K151" s="58">
        <f t="shared" si="14"/>
        <v>0</v>
      </c>
      <c r="L151" s="57">
        <f t="shared" si="15"/>
        <v>-214434</v>
      </c>
      <c r="M151" s="58">
        <f>(L151/$L$269)*100</f>
        <v>-4.2478081593266348E-3</v>
      </c>
      <c r="N151" s="15"/>
      <c r="O151" s="15"/>
      <c r="P151" s="15"/>
    </row>
    <row r="152" spans="2:16" x14ac:dyDescent="0.2">
      <c r="B152" s="46" t="s">
        <v>190</v>
      </c>
      <c r="C152" s="57">
        <v>8111500</v>
      </c>
      <c r="D152" s="57">
        <v>0</v>
      </c>
      <c r="E152" s="57">
        <v>76000</v>
      </c>
      <c r="F152" s="57">
        <f t="shared" si="11"/>
        <v>8187500</v>
      </c>
      <c r="G152" s="58">
        <f t="shared" si="12"/>
        <v>100</v>
      </c>
      <c r="H152" s="57">
        <v>0</v>
      </c>
      <c r="I152" s="58">
        <f t="shared" si="13"/>
        <v>0</v>
      </c>
      <c r="J152" s="57">
        <v>0</v>
      </c>
      <c r="K152" s="58">
        <f t="shared" si="14"/>
        <v>0</v>
      </c>
      <c r="L152" s="57">
        <f t="shared" si="15"/>
        <v>8187500</v>
      </c>
      <c r="M152" s="58">
        <f>(L152/$L$269)*100</f>
        <v>0.16218943499858612</v>
      </c>
      <c r="N152" s="15"/>
      <c r="O152" s="15"/>
      <c r="P152" s="15"/>
    </row>
    <row r="153" spans="2:16" x14ac:dyDescent="0.2">
      <c r="B153" s="46" t="s">
        <v>191</v>
      </c>
      <c r="C153" s="57">
        <v>578730</v>
      </c>
      <c r="D153" s="57">
        <v>0</v>
      </c>
      <c r="E153" s="57">
        <v>0</v>
      </c>
      <c r="F153" s="57">
        <f t="shared" si="11"/>
        <v>578730</v>
      </c>
      <c r="G153" s="58">
        <f t="shared" si="12"/>
        <v>100</v>
      </c>
      <c r="H153" s="57">
        <v>0</v>
      </c>
      <c r="I153" s="58">
        <f t="shared" si="13"/>
        <v>0</v>
      </c>
      <c r="J153" s="57">
        <v>0</v>
      </c>
      <c r="K153" s="58">
        <f t="shared" si="14"/>
        <v>0</v>
      </c>
      <c r="L153" s="57">
        <f t="shared" si="15"/>
        <v>578730</v>
      </c>
      <c r="M153" s="58">
        <f>(L153/$L$269)*100</f>
        <v>1.1464292118074109E-2</v>
      </c>
      <c r="N153" s="15"/>
      <c r="O153" s="15"/>
      <c r="P153" s="15"/>
    </row>
    <row r="154" spans="2:16" x14ac:dyDescent="0.2">
      <c r="B154" s="46" t="s">
        <v>193</v>
      </c>
      <c r="C154" s="57">
        <v>0</v>
      </c>
      <c r="D154" s="57">
        <v>-18761</v>
      </c>
      <c r="E154" s="57">
        <v>0</v>
      </c>
      <c r="F154" s="57">
        <f t="shared" si="11"/>
        <v>-18761</v>
      </c>
      <c r="G154" s="58">
        <f t="shared" si="12"/>
        <v>100</v>
      </c>
      <c r="H154" s="57">
        <v>0</v>
      </c>
      <c r="I154" s="58">
        <f t="shared" si="13"/>
        <v>0</v>
      </c>
      <c r="J154" s="57">
        <v>0</v>
      </c>
      <c r="K154" s="58">
        <f t="shared" si="14"/>
        <v>0</v>
      </c>
      <c r="L154" s="57">
        <f t="shared" si="15"/>
        <v>-18761</v>
      </c>
      <c r="M154" s="58">
        <f>(L154/$L$269)*100</f>
        <v>-3.7164409038271446E-4</v>
      </c>
      <c r="N154" s="15"/>
      <c r="O154" s="15"/>
      <c r="P154" s="15"/>
    </row>
    <row r="155" spans="2:16" x14ac:dyDescent="0.2">
      <c r="B155" s="46" t="s">
        <v>194</v>
      </c>
      <c r="C155" s="57">
        <v>0</v>
      </c>
      <c r="D155" s="57">
        <v>0</v>
      </c>
      <c r="E155" s="57">
        <v>9000000</v>
      </c>
      <c r="F155" s="57">
        <f t="shared" si="11"/>
        <v>9000000</v>
      </c>
      <c r="G155" s="58">
        <f t="shared" si="12"/>
        <v>100</v>
      </c>
      <c r="H155" s="57">
        <v>0</v>
      </c>
      <c r="I155" s="58">
        <f t="shared" si="13"/>
        <v>0</v>
      </c>
      <c r="J155" s="57">
        <v>0</v>
      </c>
      <c r="K155" s="58">
        <f t="shared" si="14"/>
        <v>0</v>
      </c>
      <c r="L155" s="57">
        <f t="shared" si="15"/>
        <v>9000000</v>
      </c>
      <c r="M155" s="58">
        <f>(L155/$L$269)*100</f>
        <v>0.17828456976943821</v>
      </c>
      <c r="N155" s="15"/>
      <c r="O155" s="15"/>
      <c r="P155" s="15"/>
    </row>
    <row r="156" spans="2:16" x14ac:dyDescent="0.2">
      <c r="B156" s="46" t="s">
        <v>195</v>
      </c>
      <c r="C156" s="57">
        <v>271941</v>
      </c>
      <c r="D156" s="57">
        <v>0</v>
      </c>
      <c r="E156" s="57">
        <v>111336</v>
      </c>
      <c r="F156" s="57">
        <f t="shared" si="11"/>
        <v>383277</v>
      </c>
      <c r="G156" s="58">
        <f t="shared" si="12"/>
        <v>100</v>
      </c>
      <c r="H156" s="57">
        <v>0</v>
      </c>
      <c r="I156" s="58">
        <f t="shared" si="13"/>
        <v>0</v>
      </c>
      <c r="J156" s="57">
        <v>0</v>
      </c>
      <c r="K156" s="58">
        <f t="shared" si="14"/>
        <v>0</v>
      </c>
      <c r="L156" s="57">
        <f t="shared" si="15"/>
        <v>383277</v>
      </c>
      <c r="M156" s="58">
        <f>(L156/$L$269)*100</f>
        <v>7.5924861163912177E-3</v>
      </c>
      <c r="N156" s="15"/>
      <c r="O156" s="15"/>
      <c r="P156" s="15"/>
    </row>
    <row r="157" spans="2:16" x14ac:dyDescent="0.2">
      <c r="B157" s="46" t="s">
        <v>196</v>
      </c>
      <c r="C157" s="57">
        <v>0</v>
      </c>
      <c r="D157" s="57">
        <v>97866</v>
      </c>
      <c r="E157" s="57">
        <v>0</v>
      </c>
      <c r="F157" s="57">
        <f t="shared" si="11"/>
        <v>97866</v>
      </c>
      <c r="G157" s="58">
        <f t="shared" si="12"/>
        <v>100</v>
      </c>
      <c r="H157" s="57">
        <v>0</v>
      </c>
      <c r="I157" s="58">
        <f t="shared" si="13"/>
        <v>0</v>
      </c>
      <c r="J157" s="57">
        <v>0</v>
      </c>
      <c r="K157" s="58">
        <f t="shared" si="14"/>
        <v>0</v>
      </c>
      <c r="L157" s="57">
        <f t="shared" si="15"/>
        <v>97866</v>
      </c>
      <c r="M157" s="58">
        <f>(L157/$L$269)*100</f>
        <v>1.9386664116728708E-3</v>
      </c>
      <c r="N157" s="15"/>
      <c r="O157" s="15"/>
      <c r="P157" s="15"/>
    </row>
    <row r="158" spans="2:16" x14ac:dyDescent="0.2">
      <c r="B158" s="46" t="s">
        <v>197</v>
      </c>
      <c r="C158" s="57">
        <v>0</v>
      </c>
      <c r="D158" s="57">
        <v>0</v>
      </c>
      <c r="E158" s="57">
        <v>0</v>
      </c>
      <c r="F158" s="57">
        <f t="shared" si="11"/>
        <v>0</v>
      </c>
      <c r="G158" s="58">
        <f t="shared" si="12"/>
        <v>0</v>
      </c>
      <c r="H158" s="57">
        <v>0</v>
      </c>
      <c r="I158" s="58">
        <f t="shared" si="13"/>
        <v>0</v>
      </c>
      <c r="J158" s="62">
        <v>1963200</v>
      </c>
      <c r="K158" s="58">
        <f t="shared" si="14"/>
        <v>100</v>
      </c>
      <c r="L158" s="57">
        <f t="shared" si="15"/>
        <v>1963200</v>
      </c>
      <c r="M158" s="58">
        <f>(L158/$L$269)*100</f>
        <v>3.8889807485706786E-2</v>
      </c>
      <c r="N158" s="15"/>
      <c r="O158" s="15"/>
      <c r="P158" s="15"/>
    </row>
    <row r="159" spans="2:16" x14ac:dyDescent="0.2">
      <c r="B159" s="60" t="s">
        <v>198</v>
      </c>
      <c r="C159" s="63">
        <v>270400</v>
      </c>
      <c r="D159" s="63">
        <v>19200</v>
      </c>
      <c r="E159" s="63">
        <v>0</v>
      </c>
      <c r="F159" s="63">
        <f t="shared" si="11"/>
        <v>289600</v>
      </c>
      <c r="G159" s="65">
        <f t="shared" si="12"/>
        <v>100</v>
      </c>
      <c r="H159" s="63">
        <v>0</v>
      </c>
      <c r="I159" s="65">
        <f t="shared" si="13"/>
        <v>0</v>
      </c>
      <c r="J159" s="57">
        <v>0</v>
      </c>
      <c r="K159" s="65">
        <f t="shared" si="14"/>
        <v>0</v>
      </c>
      <c r="L159" s="63">
        <f t="shared" si="15"/>
        <v>289600</v>
      </c>
      <c r="M159" s="65">
        <f>(L159/$L$269)*100</f>
        <v>5.7368012672477002E-3</v>
      </c>
      <c r="N159" s="15"/>
      <c r="O159" s="15"/>
      <c r="P159" s="15"/>
    </row>
    <row r="160" spans="2:16" x14ac:dyDescent="0.2">
      <c r="B160" s="46" t="s">
        <v>200</v>
      </c>
      <c r="C160" s="57">
        <v>0</v>
      </c>
      <c r="D160" s="57">
        <v>-1442935.01</v>
      </c>
      <c r="E160" s="57">
        <v>0</v>
      </c>
      <c r="F160" s="57">
        <f>SUM(C160:E160)</f>
        <v>-1442935.01</v>
      </c>
      <c r="G160" s="58">
        <f t="shared" si="12"/>
        <v>100</v>
      </c>
      <c r="H160" s="57">
        <v>0</v>
      </c>
      <c r="I160" s="58">
        <f t="shared" si="13"/>
        <v>0</v>
      </c>
      <c r="J160" s="57">
        <v>0</v>
      </c>
      <c r="K160" s="58">
        <f t="shared" si="14"/>
        <v>0</v>
      </c>
      <c r="L160" s="57">
        <f t="shared" si="15"/>
        <v>-1442935.01</v>
      </c>
      <c r="M160" s="58">
        <f>(L160/$L$269)*100</f>
        <v>-2.8583671940345556E-2</v>
      </c>
      <c r="N160" s="15"/>
      <c r="O160" s="15"/>
      <c r="P160" s="15"/>
    </row>
    <row r="161" spans="2:16" x14ac:dyDescent="0.2">
      <c r="B161" s="46" t="s">
        <v>201</v>
      </c>
      <c r="C161" s="57">
        <v>0</v>
      </c>
      <c r="D161" s="57">
        <v>2000000</v>
      </c>
      <c r="E161" s="57">
        <v>0</v>
      </c>
      <c r="F161" s="57">
        <f t="shared" ref="F161:F215" si="16">SUM(C161:E161)</f>
        <v>2000000</v>
      </c>
      <c r="G161" s="58">
        <f t="shared" ref="G161:G215" si="17">(F161/L161)*100</f>
        <v>100</v>
      </c>
      <c r="H161" s="57">
        <v>0</v>
      </c>
      <c r="I161" s="58">
        <f t="shared" si="13"/>
        <v>0</v>
      </c>
      <c r="J161" s="57">
        <v>0</v>
      </c>
      <c r="K161" s="58">
        <f t="shared" si="14"/>
        <v>0</v>
      </c>
      <c r="L161" s="57">
        <f t="shared" ref="L161:L215" si="18">J161+H161+F161</f>
        <v>2000000</v>
      </c>
      <c r="M161" s="58">
        <f>(L161/$L$269)*100</f>
        <v>3.961879328209738E-2</v>
      </c>
      <c r="N161" s="15"/>
      <c r="O161" s="15"/>
      <c r="P161" s="15"/>
    </row>
    <row r="162" spans="2:16" x14ac:dyDescent="0.2">
      <c r="B162" s="59" t="s">
        <v>202</v>
      </c>
      <c r="C162" s="62">
        <v>976080</v>
      </c>
      <c r="D162" s="62">
        <v>750000</v>
      </c>
      <c r="E162" s="62">
        <v>0</v>
      </c>
      <c r="F162" s="62">
        <f t="shared" si="16"/>
        <v>1726080</v>
      </c>
      <c r="G162" s="64">
        <f t="shared" si="17"/>
        <v>100</v>
      </c>
      <c r="H162" s="62">
        <v>0</v>
      </c>
      <c r="I162" s="64">
        <f t="shared" si="13"/>
        <v>0</v>
      </c>
      <c r="J162" s="62">
        <v>0</v>
      </c>
      <c r="K162" s="64">
        <f t="shared" si="14"/>
        <v>0</v>
      </c>
      <c r="L162" s="62">
        <f t="shared" si="18"/>
        <v>1726080</v>
      </c>
      <c r="M162" s="64">
        <f>(L162/$L$269)*100</f>
        <v>3.4192603354181318E-2</v>
      </c>
      <c r="N162" s="15"/>
      <c r="O162" s="15"/>
      <c r="P162" s="15"/>
    </row>
    <row r="163" spans="2:16" x14ac:dyDescent="0.2">
      <c r="B163" s="46" t="s">
        <v>203</v>
      </c>
      <c r="C163" s="57">
        <v>442222</v>
      </c>
      <c r="D163" s="57">
        <v>-1994354</v>
      </c>
      <c r="E163" s="57">
        <v>0</v>
      </c>
      <c r="F163" s="57">
        <f t="shared" si="16"/>
        <v>-1552132</v>
      </c>
      <c r="G163" s="58">
        <f t="shared" si="17"/>
        <v>100</v>
      </c>
      <c r="H163" s="57">
        <v>0</v>
      </c>
      <c r="I163" s="58">
        <f t="shared" si="13"/>
        <v>0</v>
      </c>
      <c r="J163" s="57">
        <v>0</v>
      </c>
      <c r="K163" s="58">
        <f t="shared" si="14"/>
        <v>0</v>
      </c>
      <c r="L163" s="57">
        <f t="shared" si="18"/>
        <v>-1552132</v>
      </c>
      <c r="M163" s="58">
        <f>(L163/$L$269)*100</f>
        <v>-3.0746798427264181E-2</v>
      </c>
      <c r="N163" s="15"/>
      <c r="O163" s="15"/>
      <c r="P163" s="15"/>
    </row>
    <row r="164" spans="2:16" x14ac:dyDescent="0.2">
      <c r="B164" s="46" t="s">
        <v>204</v>
      </c>
      <c r="C164" s="57">
        <v>0</v>
      </c>
      <c r="D164" s="57">
        <v>0</v>
      </c>
      <c r="E164" s="57">
        <v>300000</v>
      </c>
      <c r="F164" s="57">
        <f t="shared" si="16"/>
        <v>300000</v>
      </c>
      <c r="G164" s="58">
        <f t="shared" si="17"/>
        <v>100</v>
      </c>
      <c r="H164" s="57">
        <v>0</v>
      </c>
      <c r="I164" s="58">
        <f t="shared" si="13"/>
        <v>0</v>
      </c>
      <c r="J164" s="57">
        <v>0</v>
      </c>
      <c r="K164" s="58">
        <f t="shared" si="14"/>
        <v>0</v>
      </c>
      <c r="L164" s="57">
        <f t="shared" si="18"/>
        <v>300000</v>
      </c>
      <c r="M164" s="58">
        <f>(L164/$L$269)*100</f>
        <v>5.9428189923146062E-3</v>
      </c>
      <c r="N164" s="15"/>
      <c r="O164" s="15"/>
      <c r="P164" s="15"/>
    </row>
    <row r="165" spans="2:16" x14ac:dyDescent="0.2">
      <c r="B165" s="46" t="s">
        <v>205</v>
      </c>
      <c r="C165" s="57">
        <v>-1</v>
      </c>
      <c r="D165" s="57">
        <v>0</v>
      </c>
      <c r="E165" s="57">
        <v>0</v>
      </c>
      <c r="F165" s="57">
        <f t="shared" si="16"/>
        <v>-1</v>
      </c>
      <c r="G165" s="58">
        <f t="shared" si="17"/>
        <v>100</v>
      </c>
      <c r="H165" s="57">
        <v>0</v>
      </c>
      <c r="I165" s="58">
        <f t="shared" si="13"/>
        <v>0</v>
      </c>
      <c r="J165" s="57">
        <v>0</v>
      </c>
      <c r="K165" s="58">
        <f t="shared" si="14"/>
        <v>0</v>
      </c>
      <c r="L165" s="57">
        <f t="shared" si="18"/>
        <v>-1</v>
      </c>
      <c r="M165" s="58">
        <f>(L165/$L$269)*100</f>
        <v>-1.9809396641048689E-8</v>
      </c>
      <c r="N165" s="15"/>
      <c r="O165" s="15"/>
      <c r="P165" s="15"/>
    </row>
    <row r="166" spans="2:16" x14ac:dyDescent="0.2">
      <c r="B166" s="46" t="s">
        <v>206</v>
      </c>
      <c r="C166" s="57">
        <v>0</v>
      </c>
      <c r="D166" s="57">
        <v>0</v>
      </c>
      <c r="E166" s="57">
        <v>-105464</v>
      </c>
      <c r="F166" s="57">
        <f t="shared" si="16"/>
        <v>-105464</v>
      </c>
      <c r="G166" s="58">
        <f t="shared" si="17"/>
        <v>100</v>
      </c>
      <c r="H166" s="57">
        <v>0</v>
      </c>
      <c r="I166" s="58">
        <f t="shared" si="13"/>
        <v>0</v>
      </c>
      <c r="J166" s="57">
        <v>0</v>
      </c>
      <c r="K166" s="58">
        <f t="shared" si="14"/>
        <v>0</v>
      </c>
      <c r="L166" s="57">
        <f t="shared" si="18"/>
        <v>-105464</v>
      </c>
      <c r="M166" s="58">
        <f>(L166/$L$269)*100</f>
        <v>-2.0891782073515588E-3</v>
      </c>
      <c r="N166" s="15"/>
      <c r="O166" s="15"/>
      <c r="P166" s="15"/>
    </row>
    <row r="167" spans="2:16" x14ac:dyDescent="0.2">
      <c r="B167" s="59" t="s">
        <v>207</v>
      </c>
      <c r="C167" s="62">
        <v>1320000</v>
      </c>
      <c r="D167" s="62">
        <v>0</v>
      </c>
      <c r="E167" s="62">
        <v>0</v>
      </c>
      <c r="F167" s="62">
        <f t="shared" si="16"/>
        <v>1320000</v>
      </c>
      <c r="G167" s="64">
        <f t="shared" si="17"/>
        <v>100</v>
      </c>
      <c r="H167" s="62">
        <v>0</v>
      </c>
      <c r="I167" s="64">
        <f t="shared" si="13"/>
        <v>0</v>
      </c>
      <c r="J167" s="62">
        <v>0</v>
      </c>
      <c r="K167" s="64">
        <f t="shared" si="14"/>
        <v>0</v>
      </c>
      <c r="L167" s="62">
        <f t="shared" si="18"/>
        <v>1320000</v>
      </c>
      <c r="M167" s="64">
        <f>(L167/$L$269)*100</f>
        <v>2.614840356618427E-2</v>
      </c>
      <c r="N167" s="15"/>
      <c r="O167" s="15"/>
      <c r="P167" s="15"/>
    </row>
    <row r="168" spans="2:16" x14ac:dyDescent="0.2">
      <c r="B168" s="46" t="s">
        <v>208</v>
      </c>
      <c r="C168" s="57">
        <v>0</v>
      </c>
      <c r="D168" s="57">
        <v>0</v>
      </c>
      <c r="E168" s="57">
        <v>479762</v>
      </c>
      <c r="F168" s="57">
        <f t="shared" si="16"/>
        <v>479762</v>
      </c>
      <c r="G168" s="58">
        <f t="shared" si="17"/>
        <v>100</v>
      </c>
      <c r="H168" s="57">
        <v>0</v>
      </c>
      <c r="I168" s="58">
        <f t="shared" si="13"/>
        <v>0</v>
      </c>
      <c r="J168" s="57">
        <v>0</v>
      </c>
      <c r="K168" s="58">
        <f t="shared" si="14"/>
        <v>0</v>
      </c>
      <c r="L168" s="57">
        <f t="shared" si="18"/>
        <v>479762</v>
      </c>
      <c r="M168" s="58">
        <f>(L168/$L$269)*100</f>
        <v>9.5037957513028001E-3</v>
      </c>
      <c r="N168" s="15"/>
      <c r="O168" s="15"/>
      <c r="P168" s="15"/>
    </row>
    <row r="169" spans="2:16" x14ac:dyDescent="0.2">
      <c r="B169" s="46" t="s">
        <v>209</v>
      </c>
      <c r="C169" s="57">
        <v>343004</v>
      </c>
      <c r="D169" s="57">
        <v>221266</v>
      </c>
      <c r="E169" s="57">
        <v>1377997</v>
      </c>
      <c r="F169" s="57">
        <f t="shared" si="16"/>
        <v>1942267</v>
      </c>
      <c r="G169" s="58">
        <f t="shared" si="17"/>
        <v>100</v>
      </c>
      <c r="H169" s="57">
        <v>0</v>
      </c>
      <c r="I169" s="58">
        <f t="shared" si="13"/>
        <v>0</v>
      </c>
      <c r="J169" s="57">
        <v>0</v>
      </c>
      <c r="K169" s="58">
        <f t="shared" si="14"/>
        <v>0</v>
      </c>
      <c r="L169" s="57">
        <f t="shared" si="18"/>
        <v>1942267</v>
      </c>
      <c r="M169" s="58">
        <f>(L169/$L$269)*100</f>
        <v>3.8475137385819716E-2</v>
      </c>
      <c r="N169" s="15"/>
      <c r="O169" s="15"/>
      <c r="P169" s="15"/>
    </row>
    <row r="170" spans="2:16" x14ac:dyDescent="0.2">
      <c r="B170" s="46" t="s">
        <v>210</v>
      </c>
      <c r="C170" s="57">
        <v>0</v>
      </c>
      <c r="D170" s="57">
        <v>0</v>
      </c>
      <c r="E170" s="57">
        <v>-258390</v>
      </c>
      <c r="F170" s="57">
        <f t="shared" si="16"/>
        <v>-258390</v>
      </c>
      <c r="G170" s="58">
        <f t="shared" si="17"/>
        <v>100</v>
      </c>
      <c r="H170" s="57">
        <v>0</v>
      </c>
      <c r="I170" s="58">
        <f t="shared" si="13"/>
        <v>0</v>
      </c>
      <c r="J170" s="57">
        <v>0</v>
      </c>
      <c r="K170" s="58">
        <f t="shared" si="14"/>
        <v>0</v>
      </c>
      <c r="L170" s="57">
        <f t="shared" si="18"/>
        <v>-258390</v>
      </c>
      <c r="M170" s="58">
        <f>(L170/$L$269)*100</f>
        <v>-5.1185499980805705E-3</v>
      </c>
      <c r="N170" s="15"/>
      <c r="O170" s="15"/>
      <c r="P170" s="15"/>
    </row>
    <row r="171" spans="2:16" x14ac:dyDescent="0.2">
      <c r="B171" s="46" t="s">
        <v>211</v>
      </c>
      <c r="C171" s="57">
        <v>1500000</v>
      </c>
      <c r="D171" s="57">
        <v>567225</v>
      </c>
      <c r="E171" s="57">
        <v>1432775</v>
      </c>
      <c r="F171" s="57">
        <f t="shared" si="16"/>
        <v>3500000</v>
      </c>
      <c r="G171" s="58">
        <f t="shared" si="17"/>
        <v>100</v>
      </c>
      <c r="H171" s="57">
        <v>0</v>
      </c>
      <c r="I171" s="58">
        <f t="shared" si="13"/>
        <v>0</v>
      </c>
      <c r="J171" s="57">
        <v>0</v>
      </c>
      <c r="K171" s="58">
        <f t="shared" si="14"/>
        <v>0</v>
      </c>
      <c r="L171" s="57">
        <f t="shared" si="18"/>
        <v>3500000</v>
      </c>
      <c r="M171" s="58">
        <f>(L171/$L$269)*100</f>
        <v>6.9332888243670412E-2</v>
      </c>
      <c r="N171" s="15"/>
      <c r="O171" s="15"/>
      <c r="P171" s="15"/>
    </row>
    <row r="172" spans="2:16" x14ac:dyDescent="0.2">
      <c r="B172" s="59" t="s">
        <v>212</v>
      </c>
      <c r="C172" s="62">
        <v>0</v>
      </c>
      <c r="D172" s="62">
        <v>884160</v>
      </c>
      <c r="E172" s="62">
        <v>-884160</v>
      </c>
      <c r="F172" s="62">
        <f t="shared" si="16"/>
        <v>0</v>
      </c>
      <c r="G172" s="64">
        <v>0</v>
      </c>
      <c r="H172" s="62">
        <v>0</v>
      </c>
      <c r="I172" s="64">
        <v>0</v>
      </c>
      <c r="J172" s="62">
        <v>0</v>
      </c>
      <c r="K172" s="64">
        <v>0</v>
      </c>
      <c r="L172" s="62">
        <f t="shared" si="18"/>
        <v>0</v>
      </c>
      <c r="M172" s="64">
        <f>(L172/$L$269)*100</f>
        <v>0</v>
      </c>
      <c r="N172" s="15"/>
      <c r="O172" s="15"/>
      <c r="P172" s="15"/>
    </row>
    <row r="173" spans="2:16" x14ac:dyDescent="0.2">
      <c r="B173" s="46" t="s">
        <v>213</v>
      </c>
      <c r="C173" s="57">
        <v>0</v>
      </c>
      <c r="D173" s="57">
        <v>449600</v>
      </c>
      <c r="E173" s="57">
        <v>0</v>
      </c>
      <c r="F173" s="57">
        <f t="shared" si="16"/>
        <v>449600</v>
      </c>
      <c r="G173" s="58">
        <f t="shared" si="17"/>
        <v>100</v>
      </c>
      <c r="H173" s="57">
        <v>0</v>
      </c>
      <c r="I173" s="58">
        <f t="shared" si="13"/>
        <v>0</v>
      </c>
      <c r="J173" s="57">
        <v>0</v>
      </c>
      <c r="K173" s="58">
        <f t="shared" si="14"/>
        <v>0</v>
      </c>
      <c r="L173" s="57">
        <f t="shared" si="18"/>
        <v>449600</v>
      </c>
      <c r="M173" s="58">
        <f>(L173/$L$269)*100</f>
        <v>8.9063047298154913E-3</v>
      </c>
      <c r="N173" s="15"/>
      <c r="O173" s="15"/>
      <c r="P173" s="15"/>
    </row>
    <row r="174" spans="2:16" x14ac:dyDescent="0.2">
      <c r="B174" s="46" t="s">
        <v>214</v>
      </c>
      <c r="C174" s="57">
        <v>-19009</v>
      </c>
      <c r="D174" s="57">
        <v>0</v>
      </c>
      <c r="E174" s="57">
        <v>0</v>
      </c>
      <c r="F174" s="57">
        <f t="shared" si="16"/>
        <v>-19009</v>
      </c>
      <c r="G174" s="58">
        <f t="shared" si="17"/>
        <v>100</v>
      </c>
      <c r="H174" s="57">
        <v>0</v>
      </c>
      <c r="I174" s="58">
        <f t="shared" si="13"/>
        <v>0</v>
      </c>
      <c r="J174" s="57">
        <v>0</v>
      </c>
      <c r="K174" s="58">
        <f t="shared" si="14"/>
        <v>0</v>
      </c>
      <c r="L174" s="57">
        <f t="shared" si="18"/>
        <v>-19009</v>
      </c>
      <c r="M174" s="58">
        <f>(L174/$L$269)*100</f>
        <v>-3.7655682074969456E-4</v>
      </c>
      <c r="N174" s="15"/>
      <c r="O174" s="15"/>
      <c r="P174" s="15"/>
    </row>
    <row r="175" spans="2:16" x14ac:dyDescent="0.2">
      <c r="B175" s="46" t="s">
        <v>215</v>
      </c>
      <c r="C175" s="57">
        <v>1093023</v>
      </c>
      <c r="D175" s="57">
        <v>0</v>
      </c>
      <c r="E175" s="57">
        <v>0</v>
      </c>
      <c r="F175" s="57">
        <f t="shared" si="16"/>
        <v>1093023</v>
      </c>
      <c r="G175" s="58">
        <f t="shared" si="17"/>
        <v>100</v>
      </c>
      <c r="H175" s="57">
        <v>0</v>
      </c>
      <c r="I175" s="58">
        <f t="shared" si="13"/>
        <v>0</v>
      </c>
      <c r="J175" s="57">
        <v>0</v>
      </c>
      <c r="K175" s="58">
        <f t="shared" si="14"/>
        <v>0</v>
      </c>
      <c r="L175" s="57">
        <f t="shared" si="18"/>
        <v>1093023</v>
      </c>
      <c r="M175" s="58">
        <f>(L175/$L$269)*100</f>
        <v>2.1652126144788959E-2</v>
      </c>
      <c r="N175" s="15"/>
      <c r="O175" s="15"/>
      <c r="P175" s="15"/>
    </row>
    <row r="176" spans="2:16" x14ac:dyDescent="0.2">
      <c r="B176" s="46" t="s">
        <v>216</v>
      </c>
      <c r="C176" s="57">
        <v>0</v>
      </c>
      <c r="D176" s="57">
        <v>0</v>
      </c>
      <c r="E176" s="57">
        <v>0</v>
      </c>
      <c r="F176" s="57">
        <f t="shared" si="16"/>
        <v>0</v>
      </c>
      <c r="G176" s="58">
        <f t="shared" si="17"/>
        <v>0</v>
      </c>
      <c r="H176" s="57">
        <v>1000000</v>
      </c>
      <c r="I176" s="58">
        <f t="shared" si="13"/>
        <v>100</v>
      </c>
      <c r="J176" s="57">
        <v>0</v>
      </c>
      <c r="K176" s="58">
        <f t="shared" si="14"/>
        <v>0</v>
      </c>
      <c r="L176" s="57">
        <f t="shared" si="18"/>
        <v>1000000</v>
      </c>
      <c r="M176" s="58">
        <f>(L176/$L$269)*100</f>
        <v>1.980939664104869E-2</v>
      </c>
      <c r="N176" s="15"/>
      <c r="O176" s="15"/>
      <c r="P176" s="15"/>
    </row>
    <row r="177" spans="2:16" x14ac:dyDescent="0.2">
      <c r="B177" s="59" t="s">
        <v>217</v>
      </c>
      <c r="C177" s="62">
        <v>0</v>
      </c>
      <c r="D177" s="62">
        <v>0</v>
      </c>
      <c r="E177" s="62">
        <v>133744</v>
      </c>
      <c r="F177" s="62">
        <f t="shared" si="16"/>
        <v>133744</v>
      </c>
      <c r="G177" s="64">
        <f t="shared" si="17"/>
        <v>100</v>
      </c>
      <c r="H177" s="62">
        <v>0</v>
      </c>
      <c r="I177" s="64">
        <f t="shared" si="13"/>
        <v>0</v>
      </c>
      <c r="J177" s="62">
        <v>0</v>
      </c>
      <c r="K177" s="64">
        <f t="shared" si="14"/>
        <v>0</v>
      </c>
      <c r="L177" s="62">
        <f t="shared" si="18"/>
        <v>133744</v>
      </c>
      <c r="M177" s="64">
        <f>(L177/$L$269)*100</f>
        <v>2.6493879443604158E-3</v>
      </c>
      <c r="N177" s="15"/>
      <c r="O177" s="15"/>
      <c r="P177" s="15"/>
    </row>
    <row r="178" spans="2:16" x14ac:dyDescent="0.2">
      <c r="B178" s="46" t="s">
        <v>218</v>
      </c>
      <c r="C178" s="57">
        <v>0</v>
      </c>
      <c r="D178" s="57">
        <v>-351825</v>
      </c>
      <c r="E178" s="57">
        <v>-613740</v>
      </c>
      <c r="F178" s="57">
        <f t="shared" si="16"/>
        <v>-965565</v>
      </c>
      <c r="G178" s="58">
        <f t="shared" si="17"/>
        <v>100</v>
      </c>
      <c r="H178" s="57">
        <v>0</v>
      </c>
      <c r="I178" s="58">
        <f t="shared" si="13"/>
        <v>0</v>
      </c>
      <c r="J178" s="57">
        <v>0</v>
      </c>
      <c r="K178" s="58">
        <f t="shared" si="14"/>
        <v>0</v>
      </c>
      <c r="L178" s="57">
        <f t="shared" si="18"/>
        <v>-965565</v>
      </c>
      <c r="M178" s="58">
        <f>(L178/$L$269)*100</f>
        <v>-1.9127260067714178E-2</v>
      </c>
      <c r="N178" s="15"/>
      <c r="O178" s="15"/>
      <c r="P178" s="15"/>
    </row>
    <row r="179" spans="2:16" x14ac:dyDescent="0.2">
      <c r="B179" s="46" t="s">
        <v>219</v>
      </c>
      <c r="C179" s="57">
        <v>0</v>
      </c>
      <c r="D179" s="57">
        <v>0</v>
      </c>
      <c r="E179" s="57">
        <v>0</v>
      </c>
      <c r="F179" s="57">
        <f t="shared" si="16"/>
        <v>0</v>
      </c>
      <c r="G179" s="58">
        <f t="shared" si="17"/>
        <v>0</v>
      </c>
      <c r="H179" s="57">
        <v>1388295</v>
      </c>
      <c r="I179" s="58">
        <f t="shared" si="13"/>
        <v>100</v>
      </c>
      <c r="J179" s="57">
        <v>0</v>
      </c>
      <c r="K179" s="58">
        <f t="shared" si="14"/>
        <v>0</v>
      </c>
      <c r="L179" s="57">
        <f t="shared" si="18"/>
        <v>1388295</v>
      </c>
      <c r="M179" s="58">
        <f>(L179/$L$269)*100</f>
        <v>2.7501286309784687E-2</v>
      </c>
      <c r="N179" s="15"/>
      <c r="O179" s="15"/>
      <c r="P179" s="15"/>
    </row>
    <row r="180" spans="2:16" x14ac:dyDescent="0.2">
      <c r="B180" s="46" t="s">
        <v>220</v>
      </c>
      <c r="C180" s="57">
        <v>474400</v>
      </c>
      <c r="D180" s="57">
        <v>4800</v>
      </c>
      <c r="E180" s="57">
        <v>128000</v>
      </c>
      <c r="F180" s="57">
        <f t="shared" si="16"/>
        <v>607200</v>
      </c>
      <c r="G180" s="58">
        <f t="shared" si="17"/>
        <v>100</v>
      </c>
      <c r="H180" s="57">
        <v>0</v>
      </c>
      <c r="I180" s="58">
        <f t="shared" si="13"/>
        <v>0</v>
      </c>
      <c r="J180" s="57">
        <v>0</v>
      </c>
      <c r="K180" s="58">
        <f t="shared" si="14"/>
        <v>0</v>
      </c>
      <c r="L180" s="57">
        <f t="shared" si="18"/>
        <v>607200</v>
      </c>
      <c r="M180" s="58">
        <f>(L180/$L$269)*100</f>
        <v>1.2028265640444765E-2</v>
      </c>
      <c r="N180" s="15"/>
      <c r="O180" s="15"/>
      <c r="P180" s="15"/>
    </row>
    <row r="181" spans="2:16" x14ac:dyDescent="0.2">
      <c r="B181" s="46" t="s">
        <v>221</v>
      </c>
      <c r="C181" s="57">
        <v>0</v>
      </c>
      <c r="D181" s="57">
        <v>0</v>
      </c>
      <c r="E181" s="57">
        <v>-50174</v>
      </c>
      <c r="F181" s="57">
        <f t="shared" si="16"/>
        <v>-50174</v>
      </c>
      <c r="G181" s="58">
        <f t="shared" si="17"/>
        <v>100</v>
      </c>
      <c r="H181" s="57">
        <v>0</v>
      </c>
      <c r="I181" s="58">
        <f t="shared" si="13"/>
        <v>0</v>
      </c>
      <c r="J181" s="57">
        <v>0</v>
      </c>
      <c r="K181" s="58">
        <f t="shared" si="14"/>
        <v>0</v>
      </c>
      <c r="L181" s="57">
        <f t="shared" si="18"/>
        <v>-50174</v>
      </c>
      <c r="M181" s="58">
        <f>(L181/$L$269)*100</f>
        <v>-9.9391666706797688E-4</v>
      </c>
      <c r="N181" s="15"/>
      <c r="O181" s="15"/>
      <c r="P181" s="15"/>
    </row>
    <row r="182" spans="2:16" x14ac:dyDescent="0.2">
      <c r="B182" s="59" t="s">
        <v>222</v>
      </c>
      <c r="C182" s="62">
        <v>2376000</v>
      </c>
      <c r="D182" s="62">
        <v>0</v>
      </c>
      <c r="E182" s="62">
        <v>0</v>
      </c>
      <c r="F182" s="62">
        <f t="shared" si="16"/>
        <v>2376000</v>
      </c>
      <c r="G182" s="64">
        <f t="shared" si="17"/>
        <v>100</v>
      </c>
      <c r="H182" s="62">
        <v>0</v>
      </c>
      <c r="I182" s="64">
        <f t="shared" si="13"/>
        <v>0</v>
      </c>
      <c r="J182" s="62">
        <v>0</v>
      </c>
      <c r="K182" s="64">
        <f t="shared" si="14"/>
        <v>0</v>
      </c>
      <c r="L182" s="62">
        <f t="shared" si="18"/>
        <v>2376000</v>
      </c>
      <c r="M182" s="64">
        <f>(L182/$L$269)*100</f>
        <v>4.7067126419131688E-2</v>
      </c>
      <c r="N182" s="15"/>
      <c r="O182" s="15"/>
      <c r="P182" s="15"/>
    </row>
    <row r="183" spans="2:16" x14ac:dyDescent="0.2">
      <c r="B183" s="46" t="s">
        <v>223</v>
      </c>
      <c r="C183" s="57">
        <v>436000</v>
      </c>
      <c r="D183" s="57">
        <v>0</v>
      </c>
      <c r="E183" s="57">
        <v>0</v>
      </c>
      <c r="F183" s="57">
        <f t="shared" si="16"/>
        <v>436000</v>
      </c>
      <c r="G183" s="58">
        <f t="shared" si="17"/>
        <v>100</v>
      </c>
      <c r="H183" s="57">
        <v>0</v>
      </c>
      <c r="I183" s="58">
        <f t="shared" si="13"/>
        <v>0</v>
      </c>
      <c r="J183" s="57">
        <v>0</v>
      </c>
      <c r="K183" s="58">
        <f t="shared" si="14"/>
        <v>0</v>
      </c>
      <c r="L183" s="57">
        <f t="shared" si="18"/>
        <v>436000</v>
      </c>
      <c r="M183" s="58">
        <f>(L183/$L$269)*100</f>
        <v>8.6368969354972281E-3</v>
      </c>
      <c r="N183" s="15"/>
      <c r="O183" s="15"/>
      <c r="P183" s="15"/>
    </row>
    <row r="184" spans="2:16" x14ac:dyDescent="0.2">
      <c r="B184" s="46" t="s">
        <v>224</v>
      </c>
      <c r="C184" s="57">
        <v>0</v>
      </c>
      <c r="D184" s="57">
        <v>0</v>
      </c>
      <c r="E184" s="57">
        <v>0</v>
      </c>
      <c r="F184" s="57">
        <f t="shared" si="16"/>
        <v>0</v>
      </c>
      <c r="G184" s="58">
        <f t="shared" si="17"/>
        <v>0</v>
      </c>
      <c r="H184" s="57">
        <v>2875482</v>
      </c>
      <c r="I184" s="58">
        <f t="shared" si="13"/>
        <v>100</v>
      </c>
      <c r="J184" s="57">
        <v>0</v>
      </c>
      <c r="K184" s="58">
        <f t="shared" si="14"/>
        <v>0</v>
      </c>
      <c r="L184" s="57">
        <f t="shared" si="18"/>
        <v>2875482</v>
      </c>
      <c r="M184" s="58">
        <f>(L184/$L$269)*100</f>
        <v>5.6961563472195963E-2</v>
      </c>
      <c r="N184" s="15"/>
      <c r="O184" s="15"/>
      <c r="P184" s="15"/>
    </row>
    <row r="185" spans="2:16" x14ac:dyDescent="0.2">
      <c r="B185" s="46" t="s">
        <v>225</v>
      </c>
      <c r="C185" s="57">
        <v>0</v>
      </c>
      <c r="D185" s="57">
        <v>0</v>
      </c>
      <c r="E185" s="57">
        <v>800000</v>
      </c>
      <c r="F185" s="57">
        <f t="shared" si="16"/>
        <v>800000</v>
      </c>
      <c r="G185" s="58">
        <f t="shared" si="17"/>
        <v>100</v>
      </c>
      <c r="H185" s="57">
        <v>0</v>
      </c>
      <c r="I185" s="58">
        <f t="shared" si="13"/>
        <v>0</v>
      </c>
      <c r="J185" s="57">
        <v>0</v>
      </c>
      <c r="K185" s="58">
        <f t="shared" si="14"/>
        <v>0</v>
      </c>
      <c r="L185" s="57">
        <f t="shared" si="18"/>
        <v>800000</v>
      </c>
      <c r="M185" s="58">
        <f>(L185/$L$269)*100</f>
        <v>1.5847517312838951E-2</v>
      </c>
      <c r="N185" s="15"/>
      <c r="O185" s="15"/>
      <c r="P185" s="15"/>
    </row>
    <row r="186" spans="2:16" x14ac:dyDescent="0.2">
      <c r="B186" s="46" t="s">
        <v>226</v>
      </c>
      <c r="C186" s="57">
        <v>1400000</v>
      </c>
      <c r="D186" s="57">
        <v>0</v>
      </c>
      <c r="E186" s="57">
        <v>891200</v>
      </c>
      <c r="F186" s="57">
        <f t="shared" si="16"/>
        <v>2291200</v>
      </c>
      <c r="G186" s="58">
        <f t="shared" si="17"/>
        <v>100</v>
      </c>
      <c r="H186" s="57">
        <v>0</v>
      </c>
      <c r="I186" s="58">
        <f t="shared" si="13"/>
        <v>0</v>
      </c>
      <c r="J186" s="57">
        <v>0</v>
      </c>
      <c r="K186" s="58">
        <f t="shared" si="14"/>
        <v>0</v>
      </c>
      <c r="L186" s="57">
        <f t="shared" si="18"/>
        <v>2291200</v>
      </c>
      <c r="M186" s="58">
        <f>(L186/$L$269)*100</f>
        <v>4.5387289583970758E-2</v>
      </c>
      <c r="N186" s="15"/>
      <c r="O186" s="15"/>
      <c r="P186" s="15"/>
    </row>
    <row r="187" spans="2:16" x14ac:dyDescent="0.2">
      <c r="B187" s="59" t="s">
        <v>227</v>
      </c>
      <c r="C187" s="62">
        <v>640000</v>
      </c>
      <c r="D187" s="62">
        <v>0</v>
      </c>
      <c r="E187" s="62">
        <v>1148000</v>
      </c>
      <c r="F187" s="62">
        <f t="shared" si="16"/>
        <v>1788000</v>
      </c>
      <c r="G187" s="64">
        <f t="shared" si="17"/>
        <v>100</v>
      </c>
      <c r="H187" s="62">
        <v>0</v>
      </c>
      <c r="I187" s="64">
        <f t="shared" ref="I187:I215" si="19">(H187/L187)*100</f>
        <v>0</v>
      </c>
      <c r="J187" s="62">
        <v>0</v>
      </c>
      <c r="K187" s="64">
        <f t="shared" ref="K187:K215" si="20">(J187/L187)*100</f>
        <v>0</v>
      </c>
      <c r="L187" s="62">
        <f t="shared" si="18"/>
        <v>1788000</v>
      </c>
      <c r="M187" s="64">
        <f>(L187/$L$269)*100</f>
        <v>3.5419201194195053E-2</v>
      </c>
      <c r="N187" s="15"/>
      <c r="O187" s="15"/>
      <c r="P187" s="15"/>
    </row>
    <row r="188" spans="2:16" x14ac:dyDescent="0.2">
      <c r="B188" s="46" t="s">
        <v>228</v>
      </c>
      <c r="C188" s="57">
        <v>0</v>
      </c>
      <c r="D188" s="57">
        <v>99360</v>
      </c>
      <c r="E188" s="57">
        <v>224640</v>
      </c>
      <c r="F188" s="57">
        <f t="shared" si="16"/>
        <v>324000</v>
      </c>
      <c r="G188" s="58">
        <f t="shared" si="17"/>
        <v>100</v>
      </c>
      <c r="H188" s="57">
        <v>0</v>
      </c>
      <c r="I188" s="58">
        <f t="shared" si="19"/>
        <v>0</v>
      </c>
      <c r="J188" s="57">
        <v>0</v>
      </c>
      <c r="K188" s="58">
        <f t="shared" si="20"/>
        <v>0</v>
      </c>
      <c r="L188" s="57">
        <f t="shared" si="18"/>
        <v>324000</v>
      </c>
      <c r="M188" s="58">
        <f t="shared" ref="M188:M219" si="21">(L188/$L$269)*100</f>
        <v>6.4182445116997746E-3</v>
      </c>
      <c r="N188" s="15"/>
      <c r="O188" s="15"/>
      <c r="P188" s="15"/>
    </row>
    <row r="189" spans="2:16" x14ac:dyDescent="0.2">
      <c r="B189" s="46" t="s">
        <v>229</v>
      </c>
      <c r="C189" s="57">
        <v>0</v>
      </c>
      <c r="D189" s="57">
        <v>0</v>
      </c>
      <c r="E189" s="57">
        <v>80777</v>
      </c>
      <c r="F189" s="57">
        <f t="shared" si="16"/>
        <v>80777</v>
      </c>
      <c r="G189" s="58">
        <f t="shared" si="17"/>
        <v>100</v>
      </c>
      <c r="H189" s="57">
        <v>0</v>
      </c>
      <c r="I189" s="58">
        <f t="shared" si="19"/>
        <v>0</v>
      </c>
      <c r="J189" s="57">
        <v>0</v>
      </c>
      <c r="K189" s="58">
        <f t="shared" si="20"/>
        <v>0</v>
      </c>
      <c r="L189" s="57">
        <f t="shared" si="18"/>
        <v>80777</v>
      </c>
      <c r="M189" s="58">
        <f t="shared" si="21"/>
        <v>1.6001436324739899E-3</v>
      </c>
      <c r="N189" s="15"/>
      <c r="O189" s="15"/>
      <c r="P189" s="15"/>
    </row>
    <row r="190" spans="2:16" x14ac:dyDescent="0.2">
      <c r="B190" s="46" t="s">
        <v>230</v>
      </c>
      <c r="C190" s="57">
        <v>4760000</v>
      </c>
      <c r="D190" s="57">
        <v>0</v>
      </c>
      <c r="E190" s="57">
        <v>0</v>
      </c>
      <c r="F190" s="57">
        <f t="shared" si="16"/>
        <v>4760000</v>
      </c>
      <c r="G190" s="58">
        <f t="shared" si="17"/>
        <v>100</v>
      </c>
      <c r="H190" s="57">
        <v>0</v>
      </c>
      <c r="I190" s="58">
        <f t="shared" si="19"/>
        <v>0</v>
      </c>
      <c r="J190" s="57">
        <v>0</v>
      </c>
      <c r="K190" s="58">
        <f t="shared" si="20"/>
        <v>0</v>
      </c>
      <c r="L190" s="57">
        <f t="shared" si="18"/>
        <v>4760000</v>
      </c>
      <c r="M190" s="58">
        <f t="shared" si="21"/>
        <v>9.4292728011391755E-2</v>
      </c>
      <c r="N190" s="15"/>
      <c r="O190" s="15"/>
      <c r="P190" s="15"/>
    </row>
    <row r="191" spans="2:16" x14ac:dyDescent="0.2">
      <c r="B191" s="46" t="s">
        <v>231</v>
      </c>
      <c r="C191" s="57">
        <v>1680000</v>
      </c>
      <c r="D191" s="57">
        <v>0</v>
      </c>
      <c r="E191" s="57">
        <v>0</v>
      </c>
      <c r="F191" s="57">
        <f t="shared" si="16"/>
        <v>1680000</v>
      </c>
      <c r="G191" s="58">
        <f t="shared" si="17"/>
        <v>100</v>
      </c>
      <c r="H191" s="57">
        <v>0</v>
      </c>
      <c r="I191" s="58">
        <f t="shared" si="19"/>
        <v>0</v>
      </c>
      <c r="J191" s="57">
        <v>0</v>
      </c>
      <c r="K191" s="58">
        <f t="shared" si="20"/>
        <v>0</v>
      </c>
      <c r="L191" s="57">
        <f t="shared" si="18"/>
        <v>1680000</v>
      </c>
      <c r="M191" s="58">
        <f t="shared" si="21"/>
        <v>3.3279786356961799E-2</v>
      </c>
      <c r="N191" s="15"/>
      <c r="O191" s="15"/>
      <c r="P191" s="15"/>
    </row>
    <row r="192" spans="2:16" x14ac:dyDescent="0.2">
      <c r="B192" s="46" t="s">
        <v>232</v>
      </c>
      <c r="C192" s="57">
        <v>0</v>
      </c>
      <c r="D192" s="57">
        <v>-1</v>
      </c>
      <c r="E192" s="57">
        <v>0</v>
      </c>
      <c r="F192" s="57">
        <f t="shared" si="16"/>
        <v>-1</v>
      </c>
      <c r="G192" s="58">
        <f t="shared" si="17"/>
        <v>100</v>
      </c>
      <c r="H192" s="57">
        <v>0</v>
      </c>
      <c r="I192" s="58">
        <f t="shared" si="19"/>
        <v>0</v>
      </c>
      <c r="J192" s="57">
        <v>0</v>
      </c>
      <c r="K192" s="58">
        <f t="shared" si="20"/>
        <v>0</v>
      </c>
      <c r="L192" s="57">
        <f t="shared" si="18"/>
        <v>-1</v>
      </c>
      <c r="M192" s="58">
        <f t="shared" si="21"/>
        <v>-1.9809396641048689E-8</v>
      </c>
      <c r="N192" s="15"/>
      <c r="O192" s="15"/>
      <c r="P192" s="15"/>
    </row>
    <row r="193" spans="2:16" x14ac:dyDescent="0.2">
      <c r="B193" s="46" t="s">
        <v>233</v>
      </c>
      <c r="C193" s="57">
        <v>0</v>
      </c>
      <c r="D193" s="57">
        <v>0</v>
      </c>
      <c r="E193" s="57">
        <v>7045303</v>
      </c>
      <c r="F193" s="57">
        <f t="shared" si="16"/>
        <v>7045303</v>
      </c>
      <c r="G193" s="58">
        <f t="shared" si="17"/>
        <v>100</v>
      </c>
      <c r="H193" s="57">
        <v>0</v>
      </c>
      <c r="I193" s="58">
        <f t="shared" si="19"/>
        <v>0</v>
      </c>
      <c r="J193" s="57">
        <v>0</v>
      </c>
      <c r="K193" s="58">
        <f t="shared" si="20"/>
        <v>0</v>
      </c>
      <c r="L193" s="57">
        <f t="shared" si="18"/>
        <v>7045303</v>
      </c>
      <c r="M193" s="58">
        <f t="shared" si="21"/>
        <v>0.13956320158337027</v>
      </c>
      <c r="N193" s="15"/>
      <c r="O193" s="15"/>
      <c r="P193" s="15"/>
    </row>
    <row r="194" spans="2:16" x14ac:dyDescent="0.2">
      <c r="B194" s="46" t="s">
        <v>234</v>
      </c>
      <c r="C194" s="57">
        <v>0</v>
      </c>
      <c r="D194" s="57">
        <v>250000</v>
      </c>
      <c r="E194" s="57">
        <v>0</v>
      </c>
      <c r="F194" s="57">
        <f t="shared" si="16"/>
        <v>250000</v>
      </c>
      <c r="G194" s="58">
        <f t="shared" si="17"/>
        <v>100</v>
      </c>
      <c r="H194" s="57">
        <v>0</v>
      </c>
      <c r="I194" s="58">
        <f t="shared" si="19"/>
        <v>0</v>
      </c>
      <c r="J194" s="57">
        <v>0</v>
      </c>
      <c r="K194" s="58">
        <f t="shared" si="20"/>
        <v>0</v>
      </c>
      <c r="L194" s="57">
        <f t="shared" si="18"/>
        <v>250000</v>
      </c>
      <c r="M194" s="58">
        <f t="shared" si="21"/>
        <v>4.9523491602621724E-3</v>
      </c>
      <c r="N194" s="15"/>
      <c r="O194" s="15"/>
      <c r="P194" s="15"/>
    </row>
    <row r="195" spans="2:16" x14ac:dyDescent="0.2">
      <c r="B195" s="46" t="s">
        <v>235</v>
      </c>
      <c r="C195" s="57">
        <v>1984600</v>
      </c>
      <c r="D195" s="57">
        <v>0</v>
      </c>
      <c r="E195" s="57">
        <v>0</v>
      </c>
      <c r="F195" s="57">
        <f t="shared" si="16"/>
        <v>1984600</v>
      </c>
      <c r="G195" s="58">
        <f t="shared" si="17"/>
        <v>100</v>
      </c>
      <c r="H195" s="57">
        <v>0</v>
      </c>
      <c r="I195" s="58">
        <f t="shared" si="19"/>
        <v>0</v>
      </c>
      <c r="J195" s="57">
        <v>0</v>
      </c>
      <c r="K195" s="58">
        <f t="shared" si="20"/>
        <v>0</v>
      </c>
      <c r="L195" s="57">
        <f t="shared" si="18"/>
        <v>1984600</v>
      </c>
      <c r="M195" s="58">
        <f t="shared" si="21"/>
        <v>3.931372857382523E-2</v>
      </c>
      <c r="N195" s="15"/>
      <c r="O195" s="15"/>
      <c r="P195" s="15"/>
    </row>
    <row r="196" spans="2:16" x14ac:dyDescent="0.2">
      <c r="B196" s="46" t="s">
        <v>236</v>
      </c>
      <c r="C196" s="57">
        <v>0</v>
      </c>
      <c r="D196" s="57">
        <v>300000</v>
      </c>
      <c r="E196" s="57">
        <v>0</v>
      </c>
      <c r="F196" s="57">
        <f t="shared" si="16"/>
        <v>300000</v>
      </c>
      <c r="G196" s="58">
        <f t="shared" si="17"/>
        <v>100</v>
      </c>
      <c r="H196" s="57">
        <v>0</v>
      </c>
      <c r="I196" s="58">
        <f t="shared" si="19"/>
        <v>0</v>
      </c>
      <c r="J196" s="57">
        <v>0</v>
      </c>
      <c r="K196" s="58">
        <f t="shared" si="20"/>
        <v>0</v>
      </c>
      <c r="L196" s="57">
        <f t="shared" si="18"/>
        <v>300000</v>
      </c>
      <c r="M196" s="58">
        <f t="shared" si="21"/>
        <v>5.9428189923146062E-3</v>
      </c>
      <c r="N196" s="15"/>
      <c r="O196" s="15"/>
      <c r="P196" s="15"/>
    </row>
    <row r="197" spans="2:16" x14ac:dyDescent="0.2">
      <c r="B197" s="46" t="s">
        <v>237</v>
      </c>
      <c r="C197" s="57">
        <v>2206532</v>
      </c>
      <c r="D197" s="57">
        <v>0</v>
      </c>
      <c r="E197" s="57">
        <v>607255</v>
      </c>
      <c r="F197" s="57">
        <f t="shared" si="16"/>
        <v>2813787</v>
      </c>
      <c r="G197" s="58">
        <f t="shared" si="17"/>
        <v>100</v>
      </c>
      <c r="H197" s="57">
        <v>0</v>
      </c>
      <c r="I197" s="58">
        <f t="shared" si="19"/>
        <v>0</v>
      </c>
      <c r="J197" s="57">
        <v>0</v>
      </c>
      <c r="K197" s="58">
        <f t="shared" si="20"/>
        <v>0</v>
      </c>
      <c r="L197" s="57">
        <f t="shared" si="18"/>
        <v>2813787</v>
      </c>
      <c r="M197" s="58">
        <f t="shared" si="21"/>
        <v>5.5739422746426466E-2</v>
      </c>
      <c r="N197" s="15"/>
      <c r="O197" s="15"/>
      <c r="P197" s="15"/>
    </row>
    <row r="198" spans="2:16" x14ac:dyDescent="0.2">
      <c r="B198" s="46" t="s">
        <v>238</v>
      </c>
      <c r="C198" s="57">
        <v>4230000</v>
      </c>
      <c r="D198" s="57">
        <v>0</v>
      </c>
      <c r="E198" s="57">
        <v>0</v>
      </c>
      <c r="F198" s="57">
        <f t="shared" si="16"/>
        <v>4230000</v>
      </c>
      <c r="G198" s="58">
        <f t="shared" si="17"/>
        <v>100</v>
      </c>
      <c r="H198" s="57">
        <v>0</v>
      </c>
      <c r="I198" s="58">
        <f t="shared" si="19"/>
        <v>0</v>
      </c>
      <c r="J198" s="57">
        <v>0</v>
      </c>
      <c r="K198" s="58">
        <f t="shared" si="20"/>
        <v>0</v>
      </c>
      <c r="L198" s="57">
        <f t="shared" si="18"/>
        <v>4230000</v>
      </c>
      <c r="M198" s="58">
        <f t="shared" si="21"/>
        <v>8.3793747791635953E-2</v>
      </c>
      <c r="N198" s="15"/>
      <c r="O198" s="15"/>
      <c r="P198" s="15"/>
    </row>
    <row r="199" spans="2:16" x14ac:dyDescent="0.2">
      <c r="B199" s="46" t="s">
        <v>239</v>
      </c>
      <c r="C199" s="57">
        <v>116000</v>
      </c>
      <c r="D199" s="57">
        <v>0</v>
      </c>
      <c r="E199" s="57">
        <v>0</v>
      </c>
      <c r="F199" s="57">
        <f t="shared" si="16"/>
        <v>116000</v>
      </c>
      <c r="G199" s="58">
        <f t="shared" si="17"/>
        <v>100</v>
      </c>
      <c r="H199" s="57">
        <v>0</v>
      </c>
      <c r="I199" s="58">
        <f t="shared" si="19"/>
        <v>0</v>
      </c>
      <c r="J199" s="57">
        <v>0</v>
      </c>
      <c r="K199" s="58">
        <f t="shared" si="20"/>
        <v>0</v>
      </c>
      <c r="L199" s="57">
        <f t="shared" si="18"/>
        <v>116000</v>
      </c>
      <c r="M199" s="58">
        <f t="shared" si="21"/>
        <v>2.2978900103616477E-3</v>
      </c>
      <c r="N199" s="15"/>
      <c r="O199" s="15"/>
      <c r="P199" s="15"/>
    </row>
    <row r="200" spans="2:16" x14ac:dyDescent="0.2">
      <c r="B200" s="46" t="s">
        <v>240</v>
      </c>
      <c r="C200" s="57">
        <v>1945502</v>
      </c>
      <c r="D200" s="57">
        <v>0</v>
      </c>
      <c r="E200" s="57">
        <v>866000</v>
      </c>
      <c r="F200" s="57">
        <f t="shared" si="16"/>
        <v>2811502</v>
      </c>
      <c r="G200" s="58">
        <f t="shared" si="17"/>
        <v>100</v>
      </c>
      <c r="H200" s="57">
        <v>0</v>
      </c>
      <c r="I200" s="58">
        <f t="shared" si="19"/>
        <v>0</v>
      </c>
      <c r="J200" s="57">
        <v>0</v>
      </c>
      <c r="K200" s="58">
        <f t="shared" si="20"/>
        <v>0</v>
      </c>
      <c r="L200" s="57">
        <f t="shared" si="18"/>
        <v>2811502</v>
      </c>
      <c r="M200" s="58">
        <f t="shared" si="21"/>
        <v>5.5694158275101671E-2</v>
      </c>
      <c r="N200" s="15"/>
      <c r="O200" s="15"/>
      <c r="P200" s="15"/>
    </row>
    <row r="201" spans="2:16" x14ac:dyDescent="0.2">
      <c r="B201" s="46" t="s">
        <v>241</v>
      </c>
      <c r="C201" s="57">
        <v>527780</v>
      </c>
      <c r="D201" s="57">
        <v>0</v>
      </c>
      <c r="E201" s="57">
        <v>0</v>
      </c>
      <c r="F201" s="57">
        <f t="shared" si="16"/>
        <v>527780</v>
      </c>
      <c r="G201" s="58">
        <f t="shared" si="17"/>
        <v>100</v>
      </c>
      <c r="H201" s="57">
        <v>0</v>
      </c>
      <c r="I201" s="58">
        <f t="shared" si="19"/>
        <v>0</v>
      </c>
      <c r="J201" s="57">
        <v>0</v>
      </c>
      <c r="K201" s="58">
        <f t="shared" si="20"/>
        <v>0</v>
      </c>
      <c r="L201" s="57">
        <f t="shared" si="18"/>
        <v>527780</v>
      </c>
      <c r="M201" s="58">
        <f t="shared" si="21"/>
        <v>1.0455003359212676E-2</v>
      </c>
      <c r="N201" s="15"/>
      <c r="O201" s="15"/>
      <c r="P201" s="15"/>
    </row>
    <row r="202" spans="2:16" x14ac:dyDescent="0.2">
      <c r="B202" s="46" t="s">
        <v>242</v>
      </c>
      <c r="C202" s="57">
        <v>-921</v>
      </c>
      <c r="D202" s="57">
        <v>0</v>
      </c>
      <c r="E202" s="57">
        <v>0</v>
      </c>
      <c r="F202" s="57">
        <f t="shared" si="16"/>
        <v>-921</v>
      </c>
      <c r="G202" s="58">
        <f t="shared" si="17"/>
        <v>100</v>
      </c>
      <c r="H202" s="57">
        <v>0</v>
      </c>
      <c r="I202" s="58">
        <f t="shared" si="19"/>
        <v>0</v>
      </c>
      <c r="J202" s="57">
        <v>0</v>
      </c>
      <c r="K202" s="58">
        <f t="shared" si="20"/>
        <v>0</v>
      </c>
      <c r="L202" s="57">
        <f t="shared" si="18"/>
        <v>-921</v>
      </c>
      <c r="M202" s="58">
        <f t="shared" si="21"/>
        <v>-1.8244454306405843E-5</v>
      </c>
      <c r="N202" s="15"/>
      <c r="O202" s="15"/>
      <c r="P202" s="15"/>
    </row>
    <row r="203" spans="2:16" x14ac:dyDescent="0.2">
      <c r="B203" s="46" t="s">
        <v>243</v>
      </c>
      <c r="C203" s="57">
        <v>200000</v>
      </c>
      <c r="D203" s="57">
        <v>0</v>
      </c>
      <c r="E203" s="57">
        <v>0</v>
      </c>
      <c r="F203" s="57">
        <f t="shared" si="16"/>
        <v>200000</v>
      </c>
      <c r="G203" s="58">
        <f t="shared" si="17"/>
        <v>100</v>
      </c>
      <c r="H203" s="57">
        <v>0</v>
      </c>
      <c r="I203" s="58">
        <f t="shared" si="19"/>
        <v>0</v>
      </c>
      <c r="J203" s="57">
        <v>0</v>
      </c>
      <c r="K203" s="58">
        <f t="shared" si="20"/>
        <v>0</v>
      </c>
      <c r="L203" s="57">
        <f t="shared" si="18"/>
        <v>200000</v>
      </c>
      <c r="M203" s="58">
        <f t="shared" si="21"/>
        <v>3.9618793282097378E-3</v>
      </c>
      <c r="N203" s="15"/>
      <c r="O203" s="15"/>
      <c r="P203" s="15"/>
    </row>
    <row r="204" spans="2:16" x14ac:dyDescent="0.2">
      <c r="B204" s="46" t="s">
        <v>244</v>
      </c>
      <c r="C204" s="57">
        <v>6336000</v>
      </c>
      <c r="D204" s="57">
        <v>0</v>
      </c>
      <c r="E204" s="57">
        <v>-58</v>
      </c>
      <c r="F204" s="57">
        <f t="shared" si="16"/>
        <v>6335942</v>
      </c>
      <c r="G204" s="58">
        <f t="shared" si="17"/>
        <v>100</v>
      </c>
      <c r="H204" s="57">
        <v>0</v>
      </c>
      <c r="I204" s="58">
        <f t="shared" si="19"/>
        <v>0</v>
      </c>
      <c r="J204" s="62">
        <v>0</v>
      </c>
      <c r="K204" s="58">
        <f t="shared" si="20"/>
        <v>0</v>
      </c>
      <c r="L204" s="57">
        <f t="shared" si="18"/>
        <v>6335942</v>
      </c>
      <c r="M204" s="58">
        <f t="shared" si="21"/>
        <v>0.12551118817267931</v>
      </c>
      <c r="N204" s="15"/>
      <c r="O204" s="15"/>
      <c r="P204" s="15"/>
    </row>
    <row r="205" spans="2:16" x14ac:dyDescent="0.2">
      <c r="B205" s="60" t="s">
        <v>245</v>
      </c>
      <c r="C205" s="63">
        <v>0</v>
      </c>
      <c r="D205" s="63">
        <v>124448</v>
      </c>
      <c r="E205" s="63">
        <v>-97201</v>
      </c>
      <c r="F205" s="63">
        <f t="shared" si="16"/>
        <v>27247</v>
      </c>
      <c r="G205" s="65">
        <f t="shared" si="17"/>
        <v>100</v>
      </c>
      <c r="H205" s="63">
        <v>0</v>
      </c>
      <c r="I205" s="65">
        <f t="shared" si="19"/>
        <v>0</v>
      </c>
      <c r="J205" s="57">
        <v>0</v>
      </c>
      <c r="K205" s="65">
        <f t="shared" si="20"/>
        <v>0</v>
      </c>
      <c r="L205" s="63">
        <f t="shared" si="18"/>
        <v>27247</v>
      </c>
      <c r="M205" s="65">
        <f t="shared" si="21"/>
        <v>5.3974663027865361E-4</v>
      </c>
      <c r="N205" s="15"/>
      <c r="O205" s="15"/>
      <c r="P205" s="15"/>
    </row>
    <row r="206" spans="2:16" x14ac:dyDescent="0.2">
      <c r="B206" s="46" t="s">
        <v>246</v>
      </c>
      <c r="C206" s="57">
        <v>0</v>
      </c>
      <c r="D206" s="57">
        <v>0</v>
      </c>
      <c r="E206" s="57">
        <v>0</v>
      </c>
      <c r="F206" s="57">
        <f t="shared" si="16"/>
        <v>0</v>
      </c>
      <c r="G206" s="58">
        <f t="shared" si="17"/>
        <v>0</v>
      </c>
      <c r="H206" s="57">
        <v>855801</v>
      </c>
      <c r="I206" s="58">
        <f t="shared" si="19"/>
        <v>100</v>
      </c>
      <c r="J206" s="57">
        <v>0</v>
      </c>
      <c r="K206" s="58">
        <f t="shared" si="20"/>
        <v>0</v>
      </c>
      <c r="L206" s="57">
        <f t="shared" si="18"/>
        <v>855801</v>
      </c>
      <c r="M206" s="58">
        <f t="shared" si="21"/>
        <v>1.6952901454806109E-2</v>
      </c>
      <c r="N206" s="15"/>
      <c r="O206" s="15"/>
      <c r="P206" s="15"/>
    </row>
    <row r="207" spans="2:16" x14ac:dyDescent="0.2">
      <c r="B207" s="46" t="s">
        <v>247</v>
      </c>
      <c r="C207" s="57">
        <v>0</v>
      </c>
      <c r="D207" s="57">
        <v>10000</v>
      </c>
      <c r="E207" s="57">
        <v>628400</v>
      </c>
      <c r="F207" s="57">
        <f t="shared" si="16"/>
        <v>638400</v>
      </c>
      <c r="G207" s="58">
        <f t="shared" si="17"/>
        <v>19.295123508133933</v>
      </c>
      <c r="H207" s="57">
        <v>2670208</v>
      </c>
      <c r="I207" s="58">
        <f t="shared" si="19"/>
        <v>80.704876491866059</v>
      </c>
      <c r="J207" s="57">
        <v>0</v>
      </c>
      <c r="K207" s="58">
        <f t="shared" si="20"/>
        <v>0</v>
      </c>
      <c r="L207" s="57">
        <f t="shared" si="18"/>
        <v>3308608</v>
      </c>
      <c r="M207" s="58">
        <f t="shared" si="21"/>
        <v>6.5541528201746815E-2</v>
      </c>
      <c r="N207" s="15"/>
      <c r="O207" s="15"/>
      <c r="P207" s="15"/>
    </row>
    <row r="208" spans="2:16" x14ac:dyDescent="0.2">
      <c r="B208" s="46" t="s">
        <v>248</v>
      </c>
      <c r="C208" s="57">
        <v>500000</v>
      </c>
      <c r="D208" s="57">
        <v>0</v>
      </c>
      <c r="E208" s="57">
        <v>0</v>
      </c>
      <c r="F208" s="57">
        <f t="shared" si="16"/>
        <v>500000</v>
      </c>
      <c r="G208" s="58">
        <f t="shared" si="17"/>
        <v>100</v>
      </c>
      <c r="H208" s="57">
        <v>0</v>
      </c>
      <c r="I208" s="58">
        <f t="shared" si="19"/>
        <v>0</v>
      </c>
      <c r="J208" s="57">
        <v>0</v>
      </c>
      <c r="K208" s="58">
        <f t="shared" si="20"/>
        <v>0</v>
      </c>
      <c r="L208" s="57">
        <f t="shared" si="18"/>
        <v>500000</v>
      </c>
      <c r="M208" s="58">
        <f t="shared" si="21"/>
        <v>9.9046983205243449E-3</v>
      </c>
      <c r="N208" s="15"/>
      <c r="O208" s="15"/>
      <c r="P208" s="15"/>
    </row>
    <row r="209" spans="2:16" x14ac:dyDescent="0.2">
      <c r="B209" s="46" t="s">
        <v>249</v>
      </c>
      <c r="C209" s="57">
        <v>500000</v>
      </c>
      <c r="D209" s="57">
        <v>0</v>
      </c>
      <c r="E209" s="57">
        <v>0</v>
      </c>
      <c r="F209" s="57">
        <f t="shared" si="16"/>
        <v>500000</v>
      </c>
      <c r="G209" s="58">
        <f t="shared" si="17"/>
        <v>100</v>
      </c>
      <c r="H209" s="57">
        <v>0</v>
      </c>
      <c r="I209" s="58">
        <f t="shared" si="19"/>
        <v>0</v>
      </c>
      <c r="J209" s="57">
        <v>0</v>
      </c>
      <c r="K209" s="58">
        <f t="shared" si="20"/>
        <v>0</v>
      </c>
      <c r="L209" s="57">
        <f t="shared" si="18"/>
        <v>500000</v>
      </c>
      <c r="M209" s="58">
        <f t="shared" si="21"/>
        <v>9.9046983205243449E-3</v>
      </c>
      <c r="N209" s="15"/>
      <c r="O209" s="15"/>
      <c r="P209" s="15"/>
    </row>
    <row r="210" spans="2:16" x14ac:dyDescent="0.2">
      <c r="B210" s="60" t="s">
        <v>250</v>
      </c>
      <c r="C210" s="63">
        <v>0</v>
      </c>
      <c r="D210" s="63">
        <v>1491200</v>
      </c>
      <c r="E210" s="63">
        <v>0</v>
      </c>
      <c r="F210" s="63">
        <f t="shared" si="16"/>
        <v>1491200</v>
      </c>
      <c r="G210" s="65">
        <f t="shared" si="17"/>
        <v>100</v>
      </c>
      <c r="H210" s="63">
        <v>0</v>
      </c>
      <c r="I210" s="65">
        <f t="shared" si="19"/>
        <v>0</v>
      </c>
      <c r="J210" s="63">
        <v>0</v>
      </c>
      <c r="K210" s="65">
        <f t="shared" si="20"/>
        <v>0</v>
      </c>
      <c r="L210" s="63">
        <f t="shared" si="18"/>
        <v>1491200</v>
      </c>
      <c r="M210" s="65">
        <f t="shared" si="21"/>
        <v>2.9539772271131807E-2</v>
      </c>
      <c r="N210" s="15"/>
      <c r="O210" s="15"/>
      <c r="P210" s="15"/>
    </row>
    <row r="211" spans="2:16" x14ac:dyDescent="0.2">
      <c r="B211" s="46" t="s">
        <v>251</v>
      </c>
      <c r="C211" s="57">
        <v>0</v>
      </c>
      <c r="D211" s="57">
        <v>500000</v>
      </c>
      <c r="E211" s="57">
        <v>0</v>
      </c>
      <c r="F211" s="57">
        <f t="shared" si="16"/>
        <v>500000</v>
      </c>
      <c r="G211" s="58">
        <f t="shared" si="17"/>
        <v>100</v>
      </c>
      <c r="H211" s="57">
        <v>0</v>
      </c>
      <c r="I211" s="58">
        <f t="shared" si="19"/>
        <v>0</v>
      </c>
      <c r="J211" s="57">
        <v>0</v>
      </c>
      <c r="K211" s="58">
        <f t="shared" si="20"/>
        <v>0</v>
      </c>
      <c r="L211" s="57">
        <f t="shared" si="18"/>
        <v>500000</v>
      </c>
      <c r="M211" s="58">
        <f t="shared" si="21"/>
        <v>9.9046983205243449E-3</v>
      </c>
      <c r="N211" s="15"/>
      <c r="O211" s="15"/>
      <c r="P211" s="15"/>
    </row>
    <row r="212" spans="2:16" x14ac:dyDescent="0.2">
      <c r="B212" s="46" t="s">
        <v>252</v>
      </c>
      <c r="C212" s="57">
        <v>336490</v>
      </c>
      <c r="D212" s="57">
        <v>-339395</v>
      </c>
      <c r="E212" s="57">
        <v>315505</v>
      </c>
      <c r="F212" s="57">
        <f t="shared" si="16"/>
        <v>312600</v>
      </c>
      <c r="G212" s="58">
        <f t="shared" si="17"/>
        <v>100</v>
      </c>
      <c r="H212" s="57">
        <v>0</v>
      </c>
      <c r="I212" s="58">
        <f t="shared" si="19"/>
        <v>0</v>
      </c>
      <c r="J212" s="57">
        <v>0</v>
      </c>
      <c r="K212" s="58">
        <f t="shared" si="20"/>
        <v>0</v>
      </c>
      <c r="L212" s="57">
        <f t="shared" si="18"/>
        <v>312600</v>
      </c>
      <c r="M212" s="58">
        <f t="shared" si="21"/>
        <v>6.1924173899918196E-3</v>
      </c>
      <c r="N212" s="15"/>
      <c r="O212" s="15"/>
      <c r="P212" s="15"/>
    </row>
    <row r="213" spans="2:16" x14ac:dyDescent="0.2">
      <c r="B213" s="46" t="s">
        <v>253</v>
      </c>
      <c r="C213" s="57">
        <v>0</v>
      </c>
      <c r="D213" s="57">
        <v>140000</v>
      </c>
      <c r="E213" s="57">
        <v>0</v>
      </c>
      <c r="F213" s="57">
        <f t="shared" si="16"/>
        <v>140000</v>
      </c>
      <c r="G213" s="58">
        <f t="shared" si="17"/>
        <v>100</v>
      </c>
      <c r="H213" s="57">
        <v>0</v>
      </c>
      <c r="I213" s="58">
        <f t="shared" si="19"/>
        <v>0</v>
      </c>
      <c r="J213" s="57">
        <v>0</v>
      </c>
      <c r="K213" s="58">
        <f t="shared" si="20"/>
        <v>0</v>
      </c>
      <c r="L213" s="57">
        <f t="shared" si="18"/>
        <v>140000</v>
      </c>
      <c r="M213" s="58">
        <f t="shared" si="21"/>
        <v>2.7733155297468164E-3</v>
      </c>
      <c r="N213" s="15"/>
      <c r="O213" s="15"/>
      <c r="P213" s="15"/>
    </row>
    <row r="214" spans="2:16" x14ac:dyDescent="0.2">
      <c r="B214" s="46" t="s">
        <v>254</v>
      </c>
      <c r="C214" s="57">
        <v>0</v>
      </c>
      <c r="D214" s="57">
        <v>0</v>
      </c>
      <c r="E214" s="57">
        <v>6000000</v>
      </c>
      <c r="F214" s="57">
        <f t="shared" si="16"/>
        <v>6000000</v>
      </c>
      <c r="G214" s="58">
        <v>0</v>
      </c>
      <c r="H214" s="57">
        <v>0</v>
      </c>
      <c r="I214" s="58">
        <v>0</v>
      </c>
      <c r="J214" s="62">
        <v>0</v>
      </c>
      <c r="K214" s="58">
        <v>0</v>
      </c>
      <c r="L214" s="57">
        <f t="shared" si="18"/>
        <v>6000000</v>
      </c>
      <c r="M214" s="58">
        <f t="shared" si="21"/>
        <v>0.11885637984629213</v>
      </c>
      <c r="N214" s="15"/>
      <c r="O214" s="15"/>
      <c r="P214" s="15"/>
    </row>
    <row r="215" spans="2:16" x14ac:dyDescent="0.2">
      <c r="B215" s="60" t="s">
        <v>255</v>
      </c>
      <c r="C215" s="63">
        <v>0</v>
      </c>
      <c r="D215" s="63">
        <v>0</v>
      </c>
      <c r="E215" s="63">
        <v>250000</v>
      </c>
      <c r="F215" s="63">
        <f t="shared" si="16"/>
        <v>250000</v>
      </c>
      <c r="G215" s="65">
        <f t="shared" si="17"/>
        <v>100</v>
      </c>
      <c r="H215" s="63">
        <v>0</v>
      </c>
      <c r="I215" s="65">
        <f t="shared" si="19"/>
        <v>0</v>
      </c>
      <c r="J215" s="57">
        <v>0</v>
      </c>
      <c r="K215" s="65">
        <f t="shared" si="20"/>
        <v>0</v>
      </c>
      <c r="L215" s="63">
        <f t="shared" si="18"/>
        <v>250000</v>
      </c>
      <c r="M215" s="65">
        <f t="shared" si="21"/>
        <v>4.9523491602621724E-3</v>
      </c>
      <c r="N215" s="15"/>
      <c r="O215" s="15"/>
      <c r="P215" s="15"/>
    </row>
    <row r="216" spans="2:16" ht="12.95" customHeight="1" x14ac:dyDescent="0.2">
      <c r="B216" s="16" t="s">
        <v>0</v>
      </c>
      <c r="C216" s="15"/>
      <c r="D216" s="15"/>
      <c r="E216" s="15"/>
      <c r="F216" s="15"/>
      <c r="G216" s="21"/>
      <c r="H216" s="15"/>
      <c r="I216" s="21"/>
      <c r="J216" s="15"/>
      <c r="K216" s="21"/>
      <c r="L216" s="15"/>
      <c r="M216" s="66"/>
      <c r="N216" s="15"/>
      <c r="O216" s="15"/>
      <c r="P216" s="15"/>
    </row>
    <row r="217" spans="2:16" x14ac:dyDescent="0.2">
      <c r="B217" s="32" t="s">
        <v>32</v>
      </c>
      <c r="C217" s="30">
        <f>SUM(C126:C216)</f>
        <v>76773045</v>
      </c>
      <c r="D217" s="30">
        <f>SUM(D126:D216)</f>
        <v>8220253.9900000002</v>
      </c>
      <c r="E217" s="30">
        <f>SUM(E126:E216)</f>
        <v>43060661</v>
      </c>
      <c r="F217" s="30">
        <f>SUM(F126:F216)</f>
        <v>128053959.99000001</v>
      </c>
      <c r="G217" s="31">
        <f>(F217/L217)*100</f>
        <v>82.037624730381324</v>
      </c>
      <c r="H217" s="30">
        <f>SUM(H126:H216)</f>
        <v>26074585</v>
      </c>
      <c r="I217" s="31">
        <f>(H217/L217)*100</f>
        <v>16.704653408590225</v>
      </c>
      <c r="J217" s="30">
        <f>SUM(J126:J216)</f>
        <v>1963200</v>
      </c>
      <c r="K217" s="31">
        <f>(J217/L217)*100</f>
        <v>1.2577218610284433</v>
      </c>
      <c r="L217" s="30">
        <f>SUM(L126:L216)</f>
        <v>156091744.99000001</v>
      </c>
      <c r="M217" s="67">
        <f>SUM(M126:M216)</f>
        <v>3.0920832889003336</v>
      </c>
      <c r="N217" s="15" t="s">
        <v>0</v>
      </c>
      <c r="O217" s="15"/>
      <c r="P217" s="15"/>
    </row>
    <row r="218" spans="2:16" ht="12.95" customHeight="1" x14ac:dyDescent="0.2">
      <c r="B218" s="16"/>
      <c r="C218" s="28"/>
      <c r="D218" s="28"/>
      <c r="E218" s="28"/>
      <c r="F218" s="28"/>
      <c r="G218" s="17"/>
      <c r="H218" s="28"/>
      <c r="I218" s="17"/>
      <c r="J218" s="28"/>
      <c r="K218" s="17"/>
      <c r="L218" s="28"/>
      <c r="M218" s="58"/>
      <c r="N218" s="15"/>
      <c r="O218" s="15"/>
      <c r="P218" s="15"/>
    </row>
    <row r="219" spans="2:16" ht="12.95" customHeight="1" x14ac:dyDescent="0.2">
      <c r="B219" s="16"/>
      <c r="C219" s="28"/>
      <c r="D219" s="28"/>
      <c r="E219" s="28"/>
      <c r="F219" s="28"/>
      <c r="G219" s="17"/>
      <c r="H219" s="28"/>
      <c r="I219" s="17"/>
      <c r="J219" s="28"/>
      <c r="K219" s="17"/>
      <c r="L219" s="28"/>
      <c r="M219" s="58"/>
      <c r="N219" s="15"/>
      <c r="O219" s="15"/>
      <c r="P219" s="15"/>
    </row>
    <row r="220" spans="2:16" ht="15.75" x14ac:dyDescent="0.25">
      <c r="B220" s="47" t="s">
        <v>31</v>
      </c>
      <c r="C220" s="15"/>
      <c r="D220" s="15"/>
      <c r="E220" s="15"/>
      <c r="F220" s="15"/>
      <c r="G220" s="21"/>
      <c r="H220" s="15"/>
      <c r="I220" s="21"/>
      <c r="J220" s="15"/>
      <c r="K220" s="21"/>
      <c r="L220" s="15"/>
      <c r="M220" s="66"/>
      <c r="N220" s="15"/>
      <c r="O220" s="15"/>
      <c r="P220" s="15"/>
    </row>
    <row r="221" spans="2:16" ht="15.75" x14ac:dyDescent="0.25">
      <c r="B221" s="47" t="s">
        <v>36</v>
      </c>
      <c r="C221" s="15"/>
      <c r="D221" s="15"/>
      <c r="E221" s="15"/>
      <c r="F221" s="15"/>
      <c r="G221" s="21"/>
      <c r="H221" s="15"/>
      <c r="I221" s="21"/>
      <c r="J221" s="15"/>
      <c r="K221" s="21"/>
      <c r="L221" s="15"/>
      <c r="M221" s="66"/>
      <c r="N221" s="15"/>
      <c r="O221" s="15"/>
      <c r="P221" s="15"/>
    </row>
    <row r="222" spans="2:16" ht="15.75" x14ac:dyDescent="0.25">
      <c r="B222" s="47"/>
      <c r="C222" s="15"/>
      <c r="D222" s="15"/>
      <c r="E222" s="15"/>
      <c r="F222" s="15"/>
      <c r="G222" s="21"/>
      <c r="H222" s="15"/>
      <c r="I222" s="21"/>
      <c r="J222" s="15"/>
      <c r="K222" s="21"/>
      <c r="L222" s="15"/>
      <c r="M222" s="66"/>
      <c r="N222" s="15"/>
      <c r="O222" s="15"/>
      <c r="P222" s="15"/>
    </row>
    <row r="223" spans="2:16" x14ac:dyDescent="0.2">
      <c r="B223" s="16" t="s">
        <v>63</v>
      </c>
      <c r="C223" s="28">
        <v>2050000</v>
      </c>
      <c r="D223" s="28">
        <v>-12094</v>
      </c>
      <c r="E223" s="28">
        <v>0</v>
      </c>
      <c r="F223" s="28">
        <f>SUM(C223:E223)</f>
        <v>2037906</v>
      </c>
      <c r="G223" s="17">
        <f t="shared" ref="G223:G258" si="22">(F223/L223)*100</f>
        <v>100</v>
      </c>
      <c r="H223" s="28">
        <v>0</v>
      </c>
      <c r="I223" s="17">
        <f t="shared" ref="I223:I264" si="23">(H223/L223)*100</f>
        <v>0</v>
      </c>
      <c r="J223" s="28">
        <v>0</v>
      </c>
      <c r="K223" s="17">
        <f t="shared" ref="K223:K264" si="24">(J223/L223)*100</f>
        <v>0</v>
      </c>
      <c r="L223" s="28">
        <f t="shared" ref="L223:L264" si="25">J223+H223+F223</f>
        <v>2037906</v>
      </c>
      <c r="M223" s="58">
        <f t="shared" ref="M223:M264" si="26">(L223/$L$269)*100</f>
        <v>4.0369688271172974E-2</v>
      </c>
      <c r="N223" s="15"/>
      <c r="O223" s="15"/>
      <c r="P223" s="15"/>
    </row>
    <row r="224" spans="2:16" x14ac:dyDescent="0.2">
      <c r="B224" s="16" t="s">
        <v>64</v>
      </c>
      <c r="C224" s="28">
        <v>0</v>
      </c>
      <c r="D224" s="28">
        <v>-390225</v>
      </c>
      <c r="E224" s="28">
        <v>400000</v>
      </c>
      <c r="F224" s="28">
        <f t="shared" ref="F224:F258" si="27">SUM(C224:E224)</f>
        <v>9775</v>
      </c>
      <c r="G224" s="17">
        <f t="shared" si="22"/>
        <v>100</v>
      </c>
      <c r="H224" s="28">
        <v>0</v>
      </c>
      <c r="I224" s="17">
        <f t="shared" si="23"/>
        <v>0</v>
      </c>
      <c r="J224" s="28">
        <v>0</v>
      </c>
      <c r="K224" s="17">
        <f t="shared" si="24"/>
        <v>0</v>
      </c>
      <c r="L224" s="28">
        <f t="shared" si="25"/>
        <v>9775</v>
      </c>
      <c r="M224" s="58">
        <f t="shared" si="26"/>
        <v>1.9363685216625091E-4</v>
      </c>
      <c r="N224" s="15"/>
      <c r="O224" s="15"/>
      <c r="P224" s="15"/>
    </row>
    <row r="225" spans="2:16" x14ac:dyDescent="0.2">
      <c r="B225" s="16" t="s">
        <v>95</v>
      </c>
      <c r="C225" s="28">
        <v>0</v>
      </c>
      <c r="D225" s="28">
        <v>-83631</v>
      </c>
      <c r="E225" s="28">
        <v>0</v>
      </c>
      <c r="F225" s="28">
        <f t="shared" si="27"/>
        <v>-83631</v>
      </c>
      <c r="G225" s="17">
        <f t="shared" si="22"/>
        <v>100</v>
      </c>
      <c r="H225" s="28">
        <v>0</v>
      </c>
      <c r="I225" s="17">
        <f t="shared" si="23"/>
        <v>0</v>
      </c>
      <c r="J225" s="28">
        <v>0</v>
      </c>
      <c r="K225" s="17">
        <f t="shared" si="24"/>
        <v>0</v>
      </c>
      <c r="L225" s="28">
        <f t="shared" si="25"/>
        <v>-83631</v>
      </c>
      <c r="M225" s="58">
        <f t="shared" si="26"/>
        <v>-1.6566796504875428E-3</v>
      </c>
      <c r="N225" s="15"/>
      <c r="O225" s="15"/>
      <c r="P225" s="15"/>
    </row>
    <row r="226" spans="2:16" x14ac:dyDescent="0.2">
      <c r="B226" s="16" t="s">
        <v>65</v>
      </c>
      <c r="C226" s="28">
        <v>0</v>
      </c>
      <c r="D226" s="28">
        <v>0</v>
      </c>
      <c r="E226" s="28">
        <v>156000</v>
      </c>
      <c r="F226" s="28">
        <f t="shared" si="27"/>
        <v>156000</v>
      </c>
      <c r="G226" s="17">
        <f t="shared" si="22"/>
        <v>100</v>
      </c>
      <c r="H226" s="28">
        <v>0</v>
      </c>
      <c r="I226" s="17">
        <f t="shared" si="23"/>
        <v>0</v>
      </c>
      <c r="J226" s="28">
        <v>0</v>
      </c>
      <c r="K226" s="17">
        <f t="shared" si="24"/>
        <v>0</v>
      </c>
      <c r="L226" s="28">
        <f t="shared" si="25"/>
        <v>156000</v>
      </c>
      <c r="M226" s="58">
        <f t="shared" si="26"/>
        <v>3.0902658760035952E-3</v>
      </c>
      <c r="N226" s="15"/>
      <c r="O226" s="15"/>
      <c r="P226" s="15"/>
    </row>
    <row r="227" spans="2:16" x14ac:dyDescent="0.2">
      <c r="B227" s="16" t="s">
        <v>66</v>
      </c>
      <c r="C227" s="28">
        <v>-993024</v>
      </c>
      <c r="D227" s="28">
        <v>-808855</v>
      </c>
      <c r="E227" s="28">
        <v>988000</v>
      </c>
      <c r="F227" s="28">
        <f t="shared" si="27"/>
        <v>-813879</v>
      </c>
      <c r="G227" s="17">
        <f t="shared" si="22"/>
        <v>100</v>
      </c>
      <c r="H227" s="28">
        <v>0</v>
      </c>
      <c r="I227" s="17">
        <f t="shared" si="23"/>
        <v>0</v>
      </c>
      <c r="J227" s="28">
        <v>0</v>
      </c>
      <c r="K227" s="17">
        <f t="shared" si="24"/>
        <v>0</v>
      </c>
      <c r="L227" s="28">
        <f t="shared" si="25"/>
        <v>-813879</v>
      </c>
      <c r="M227" s="58">
        <f t="shared" si="26"/>
        <v>-1.6122451928820065E-2</v>
      </c>
      <c r="N227" s="15"/>
      <c r="O227" s="15"/>
      <c r="P227" s="15"/>
    </row>
    <row r="228" spans="2:16" x14ac:dyDescent="0.2">
      <c r="B228" s="41" t="s">
        <v>67</v>
      </c>
      <c r="C228" s="42">
        <v>2315547</v>
      </c>
      <c r="D228" s="42">
        <v>2851851</v>
      </c>
      <c r="E228" s="42">
        <v>292376</v>
      </c>
      <c r="F228" s="42">
        <f t="shared" si="27"/>
        <v>5459774</v>
      </c>
      <c r="G228" s="43">
        <f t="shared" si="22"/>
        <v>100</v>
      </c>
      <c r="H228" s="42">
        <v>0</v>
      </c>
      <c r="I228" s="43">
        <f t="shared" si="23"/>
        <v>0</v>
      </c>
      <c r="J228" s="42">
        <v>0</v>
      </c>
      <c r="K228" s="43">
        <f t="shared" si="24"/>
        <v>0</v>
      </c>
      <c r="L228" s="42">
        <f t="shared" si="25"/>
        <v>5459774</v>
      </c>
      <c r="M228" s="65">
        <f t="shared" si="26"/>
        <v>0.10815482873648496</v>
      </c>
      <c r="N228" s="15"/>
      <c r="O228" s="15"/>
      <c r="P228" s="15"/>
    </row>
    <row r="229" spans="2:16" x14ac:dyDescent="0.2">
      <c r="B229" s="16" t="s">
        <v>89</v>
      </c>
      <c r="C229" s="28">
        <v>0</v>
      </c>
      <c r="D229" s="28">
        <v>0</v>
      </c>
      <c r="E229" s="28">
        <v>-5356569</v>
      </c>
      <c r="F229" s="28">
        <f t="shared" si="27"/>
        <v>-5356569</v>
      </c>
      <c r="G229" s="17">
        <f t="shared" si="22"/>
        <v>-13.310418289136431</v>
      </c>
      <c r="H229" s="28">
        <v>45600000</v>
      </c>
      <c r="I229" s="17">
        <f t="shared" si="23"/>
        <v>113.31041828913644</v>
      </c>
      <c r="J229" s="28">
        <v>0</v>
      </c>
      <c r="K229" s="17">
        <f t="shared" si="24"/>
        <v>0</v>
      </c>
      <c r="L229" s="28">
        <f t="shared" si="25"/>
        <v>40243431</v>
      </c>
      <c r="M229" s="58">
        <f t="shared" si="26"/>
        <v>0.79719808687567473</v>
      </c>
      <c r="N229" s="15"/>
      <c r="O229" s="15"/>
      <c r="P229" s="15"/>
    </row>
    <row r="230" spans="2:16" x14ac:dyDescent="0.2">
      <c r="B230" s="16" t="s">
        <v>68</v>
      </c>
      <c r="C230" s="28">
        <v>448000</v>
      </c>
      <c r="D230" s="28">
        <v>920541</v>
      </c>
      <c r="E230" s="28">
        <v>100000</v>
      </c>
      <c r="F230" s="28">
        <f t="shared" si="27"/>
        <v>1468541</v>
      </c>
      <c r="G230" s="17">
        <f t="shared" si="22"/>
        <v>100</v>
      </c>
      <c r="H230" s="28">
        <v>0</v>
      </c>
      <c r="I230" s="17">
        <f t="shared" si="23"/>
        <v>0</v>
      </c>
      <c r="J230" s="28">
        <v>0</v>
      </c>
      <c r="K230" s="17">
        <f t="shared" si="24"/>
        <v>0</v>
      </c>
      <c r="L230" s="28">
        <f t="shared" si="25"/>
        <v>1468541</v>
      </c>
      <c r="M230" s="58">
        <f t="shared" si="26"/>
        <v>2.9090911152642281E-2</v>
      </c>
      <c r="N230" s="15"/>
      <c r="O230" s="15"/>
      <c r="P230" s="15"/>
    </row>
    <row r="231" spans="2:16" x14ac:dyDescent="0.2">
      <c r="B231" s="16" t="s">
        <v>69</v>
      </c>
      <c r="C231" s="28">
        <v>-122314</v>
      </c>
      <c r="D231" s="28">
        <v>182563</v>
      </c>
      <c r="E231" s="28">
        <v>51180</v>
      </c>
      <c r="F231" s="28">
        <f t="shared" si="27"/>
        <v>111429</v>
      </c>
      <c r="G231" s="17">
        <f t="shared" si="22"/>
        <v>100</v>
      </c>
      <c r="H231" s="28">
        <v>0</v>
      </c>
      <c r="I231" s="17">
        <f t="shared" si="23"/>
        <v>0</v>
      </c>
      <c r="J231" s="28">
        <v>0</v>
      </c>
      <c r="K231" s="17">
        <f t="shared" si="24"/>
        <v>0</v>
      </c>
      <c r="L231" s="28">
        <f t="shared" si="25"/>
        <v>111429</v>
      </c>
      <c r="M231" s="58">
        <f t="shared" si="26"/>
        <v>2.2073412583154144E-3</v>
      </c>
      <c r="N231" s="15"/>
      <c r="O231" s="15"/>
      <c r="P231" s="15"/>
    </row>
    <row r="232" spans="2:16" x14ac:dyDescent="0.2">
      <c r="B232" s="16" t="s">
        <v>256</v>
      </c>
      <c r="C232" s="28">
        <v>0</v>
      </c>
      <c r="D232" s="28">
        <v>252500</v>
      </c>
      <c r="E232" s="28">
        <v>1052500</v>
      </c>
      <c r="F232" s="28">
        <f t="shared" si="27"/>
        <v>1305000</v>
      </c>
      <c r="G232" s="17">
        <f t="shared" si="22"/>
        <v>100</v>
      </c>
      <c r="H232" s="28">
        <v>0</v>
      </c>
      <c r="I232" s="17">
        <f t="shared" si="23"/>
        <v>0</v>
      </c>
      <c r="J232" s="28">
        <v>0</v>
      </c>
      <c r="K232" s="17">
        <f t="shared" si="24"/>
        <v>0</v>
      </c>
      <c r="L232" s="28">
        <f t="shared" si="25"/>
        <v>1305000</v>
      </c>
      <c r="M232" s="58">
        <f t="shared" si="26"/>
        <v>2.5851262616568539E-2</v>
      </c>
      <c r="N232" s="15"/>
      <c r="O232" s="15"/>
      <c r="P232" s="15"/>
    </row>
    <row r="233" spans="2:16" x14ac:dyDescent="0.2">
      <c r="B233" s="41" t="s">
        <v>91</v>
      </c>
      <c r="C233" s="42">
        <v>3587000</v>
      </c>
      <c r="D233" s="42">
        <v>206537</v>
      </c>
      <c r="E233" s="42">
        <v>4000000</v>
      </c>
      <c r="F233" s="42">
        <f t="shared" si="27"/>
        <v>7793537</v>
      </c>
      <c r="G233" s="43">
        <f t="shared" si="22"/>
        <v>94.923472690585058</v>
      </c>
      <c r="H233" s="42">
        <v>0</v>
      </c>
      <c r="I233" s="43">
        <f t="shared" si="23"/>
        <v>0</v>
      </c>
      <c r="J233" s="42">
        <v>416800</v>
      </c>
      <c r="K233" s="43">
        <f t="shared" si="24"/>
        <v>5.0765273094149483</v>
      </c>
      <c r="L233" s="42">
        <f t="shared" si="25"/>
        <v>8210337</v>
      </c>
      <c r="M233" s="65">
        <f t="shared" si="26"/>
        <v>0.16264182218967776</v>
      </c>
      <c r="N233" s="15"/>
      <c r="O233" s="15"/>
      <c r="P233" s="15"/>
    </row>
    <row r="234" spans="2:16" x14ac:dyDescent="0.2">
      <c r="B234" s="16" t="s">
        <v>70</v>
      </c>
      <c r="C234" s="28">
        <v>357581</v>
      </c>
      <c r="D234" s="28">
        <v>529904</v>
      </c>
      <c r="E234" s="28">
        <v>662113</v>
      </c>
      <c r="F234" s="28">
        <f t="shared" si="27"/>
        <v>1549598</v>
      </c>
      <c r="G234" s="17">
        <f t="shared" si="22"/>
        <v>100</v>
      </c>
      <c r="H234" s="28">
        <v>0</v>
      </c>
      <c r="I234" s="17">
        <f t="shared" si="23"/>
        <v>0</v>
      </c>
      <c r="J234" s="28">
        <v>0</v>
      </c>
      <c r="K234" s="17">
        <f t="shared" si="24"/>
        <v>0</v>
      </c>
      <c r="L234" s="28">
        <f t="shared" si="25"/>
        <v>1549598</v>
      </c>
      <c r="M234" s="58">
        <f t="shared" si="26"/>
        <v>3.0696601416175764E-2</v>
      </c>
      <c r="N234" s="15"/>
      <c r="O234" s="15"/>
      <c r="P234" s="15"/>
    </row>
    <row r="235" spans="2:16" x14ac:dyDescent="0.2">
      <c r="B235" s="16" t="s">
        <v>71</v>
      </c>
      <c r="C235" s="28">
        <v>-35798</v>
      </c>
      <c r="D235" s="28">
        <v>13325</v>
      </c>
      <c r="E235" s="28">
        <v>0</v>
      </c>
      <c r="F235" s="28">
        <f t="shared" si="27"/>
        <v>-22473</v>
      </c>
      <c r="G235" s="17">
        <f t="shared" si="22"/>
        <v>100</v>
      </c>
      <c r="H235" s="28">
        <v>0</v>
      </c>
      <c r="I235" s="17">
        <f t="shared" si="23"/>
        <v>0</v>
      </c>
      <c r="J235" s="28">
        <v>0</v>
      </c>
      <c r="K235" s="17">
        <f t="shared" si="24"/>
        <v>0</v>
      </c>
      <c r="L235" s="28">
        <f t="shared" si="25"/>
        <v>-22473</v>
      </c>
      <c r="M235" s="58">
        <f t="shared" si="26"/>
        <v>-4.4517657071428723E-4</v>
      </c>
      <c r="N235" s="15"/>
      <c r="O235" s="15"/>
      <c r="P235" s="15"/>
    </row>
    <row r="236" spans="2:16" x14ac:dyDescent="0.2">
      <c r="B236" s="16" t="s">
        <v>257</v>
      </c>
      <c r="C236" s="28">
        <v>0</v>
      </c>
      <c r="D236" s="28">
        <v>40000</v>
      </c>
      <c r="E236" s="28">
        <v>0</v>
      </c>
      <c r="F236" s="28">
        <f t="shared" si="27"/>
        <v>40000</v>
      </c>
      <c r="G236" s="17">
        <f t="shared" si="22"/>
        <v>100</v>
      </c>
      <c r="H236" s="28">
        <v>0</v>
      </c>
      <c r="I236" s="17">
        <f t="shared" si="23"/>
        <v>0</v>
      </c>
      <c r="J236" s="28">
        <v>0</v>
      </c>
      <c r="K236" s="17">
        <f t="shared" si="24"/>
        <v>0</v>
      </c>
      <c r="L236" s="28">
        <f t="shared" si="25"/>
        <v>40000</v>
      </c>
      <c r="M236" s="58">
        <f t="shared" si="26"/>
        <v>7.9237586564194756E-4</v>
      </c>
      <c r="N236" s="15"/>
      <c r="O236" s="15"/>
      <c r="P236" s="15"/>
    </row>
    <row r="237" spans="2:16" x14ac:dyDescent="0.2">
      <c r="B237" s="18" t="s">
        <v>72</v>
      </c>
      <c r="C237" s="19">
        <v>3687430</v>
      </c>
      <c r="D237" s="19">
        <v>849920</v>
      </c>
      <c r="E237" s="19">
        <v>639880</v>
      </c>
      <c r="F237" s="19">
        <f t="shared" si="27"/>
        <v>5177230</v>
      </c>
      <c r="G237" s="20">
        <f t="shared" si="22"/>
        <v>100</v>
      </c>
      <c r="H237" s="19">
        <v>0</v>
      </c>
      <c r="I237" s="20">
        <f t="shared" si="23"/>
        <v>0</v>
      </c>
      <c r="J237" s="19">
        <v>0</v>
      </c>
      <c r="K237" s="20">
        <f t="shared" si="24"/>
        <v>0</v>
      </c>
      <c r="L237" s="19">
        <f t="shared" si="25"/>
        <v>5177230</v>
      </c>
      <c r="M237" s="64">
        <f t="shared" si="26"/>
        <v>0.1025578025719365</v>
      </c>
      <c r="N237" s="15"/>
      <c r="O237" s="15"/>
      <c r="P237" s="15"/>
    </row>
    <row r="238" spans="2:16" x14ac:dyDescent="0.2">
      <c r="B238" s="16" t="s">
        <v>258</v>
      </c>
      <c r="C238" s="28">
        <v>1318703</v>
      </c>
      <c r="D238" s="28">
        <v>681297</v>
      </c>
      <c r="E238" s="28">
        <v>0</v>
      </c>
      <c r="F238" s="28">
        <f t="shared" si="27"/>
        <v>2000000</v>
      </c>
      <c r="G238" s="17">
        <f t="shared" si="22"/>
        <v>100</v>
      </c>
      <c r="H238" s="28">
        <v>0</v>
      </c>
      <c r="I238" s="17">
        <f t="shared" si="23"/>
        <v>0</v>
      </c>
      <c r="J238" s="28">
        <v>0</v>
      </c>
      <c r="K238" s="17">
        <f t="shared" si="24"/>
        <v>0</v>
      </c>
      <c r="L238" s="28">
        <f t="shared" si="25"/>
        <v>2000000</v>
      </c>
      <c r="M238" s="58">
        <f t="shared" si="26"/>
        <v>3.961879328209738E-2</v>
      </c>
      <c r="N238" s="15"/>
      <c r="O238" s="15"/>
      <c r="P238" s="15"/>
    </row>
    <row r="239" spans="2:16" x14ac:dyDescent="0.2">
      <c r="B239" s="16" t="s">
        <v>73</v>
      </c>
      <c r="C239" s="28">
        <v>0</v>
      </c>
      <c r="D239" s="28">
        <v>5604910</v>
      </c>
      <c r="E239" s="28">
        <v>3564539</v>
      </c>
      <c r="F239" s="28">
        <f t="shared" si="27"/>
        <v>9169449</v>
      </c>
      <c r="G239" s="17">
        <f t="shared" si="22"/>
        <v>100</v>
      </c>
      <c r="H239" s="28">
        <v>0</v>
      </c>
      <c r="I239" s="17">
        <f t="shared" si="23"/>
        <v>0</v>
      </c>
      <c r="J239" s="28">
        <v>0</v>
      </c>
      <c r="K239" s="17">
        <f t="shared" si="24"/>
        <v>0</v>
      </c>
      <c r="L239" s="28">
        <f t="shared" si="25"/>
        <v>9169449</v>
      </c>
      <c r="M239" s="58">
        <f t="shared" si="26"/>
        <v>0.18164125222086727</v>
      </c>
      <c r="N239" s="15"/>
      <c r="O239" s="15"/>
      <c r="P239" s="15"/>
    </row>
    <row r="240" spans="2:16" x14ac:dyDescent="0.2">
      <c r="B240" s="16" t="s">
        <v>74</v>
      </c>
      <c r="C240" s="28">
        <v>77978</v>
      </c>
      <c r="D240" s="28">
        <v>1000000</v>
      </c>
      <c r="E240" s="28">
        <v>0</v>
      </c>
      <c r="F240" s="28">
        <f t="shared" si="27"/>
        <v>1077978</v>
      </c>
      <c r="G240" s="17">
        <f t="shared" si="22"/>
        <v>100</v>
      </c>
      <c r="H240" s="28">
        <v>0</v>
      </c>
      <c r="I240" s="17">
        <f t="shared" si="23"/>
        <v>0</v>
      </c>
      <c r="J240" s="28">
        <v>0</v>
      </c>
      <c r="K240" s="17">
        <f t="shared" si="24"/>
        <v>0</v>
      </c>
      <c r="L240" s="28">
        <f t="shared" si="25"/>
        <v>1077978</v>
      </c>
      <c r="M240" s="58">
        <f t="shared" si="26"/>
        <v>2.1354093772324383E-2</v>
      </c>
      <c r="N240" s="15"/>
      <c r="O240" s="15"/>
      <c r="P240" s="15"/>
    </row>
    <row r="241" spans="2:16" x14ac:dyDescent="0.2">
      <c r="B241" s="16" t="s">
        <v>75</v>
      </c>
      <c r="C241" s="28">
        <v>8000000</v>
      </c>
      <c r="D241" s="28">
        <v>0</v>
      </c>
      <c r="E241" s="28">
        <v>0</v>
      </c>
      <c r="F241" s="28">
        <f t="shared" si="27"/>
        <v>8000000</v>
      </c>
      <c r="G241" s="17">
        <f t="shared" si="22"/>
        <v>102.88821362782683</v>
      </c>
      <c r="H241" s="28">
        <v>0</v>
      </c>
      <c r="I241" s="17">
        <f t="shared" si="23"/>
        <v>0</v>
      </c>
      <c r="J241" s="28">
        <v>-224571</v>
      </c>
      <c r="K241" s="17">
        <f t="shared" si="24"/>
        <v>-2.8882136278268375</v>
      </c>
      <c r="L241" s="28">
        <f t="shared" si="25"/>
        <v>7775429</v>
      </c>
      <c r="M241" s="58">
        <f t="shared" si="26"/>
        <v>0.15402655711531257</v>
      </c>
      <c r="N241" s="15"/>
      <c r="O241" s="15"/>
      <c r="P241" s="15"/>
    </row>
    <row r="242" spans="2:16" x14ac:dyDescent="0.2">
      <c r="B242" s="16" t="s">
        <v>76</v>
      </c>
      <c r="C242" s="28">
        <v>90468</v>
      </c>
      <c r="D242" s="28">
        <v>3306</v>
      </c>
      <c r="E242" s="28">
        <v>728286</v>
      </c>
      <c r="F242" s="28">
        <f t="shared" si="27"/>
        <v>822060</v>
      </c>
      <c r="G242" s="17">
        <f t="shared" si="22"/>
        <v>100</v>
      </c>
      <c r="H242" s="28">
        <v>0</v>
      </c>
      <c r="I242" s="17">
        <f t="shared" si="23"/>
        <v>0</v>
      </c>
      <c r="J242" s="28">
        <v>0</v>
      </c>
      <c r="K242" s="17">
        <f t="shared" si="24"/>
        <v>0</v>
      </c>
      <c r="L242" s="28">
        <f t="shared" si="25"/>
        <v>822060</v>
      </c>
      <c r="M242" s="58">
        <f t="shared" si="26"/>
        <v>1.6284512602740484E-2</v>
      </c>
      <c r="N242" s="15"/>
      <c r="O242" s="15"/>
      <c r="P242" s="15"/>
    </row>
    <row r="243" spans="2:16" x14ac:dyDescent="0.2">
      <c r="B243" s="41" t="s">
        <v>259</v>
      </c>
      <c r="C243" s="42">
        <v>0</v>
      </c>
      <c r="D243" s="42">
        <v>308840</v>
      </c>
      <c r="E243" s="42">
        <v>850000</v>
      </c>
      <c r="F243" s="42">
        <f t="shared" si="27"/>
        <v>1158840</v>
      </c>
      <c r="G243" s="43">
        <f t="shared" si="22"/>
        <v>100</v>
      </c>
      <c r="H243" s="42">
        <v>0</v>
      </c>
      <c r="I243" s="43">
        <f t="shared" si="23"/>
        <v>0</v>
      </c>
      <c r="J243" s="42">
        <v>0</v>
      </c>
      <c r="K243" s="43">
        <f t="shared" si="24"/>
        <v>0</v>
      </c>
      <c r="L243" s="42">
        <f t="shared" si="25"/>
        <v>1158840</v>
      </c>
      <c r="M243" s="65">
        <f t="shared" si="26"/>
        <v>2.2955921203512863E-2</v>
      </c>
      <c r="N243" s="15"/>
      <c r="O243" s="15"/>
      <c r="P243" s="15"/>
    </row>
    <row r="244" spans="2:16" x14ac:dyDescent="0.2">
      <c r="B244" s="16" t="s">
        <v>260</v>
      </c>
      <c r="C244" s="28">
        <v>-342857</v>
      </c>
      <c r="D244" s="28">
        <v>-433414</v>
      </c>
      <c r="E244" s="28">
        <v>0</v>
      </c>
      <c r="F244" s="28">
        <f t="shared" si="27"/>
        <v>-776271</v>
      </c>
      <c r="G244" s="17">
        <f t="shared" si="22"/>
        <v>100</v>
      </c>
      <c r="H244" s="28">
        <v>0</v>
      </c>
      <c r="I244" s="17">
        <f t="shared" si="23"/>
        <v>0</v>
      </c>
      <c r="J244" s="28">
        <v>0</v>
      </c>
      <c r="K244" s="17">
        <f t="shared" si="24"/>
        <v>0</v>
      </c>
      <c r="L244" s="28">
        <f t="shared" si="25"/>
        <v>-776271</v>
      </c>
      <c r="M244" s="58">
        <f t="shared" si="26"/>
        <v>-1.5377460139943507E-2</v>
      </c>
      <c r="N244" s="15"/>
      <c r="O244" s="15"/>
      <c r="P244" s="15"/>
    </row>
    <row r="245" spans="2:16" x14ac:dyDescent="0.2">
      <c r="B245" s="16" t="s">
        <v>93</v>
      </c>
      <c r="C245" s="28">
        <v>0</v>
      </c>
      <c r="D245" s="28">
        <v>312000</v>
      </c>
      <c r="E245" s="28">
        <v>2300429</v>
      </c>
      <c r="F245" s="28">
        <f t="shared" si="27"/>
        <v>2612429</v>
      </c>
      <c r="G245" s="17">
        <f t="shared" si="22"/>
        <v>100</v>
      </c>
      <c r="H245" s="28">
        <v>0</v>
      </c>
      <c r="I245" s="17">
        <f t="shared" si="23"/>
        <v>0</v>
      </c>
      <c r="J245" s="28">
        <v>0</v>
      </c>
      <c r="K245" s="17">
        <f t="shared" si="24"/>
        <v>0</v>
      </c>
      <c r="L245" s="28">
        <f t="shared" si="25"/>
        <v>2612429</v>
      </c>
      <c r="M245" s="58">
        <f t="shared" si="26"/>
        <v>5.175064225757818E-2</v>
      </c>
      <c r="N245" s="15"/>
      <c r="O245" s="15"/>
      <c r="P245" s="15"/>
    </row>
    <row r="246" spans="2:16" x14ac:dyDescent="0.2">
      <c r="B246" s="16" t="s">
        <v>77</v>
      </c>
      <c r="C246" s="28">
        <v>568000</v>
      </c>
      <c r="D246" s="28">
        <v>24000</v>
      </c>
      <c r="E246" s="28">
        <v>70050</v>
      </c>
      <c r="F246" s="28">
        <f t="shared" si="27"/>
        <v>662050</v>
      </c>
      <c r="G246" s="17">
        <f t="shared" si="22"/>
        <v>100</v>
      </c>
      <c r="H246" s="28">
        <v>0</v>
      </c>
      <c r="I246" s="17">
        <f t="shared" si="23"/>
        <v>0</v>
      </c>
      <c r="J246" s="28">
        <v>0</v>
      </c>
      <c r="K246" s="17">
        <f t="shared" si="24"/>
        <v>0</v>
      </c>
      <c r="L246" s="28">
        <f t="shared" si="25"/>
        <v>662050</v>
      </c>
      <c r="M246" s="58">
        <f t="shared" si="26"/>
        <v>1.3114811046206284E-2</v>
      </c>
      <c r="N246" s="15"/>
      <c r="O246" s="15"/>
      <c r="P246" s="15"/>
    </row>
    <row r="247" spans="2:16" x14ac:dyDescent="0.2">
      <c r="B247" s="18" t="s">
        <v>90</v>
      </c>
      <c r="C247" s="19">
        <v>0</v>
      </c>
      <c r="D247" s="19">
        <v>-2250922</v>
      </c>
      <c r="E247" s="19">
        <v>0</v>
      </c>
      <c r="F247" s="19">
        <f t="shared" si="27"/>
        <v>-2250922</v>
      </c>
      <c r="G247" s="20">
        <f t="shared" si="22"/>
        <v>89.289420403914761</v>
      </c>
      <c r="H247" s="19">
        <v>0</v>
      </c>
      <c r="I247" s="20">
        <f t="shared" si="23"/>
        <v>0</v>
      </c>
      <c r="J247" s="19">
        <v>-270006</v>
      </c>
      <c r="K247" s="20">
        <f t="shared" si="24"/>
        <v>10.710579596085251</v>
      </c>
      <c r="L247" s="19">
        <f t="shared" si="25"/>
        <v>-2520928</v>
      </c>
      <c r="M247" s="64">
        <f t="shared" si="26"/>
        <v>-4.993806265552559E-2</v>
      </c>
      <c r="N247" s="15"/>
      <c r="O247" s="15"/>
      <c r="P247" s="15"/>
    </row>
    <row r="248" spans="2:16" x14ac:dyDescent="0.2">
      <c r="B248" s="16" t="s">
        <v>96</v>
      </c>
      <c r="C248" s="28">
        <v>0</v>
      </c>
      <c r="D248" s="28">
        <v>17527</v>
      </c>
      <c r="E248" s="28">
        <v>977673</v>
      </c>
      <c r="F248" s="28">
        <f t="shared" si="27"/>
        <v>995200</v>
      </c>
      <c r="G248" s="17">
        <f t="shared" si="22"/>
        <v>100</v>
      </c>
      <c r="H248" s="28">
        <v>0</v>
      </c>
      <c r="I248" s="17">
        <f t="shared" si="23"/>
        <v>0</v>
      </c>
      <c r="J248" s="28">
        <v>0</v>
      </c>
      <c r="K248" s="17">
        <f t="shared" si="24"/>
        <v>0</v>
      </c>
      <c r="L248" s="28">
        <f t="shared" si="25"/>
        <v>995200</v>
      </c>
      <c r="M248" s="58">
        <f t="shared" si="26"/>
        <v>1.9714311537171653E-2</v>
      </c>
      <c r="N248" s="15"/>
      <c r="O248" s="15"/>
      <c r="P248" s="15"/>
    </row>
    <row r="249" spans="2:16" x14ac:dyDescent="0.2">
      <c r="B249" s="16" t="s">
        <v>92</v>
      </c>
      <c r="C249" s="28">
        <v>2000782</v>
      </c>
      <c r="D249" s="28">
        <v>373508</v>
      </c>
      <c r="E249" s="28">
        <v>799837</v>
      </c>
      <c r="F249" s="28">
        <f t="shared" si="27"/>
        <v>3174127</v>
      </c>
      <c r="G249" s="17">
        <f t="shared" si="22"/>
        <v>100</v>
      </c>
      <c r="H249" s="28">
        <v>0</v>
      </c>
      <c r="I249" s="17">
        <f t="shared" si="23"/>
        <v>0</v>
      </c>
      <c r="J249" s="28">
        <v>0</v>
      </c>
      <c r="K249" s="17">
        <f t="shared" si="24"/>
        <v>0</v>
      </c>
      <c r="L249" s="28">
        <f t="shared" si="25"/>
        <v>3174127</v>
      </c>
      <c r="M249" s="58">
        <f t="shared" si="26"/>
        <v>6.2877540732061948E-2</v>
      </c>
      <c r="N249" s="15"/>
      <c r="O249" s="15"/>
      <c r="P249" s="15"/>
    </row>
    <row r="250" spans="2:16" x14ac:dyDescent="0.2">
      <c r="B250" s="16" t="s">
        <v>78</v>
      </c>
      <c r="C250" s="28">
        <v>-228134</v>
      </c>
      <c r="D250" s="28">
        <v>0</v>
      </c>
      <c r="E250" s="28">
        <v>0</v>
      </c>
      <c r="F250" s="28">
        <f t="shared" si="27"/>
        <v>-228134</v>
      </c>
      <c r="G250" s="17">
        <f t="shared" si="22"/>
        <v>100</v>
      </c>
      <c r="H250" s="28">
        <v>0</v>
      </c>
      <c r="I250" s="17">
        <f t="shared" si="23"/>
        <v>0</v>
      </c>
      <c r="J250" s="28">
        <v>0</v>
      </c>
      <c r="K250" s="17">
        <f t="shared" si="24"/>
        <v>0</v>
      </c>
      <c r="L250" s="28">
        <f t="shared" si="25"/>
        <v>-228134</v>
      </c>
      <c r="M250" s="58">
        <f t="shared" si="26"/>
        <v>-4.5191968933090011E-3</v>
      </c>
      <c r="N250" s="15"/>
      <c r="O250" s="15"/>
      <c r="P250" s="15"/>
    </row>
    <row r="251" spans="2:16" x14ac:dyDescent="0.2">
      <c r="B251" s="16" t="s">
        <v>261</v>
      </c>
      <c r="C251" s="28">
        <v>1181000</v>
      </c>
      <c r="D251" s="28">
        <v>0</v>
      </c>
      <c r="E251" s="28">
        <v>113000</v>
      </c>
      <c r="F251" s="28">
        <f t="shared" si="27"/>
        <v>1294000</v>
      </c>
      <c r="G251" s="17">
        <f t="shared" si="22"/>
        <v>100</v>
      </c>
      <c r="H251" s="28">
        <v>0</v>
      </c>
      <c r="I251" s="17">
        <f t="shared" si="23"/>
        <v>0</v>
      </c>
      <c r="J251" s="28">
        <v>0</v>
      </c>
      <c r="K251" s="17">
        <f t="shared" si="24"/>
        <v>0</v>
      </c>
      <c r="L251" s="28">
        <f t="shared" si="25"/>
        <v>1294000</v>
      </c>
      <c r="M251" s="58">
        <f t="shared" si="26"/>
        <v>2.5633359253517004E-2</v>
      </c>
      <c r="N251" s="15"/>
      <c r="O251" s="15"/>
      <c r="P251" s="15"/>
    </row>
    <row r="252" spans="2:16" x14ac:dyDescent="0.2">
      <c r="B252" s="16" t="s">
        <v>97</v>
      </c>
      <c r="C252" s="28">
        <v>297007</v>
      </c>
      <c r="D252" s="28">
        <v>22272</v>
      </c>
      <c r="E252" s="28">
        <v>3409770</v>
      </c>
      <c r="F252" s="28">
        <f t="shared" si="27"/>
        <v>3729049</v>
      </c>
      <c r="G252" s="17">
        <f t="shared" si="22"/>
        <v>100</v>
      </c>
      <c r="H252" s="28">
        <v>0</v>
      </c>
      <c r="I252" s="17">
        <f t="shared" si="23"/>
        <v>0</v>
      </c>
      <c r="J252" s="28">
        <v>0</v>
      </c>
      <c r="K252" s="17">
        <f t="shared" si="24"/>
        <v>0</v>
      </c>
      <c r="L252" s="28">
        <f t="shared" si="25"/>
        <v>3729049</v>
      </c>
      <c r="M252" s="58">
        <f t="shared" si="26"/>
        <v>7.3870210734905975E-2</v>
      </c>
      <c r="N252" s="15"/>
      <c r="O252" s="15"/>
      <c r="P252" s="15"/>
    </row>
    <row r="253" spans="2:16" x14ac:dyDescent="0.2">
      <c r="B253" s="41" t="s">
        <v>98</v>
      </c>
      <c r="C253" s="42">
        <v>2215640</v>
      </c>
      <c r="D253" s="42">
        <v>28000</v>
      </c>
      <c r="E253" s="42">
        <v>1369734</v>
      </c>
      <c r="F253" s="42">
        <f t="shared" si="27"/>
        <v>3613374</v>
      </c>
      <c r="G253" s="43">
        <f t="shared" si="22"/>
        <v>100</v>
      </c>
      <c r="H253" s="42">
        <v>0</v>
      </c>
      <c r="I253" s="43">
        <f t="shared" si="23"/>
        <v>0</v>
      </c>
      <c r="J253" s="42">
        <v>0</v>
      </c>
      <c r="K253" s="43">
        <f t="shared" si="24"/>
        <v>0</v>
      </c>
      <c r="L253" s="42">
        <f t="shared" si="25"/>
        <v>3613374</v>
      </c>
      <c r="M253" s="65">
        <f t="shared" si="26"/>
        <v>7.1578758778452656E-2</v>
      </c>
      <c r="N253" s="15"/>
      <c r="O253" s="15"/>
      <c r="P253" s="15"/>
    </row>
    <row r="254" spans="2:16" x14ac:dyDescent="0.2">
      <c r="B254" s="16" t="s">
        <v>79</v>
      </c>
      <c r="C254" s="28">
        <v>2948404</v>
      </c>
      <c r="D254" s="28">
        <v>90000</v>
      </c>
      <c r="E254" s="28">
        <v>-15846</v>
      </c>
      <c r="F254" s="28">
        <f t="shared" si="27"/>
        <v>3022558</v>
      </c>
      <c r="G254" s="17">
        <f t="shared" si="22"/>
        <v>100</v>
      </c>
      <c r="H254" s="28">
        <v>0</v>
      </c>
      <c r="I254" s="17">
        <f t="shared" si="23"/>
        <v>0</v>
      </c>
      <c r="J254" s="28">
        <v>0</v>
      </c>
      <c r="K254" s="17">
        <f t="shared" si="24"/>
        <v>0</v>
      </c>
      <c r="L254" s="28">
        <f t="shared" si="25"/>
        <v>3022558</v>
      </c>
      <c r="M254" s="58">
        <f t="shared" si="26"/>
        <v>5.9875050292574845E-2</v>
      </c>
      <c r="N254" s="15"/>
      <c r="O254" s="15"/>
      <c r="P254" s="15"/>
    </row>
    <row r="255" spans="2:16" x14ac:dyDescent="0.2">
      <c r="B255" s="16" t="s">
        <v>80</v>
      </c>
      <c r="C255" s="28">
        <v>429272</v>
      </c>
      <c r="D255" s="28">
        <v>2059838.7599999998</v>
      </c>
      <c r="E255" s="28">
        <v>2943678</v>
      </c>
      <c r="F255" s="28">
        <f t="shared" si="27"/>
        <v>5432788.7599999998</v>
      </c>
      <c r="G255" s="17">
        <f t="shared" si="22"/>
        <v>100</v>
      </c>
      <c r="H255" s="28">
        <v>0</v>
      </c>
      <c r="I255" s="17">
        <f t="shared" si="23"/>
        <v>0</v>
      </c>
      <c r="J255" s="28">
        <v>0</v>
      </c>
      <c r="K255" s="17">
        <f t="shared" si="24"/>
        <v>0</v>
      </c>
      <c r="L255" s="28">
        <f t="shared" si="25"/>
        <v>5432788.7599999998</v>
      </c>
      <c r="M255" s="58">
        <f t="shared" si="26"/>
        <v>0.10762026741387107</v>
      </c>
      <c r="N255" s="15"/>
      <c r="O255" s="15"/>
      <c r="P255" s="15"/>
    </row>
    <row r="256" spans="2:16" x14ac:dyDescent="0.2">
      <c r="B256" s="16" t="s">
        <v>81</v>
      </c>
      <c r="C256" s="28">
        <v>0</v>
      </c>
      <c r="D256" s="28">
        <v>0</v>
      </c>
      <c r="E256" s="28">
        <v>0</v>
      </c>
      <c r="F256" s="28">
        <f t="shared" si="27"/>
        <v>0</v>
      </c>
      <c r="G256" s="17">
        <f t="shared" si="22"/>
        <v>0</v>
      </c>
      <c r="H256" s="28">
        <v>0</v>
      </c>
      <c r="I256" s="17">
        <f t="shared" si="23"/>
        <v>0</v>
      </c>
      <c r="J256" s="28">
        <v>-94</v>
      </c>
      <c r="K256" s="17">
        <f t="shared" si="24"/>
        <v>100</v>
      </c>
      <c r="L256" s="28">
        <f t="shared" si="25"/>
        <v>-94</v>
      </c>
      <c r="M256" s="58">
        <f t="shared" si="26"/>
        <v>-1.8620832842585768E-6</v>
      </c>
      <c r="N256" s="15"/>
      <c r="O256" s="15"/>
      <c r="P256" s="15"/>
    </row>
    <row r="257" spans="2:16" x14ac:dyDescent="0.2">
      <c r="B257" s="18" t="s">
        <v>94</v>
      </c>
      <c r="C257" s="19">
        <v>0</v>
      </c>
      <c r="D257" s="19">
        <v>-627703</v>
      </c>
      <c r="E257" s="19">
        <v>0</v>
      </c>
      <c r="F257" s="19">
        <f t="shared" si="27"/>
        <v>-627703</v>
      </c>
      <c r="G257" s="20">
        <f t="shared" si="22"/>
        <v>100</v>
      </c>
      <c r="H257" s="19">
        <v>0</v>
      </c>
      <c r="I257" s="20">
        <f t="shared" si="23"/>
        <v>0</v>
      </c>
      <c r="J257" s="19">
        <v>0</v>
      </c>
      <c r="K257" s="20">
        <f t="shared" si="24"/>
        <v>0</v>
      </c>
      <c r="L257" s="19">
        <f t="shared" si="25"/>
        <v>-627703</v>
      </c>
      <c r="M257" s="64">
        <f t="shared" si="26"/>
        <v>-1.2434417699776185E-2</v>
      </c>
      <c r="N257" s="15"/>
      <c r="O257" s="15"/>
      <c r="P257" s="15"/>
    </row>
    <row r="258" spans="2:16" x14ac:dyDescent="0.2">
      <c r="B258" s="16" t="s">
        <v>82</v>
      </c>
      <c r="C258" s="28">
        <v>0</v>
      </c>
      <c r="D258" s="28">
        <v>0</v>
      </c>
      <c r="E258" s="28">
        <v>1742880</v>
      </c>
      <c r="F258" s="28">
        <f t="shared" si="27"/>
        <v>1742880</v>
      </c>
      <c r="G258" s="17">
        <f t="shared" si="22"/>
        <v>100</v>
      </c>
      <c r="H258" s="28">
        <v>0</v>
      </c>
      <c r="I258" s="17">
        <f t="shared" si="23"/>
        <v>0</v>
      </c>
      <c r="J258" s="28">
        <v>0</v>
      </c>
      <c r="K258" s="17">
        <f t="shared" si="24"/>
        <v>0</v>
      </c>
      <c r="L258" s="28">
        <f t="shared" si="25"/>
        <v>1742880</v>
      </c>
      <c r="M258" s="58">
        <f t="shared" si="26"/>
        <v>3.452540121775094E-2</v>
      </c>
      <c r="N258" s="15"/>
      <c r="O258" s="15"/>
      <c r="P258" s="15"/>
    </row>
    <row r="259" spans="2:16" x14ac:dyDescent="0.2">
      <c r="B259" s="16" t="s">
        <v>83</v>
      </c>
      <c r="C259" s="28">
        <v>2956173</v>
      </c>
      <c r="D259" s="28">
        <v>43200</v>
      </c>
      <c r="E259" s="28">
        <v>214701</v>
      </c>
      <c r="F259" s="28">
        <f t="shared" ref="F259:F264" si="28">SUM(C259:E259)</f>
        <v>3214074</v>
      </c>
      <c r="G259" s="17">
        <f t="shared" ref="G259:G264" si="29">(F259/L259)*100</f>
        <v>100</v>
      </c>
      <c r="H259" s="28">
        <v>0</v>
      </c>
      <c r="I259" s="17">
        <f t="shared" si="23"/>
        <v>0</v>
      </c>
      <c r="J259" s="28">
        <v>0</v>
      </c>
      <c r="K259" s="17">
        <f t="shared" si="24"/>
        <v>0</v>
      </c>
      <c r="L259" s="28">
        <f t="shared" si="25"/>
        <v>3214074</v>
      </c>
      <c r="M259" s="58">
        <f t="shared" si="26"/>
        <v>6.3668866699681928E-2</v>
      </c>
      <c r="N259" s="15"/>
      <c r="O259" s="15"/>
      <c r="P259" s="15"/>
    </row>
    <row r="260" spans="2:16" x14ac:dyDescent="0.2">
      <c r="B260" s="16" t="s">
        <v>84</v>
      </c>
      <c r="C260" s="28">
        <v>-39114</v>
      </c>
      <c r="D260" s="28">
        <v>300000</v>
      </c>
      <c r="E260" s="28">
        <v>0</v>
      </c>
      <c r="F260" s="28">
        <f t="shared" si="28"/>
        <v>260886</v>
      </c>
      <c r="G260" s="17">
        <f t="shared" si="29"/>
        <v>100</v>
      </c>
      <c r="H260" s="28">
        <v>0</v>
      </c>
      <c r="I260" s="17">
        <f t="shared" si="23"/>
        <v>0</v>
      </c>
      <c r="J260" s="28">
        <v>0</v>
      </c>
      <c r="K260" s="17">
        <f t="shared" si="24"/>
        <v>0</v>
      </c>
      <c r="L260" s="28">
        <f t="shared" si="25"/>
        <v>260886</v>
      </c>
      <c r="M260" s="58">
        <f t="shared" si="26"/>
        <v>5.1679942520966278E-3</v>
      </c>
      <c r="N260" s="15"/>
      <c r="O260" s="15"/>
      <c r="P260" s="15"/>
    </row>
    <row r="261" spans="2:16" x14ac:dyDescent="0.2">
      <c r="B261" s="16" t="s">
        <v>262</v>
      </c>
      <c r="C261" s="28">
        <v>0</v>
      </c>
      <c r="D261" s="28">
        <v>140000</v>
      </c>
      <c r="E261" s="28">
        <v>1360000</v>
      </c>
      <c r="F261" s="28">
        <f t="shared" si="28"/>
        <v>1500000</v>
      </c>
      <c r="G261" s="17">
        <f t="shared" si="29"/>
        <v>100</v>
      </c>
      <c r="H261" s="28">
        <v>0</v>
      </c>
      <c r="I261" s="17">
        <f t="shared" si="23"/>
        <v>0</v>
      </c>
      <c r="J261" s="28">
        <v>0</v>
      </c>
      <c r="K261" s="17">
        <f>(J261/L261)*100</f>
        <v>0</v>
      </c>
      <c r="L261" s="28">
        <f t="shared" si="25"/>
        <v>1500000</v>
      </c>
      <c r="M261" s="58">
        <f t="shared" si="26"/>
        <v>2.9714094961573033E-2</v>
      </c>
      <c r="N261" s="15"/>
      <c r="O261" s="15"/>
      <c r="P261" s="15"/>
    </row>
    <row r="262" spans="2:16" x14ac:dyDescent="0.2">
      <c r="B262" s="16" t="s">
        <v>85</v>
      </c>
      <c r="C262" s="28">
        <v>1461000</v>
      </c>
      <c r="D262" s="28">
        <v>639999.62</v>
      </c>
      <c r="E262" s="28">
        <v>0</v>
      </c>
      <c r="F262" s="28">
        <f t="shared" si="28"/>
        <v>2100999.62</v>
      </c>
      <c r="G262" s="17">
        <f t="shared" si="29"/>
        <v>143.80562398777352</v>
      </c>
      <c r="H262" s="28">
        <v>-640000</v>
      </c>
      <c r="I262" s="17">
        <f t="shared" si="23"/>
        <v>-43.805623987773515</v>
      </c>
      <c r="J262" s="28">
        <v>0</v>
      </c>
      <c r="K262" s="17">
        <f t="shared" si="24"/>
        <v>0</v>
      </c>
      <c r="L262" s="28">
        <f t="shared" si="25"/>
        <v>1460999.62</v>
      </c>
      <c r="M262" s="58">
        <f t="shared" si="26"/>
        <v>2.8941520965001414E-2</v>
      </c>
      <c r="N262" s="15"/>
      <c r="O262" s="15"/>
      <c r="P262" s="15"/>
    </row>
    <row r="263" spans="2:16" x14ac:dyDescent="0.2">
      <c r="B263" s="16" t="s">
        <v>86</v>
      </c>
      <c r="C263" s="28">
        <v>4297624</v>
      </c>
      <c r="D263" s="28">
        <v>-834739</v>
      </c>
      <c r="E263" s="28">
        <v>18195876</v>
      </c>
      <c r="F263" s="28">
        <f t="shared" si="28"/>
        <v>21658761</v>
      </c>
      <c r="G263" s="17">
        <f t="shared" si="29"/>
        <v>100</v>
      </c>
      <c r="H263" s="28">
        <v>0</v>
      </c>
      <c r="I263" s="17">
        <f t="shared" si="23"/>
        <v>0</v>
      </c>
      <c r="J263" s="28">
        <v>0</v>
      </c>
      <c r="K263" s="17">
        <f t="shared" si="24"/>
        <v>0</v>
      </c>
      <c r="L263" s="28">
        <f t="shared" si="25"/>
        <v>21658761</v>
      </c>
      <c r="M263" s="58">
        <f t="shared" si="26"/>
        <v>0.42904698740267633</v>
      </c>
      <c r="N263" s="15"/>
      <c r="O263" s="15"/>
      <c r="P263" s="15"/>
    </row>
    <row r="264" spans="2:16" x14ac:dyDescent="0.2">
      <c r="B264" s="16" t="s">
        <v>99</v>
      </c>
      <c r="C264" s="28">
        <v>0</v>
      </c>
      <c r="D264" s="28">
        <v>600000</v>
      </c>
      <c r="E264" s="28">
        <v>0</v>
      </c>
      <c r="F264" s="28">
        <f t="shared" si="28"/>
        <v>600000</v>
      </c>
      <c r="G264" s="17">
        <f t="shared" si="29"/>
        <v>100</v>
      </c>
      <c r="H264" s="28">
        <v>0</v>
      </c>
      <c r="I264" s="17">
        <f t="shared" si="23"/>
        <v>0</v>
      </c>
      <c r="J264" s="28">
        <v>0</v>
      </c>
      <c r="K264" s="17">
        <f t="shared" si="24"/>
        <v>0</v>
      </c>
      <c r="L264" s="28">
        <f t="shared" si="25"/>
        <v>600000</v>
      </c>
      <c r="M264" s="58">
        <f t="shared" si="26"/>
        <v>1.1885637984629212E-2</v>
      </c>
      <c r="N264" s="15"/>
      <c r="O264" s="15"/>
      <c r="P264" s="15"/>
    </row>
    <row r="265" spans="2:16" x14ac:dyDescent="0.2">
      <c r="B265" s="16"/>
      <c r="C265" s="28"/>
      <c r="D265" s="28"/>
      <c r="E265" s="28"/>
      <c r="F265" s="28"/>
      <c r="G265" s="17"/>
      <c r="H265" s="28"/>
      <c r="I265" s="17"/>
      <c r="J265" s="28"/>
      <c r="K265" s="17"/>
      <c r="L265" s="28"/>
      <c r="M265" s="58"/>
      <c r="N265" s="15"/>
      <c r="O265" s="15"/>
      <c r="P265" s="15"/>
    </row>
    <row r="266" spans="2:16" x14ac:dyDescent="0.2">
      <c r="B266" s="32" t="s">
        <v>32</v>
      </c>
      <c r="C266" s="30">
        <f>SUM(C223:C265)</f>
        <v>38526368</v>
      </c>
      <c r="D266" s="30">
        <f>SUM(D223:D265)</f>
        <v>12654256.379999999</v>
      </c>
      <c r="E266" s="30">
        <f>SUM(E223:E265)</f>
        <v>41610087</v>
      </c>
      <c r="F266" s="30">
        <f>SUM(F223:F265)</f>
        <v>92790711.379999995</v>
      </c>
      <c r="G266" s="31">
        <f>(F266/L266)*100</f>
        <v>67.39943123413606</v>
      </c>
      <c r="H266" s="30">
        <f>SUM(H223:H265)</f>
        <v>44960000</v>
      </c>
      <c r="I266" s="31">
        <f>(H266/L266)*100</f>
        <v>32.657131120345092</v>
      </c>
      <c r="J266" s="30">
        <f>SUM(J223:J265)</f>
        <v>-77871</v>
      </c>
      <c r="K266" s="31">
        <f>(J266/L266)*100</f>
        <v>-5.6562354481147527E-2</v>
      </c>
      <c r="L266" s="30">
        <f>SUM(L223:L265)</f>
        <v>137672840.38</v>
      </c>
      <c r="M266" s="67">
        <f>SUM(M223:M265)</f>
        <v>2.7272159017872033</v>
      </c>
      <c r="N266" s="15" t="s">
        <v>0</v>
      </c>
      <c r="O266" s="15"/>
      <c r="P266" s="15"/>
    </row>
    <row r="267" spans="2:16" ht="12.95" customHeight="1" thickBot="1" x14ac:dyDescent="0.25">
      <c r="B267" s="7"/>
      <c r="C267" s="14"/>
      <c r="D267" s="14"/>
      <c r="E267" s="14"/>
      <c r="F267" s="14"/>
      <c r="G267" s="24"/>
      <c r="H267" s="14"/>
      <c r="I267" s="22"/>
      <c r="J267" s="14"/>
      <c r="K267" s="22"/>
      <c r="L267" s="14"/>
      <c r="M267" s="66"/>
      <c r="N267" s="15"/>
      <c r="O267" s="15"/>
      <c r="P267" s="15"/>
    </row>
    <row r="268" spans="2:16" ht="6.95" customHeight="1" x14ac:dyDescent="0.2">
      <c r="B268" s="33"/>
      <c r="C268" s="34"/>
      <c r="D268" s="34"/>
      <c r="E268" s="34"/>
      <c r="F268" s="34"/>
      <c r="G268" s="35"/>
      <c r="H268" s="34"/>
      <c r="I268" s="36"/>
      <c r="J268" s="34"/>
      <c r="K268" s="36"/>
      <c r="L268" s="34"/>
      <c r="M268" s="68"/>
      <c r="N268" s="15"/>
      <c r="O268" s="15"/>
      <c r="P268" s="15"/>
    </row>
    <row r="269" spans="2:16" s="44" customFormat="1" ht="15.75" x14ac:dyDescent="0.25">
      <c r="B269" s="48" t="s">
        <v>33</v>
      </c>
      <c r="C269" s="49">
        <f>SUM(C266,C217,C121,C49)</f>
        <v>422235599</v>
      </c>
      <c r="D269" s="49">
        <f>SUM(D266,D217,D121,D49)</f>
        <v>249904565.37</v>
      </c>
      <c r="E269" s="49">
        <f>SUM(E266,E217,E121,E49)</f>
        <v>258123686</v>
      </c>
      <c r="F269" s="49">
        <f>SUM(F266,F217,F121,F49)</f>
        <v>930263850.37</v>
      </c>
      <c r="G269" s="50"/>
      <c r="H269" s="49">
        <f>SUM(H266,H217,H121,H49)</f>
        <v>1833673429</v>
      </c>
      <c r="I269" s="50"/>
      <c r="J269" s="49">
        <f>SUM(J266,J217,J121,J49)</f>
        <v>2284172050.3599997</v>
      </c>
      <c r="K269" s="50"/>
      <c r="L269" s="49">
        <f>SUM(L266,L217,L121,L49)</f>
        <v>5048109329.7299995</v>
      </c>
      <c r="M269" s="50">
        <f>SUM(M266,M217,M121,M49)</f>
        <v>100</v>
      </c>
      <c r="N269" s="45"/>
      <c r="O269" s="45"/>
      <c r="P269" s="45"/>
    </row>
    <row r="270" spans="2:16" ht="6.95" customHeight="1" thickBot="1" x14ac:dyDescent="0.25">
      <c r="B270" s="37"/>
      <c r="C270" s="38"/>
      <c r="D270" s="38"/>
      <c r="E270" s="38"/>
      <c r="F270" s="38"/>
      <c r="G270" s="39"/>
      <c r="H270" s="38"/>
      <c r="I270" s="39"/>
      <c r="J270" s="38"/>
      <c r="K270" s="39"/>
      <c r="L270" s="38"/>
      <c r="M270" s="40"/>
      <c r="N270" s="15"/>
      <c r="O270" s="15"/>
      <c r="P270" s="15"/>
    </row>
    <row r="271" spans="2:16" ht="6.95" customHeight="1" x14ac:dyDescent="0.2">
      <c r="B271" s="53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5"/>
      <c r="N271" s="15"/>
      <c r="O271" s="15"/>
      <c r="P271" s="15"/>
    </row>
    <row r="272" spans="2:16" ht="18" customHeight="1" x14ac:dyDescent="0.2">
      <c r="B272" s="53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5"/>
      <c r="N272" s="15"/>
      <c r="O272" s="15"/>
      <c r="P272" s="15"/>
    </row>
    <row r="273" spans="2:16" ht="16.5" customHeight="1" x14ac:dyDescent="0.2">
      <c r="B273" s="53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5"/>
      <c r="N273" s="15"/>
      <c r="O273" s="15"/>
      <c r="P273" s="15"/>
    </row>
    <row r="274" spans="2:16" ht="15.75" customHeight="1" x14ac:dyDescent="0.2">
      <c r="B274" s="53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5"/>
      <c r="N274" s="15"/>
      <c r="O274" s="15"/>
      <c r="P274" s="15"/>
    </row>
    <row r="275" spans="2:16" x14ac:dyDescent="0.2"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25" t="s">
        <v>0</v>
      </c>
      <c r="N275" s="15"/>
      <c r="O275" s="15"/>
      <c r="P275" s="15"/>
    </row>
    <row r="276" spans="2:16" ht="15.75" x14ac:dyDescent="0.25">
      <c r="B276" s="44" t="s">
        <v>42</v>
      </c>
      <c r="E276" s="72"/>
      <c r="G276" s="45" t="s">
        <v>43</v>
      </c>
    </row>
    <row r="277" spans="2:16" x14ac:dyDescent="0.2">
      <c r="G277" s="15"/>
      <c r="H277" s="15"/>
    </row>
    <row r="278" spans="2:16" x14ac:dyDescent="0.2">
      <c r="F278" s="15"/>
      <c r="G278" s="15"/>
      <c r="H278" s="15"/>
    </row>
  </sheetData>
  <mergeCells count="2">
    <mergeCell ref="B1:M1"/>
    <mergeCell ref="B2:M2"/>
  </mergeCells>
  <phoneticPr fontId="0" type="noConversion"/>
  <printOptions horizontalCentered="1" verticalCentered="1"/>
  <pageMargins left="0.5" right="0.5" top="0.25" bottom="0.25" header="0.5" footer="0.5"/>
  <pageSetup scale="48" orientation="landscape" horizontalDpi="300" verticalDpi="300" r:id="rId1"/>
  <headerFooter alignWithMargins="0"/>
  <rowBreaks count="2" manualBreakCount="2">
    <brk id="68" max="13" man="1"/>
    <brk id="122" max="13" man="1"/>
  </rowBreaks>
  <ignoredErrors>
    <ignoredError sqref="G266:M266" formula="1"/>
  </ignoredErrors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r:id="rId5">
            <anchor moveWithCells="1">
              <from>
                <xdr:col>1</xdr:col>
                <xdr:colOff>295275</xdr:colOff>
                <xdr:row>277</xdr:row>
                <xdr:rowOff>28575</xdr:rowOff>
              </from>
              <to>
                <xdr:col>4</xdr:col>
                <xdr:colOff>1247775</xdr:colOff>
                <xdr:row>296</xdr:row>
                <xdr:rowOff>0</xdr:rowOff>
              </to>
            </anchor>
          </objectPr>
        </oleObject>
      </mc:Choice>
      <mc:Fallback>
        <oleObject progId="MSGraph.Chart.8" shapeId="1025" r:id="rId4"/>
      </mc:Fallback>
    </mc:AlternateContent>
    <mc:AlternateContent xmlns:mc="http://schemas.openxmlformats.org/markup-compatibility/2006">
      <mc:Choice Requires="x14">
        <oleObject progId="MSGraph.Chart.8" shapeId="1026" r:id="rId6">
          <objectPr defaultSize="0" r:id="rId7">
            <anchor moveWithCells="1">
              <from>
                <xdr:col>5</xdr:col>
                <xdr:colOff>1781175</xdr:colOff>
                <xdr:row>277</xdr:row>
                <xdr:rowOff>9525</xdr:rowOff>
              </from>
              <to>
                <xdr:col>12</xdr:col>
                <xdr:colOff>723900</xdr:colOff>
                <xdr:row>295</xdr:row>
                <xdr:rowOff>152400</xdr:rowOff>
              </to>
            </anchor>
          </objectPr>
        </oleObject>
      </mc:Choice>
      <mc:Fallback>
        <oleObject progId="MSGraph.Chart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t-27</vt:lpstr>
      <vt:lpstr>'t-27'!Print_Area</vt:lpstr>
      <vt:lpstr>Print_Area_MI</vt:lpstr>
      <vt:lpstr>'t-27'!Print_Titles</vt:lpstr>
      <vt:lpstr>Print_Titles_MI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2009-12-07T22:48:12Z</cp:lastPrinted>
  <dcterms:created xsi:type="dcterms:W3CDTF">1999-02-24T12:31:56Z</dcterms:created>
  <dcterms:modified xsi:type="dcterms:W3CDTF">2013-05-13T15:20:16Z</dcterms:modified>
</cp:coreProperties>
</file>