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" yWindow="0" windowWidth="25185" windowHeight="6225"/>
  </bookViews>
  <sheets>
    <sheet name="t-26" sheetId="1" r:id="rId1"/>
  </sheets>
  <definedNames>
    <definedName name="_Key2" localSheetId="0" hidden="1">'t-26'!$B$11:$B$44</definedName>
    <definedName name="_Order1" localSheetId="0" hidden="1">255</definedName>
    <definedName name="_Order2" localSheetId="0" hidden="1">255</definedName>
    <definedName name="_Sort" localSheetId="0" hidden="1">'t-26'!$B$11:$B$44</definedName>
    <definedName name="_xlnm.Print_Area" localSheetId="0">'t-26'!$A$21:$N$240</definedName>
    <definedName name="Print_Area_MI">'t-26'!$B$160:$P$211</definedName>
    <definedName name="_xlnm.Print_Titles" localSheetId="0">'t-26'!$1:$7</definedName>
    <definedName name="Print_Titles_MI">'t-26'!$1:$7</definedName>
  </definedNames>
  <calcPr calcId="145621"/>
</workbook>
</file>

<file path=xl/calcChain.xml><?xml version="1.0" encoding="utf-8"?>
<calcChain xmlns="http://schemas.openxmlformats.org/spreadsheetml/2006/main">
  <c r="F180" i="1" l="1"/>
  <c r="L180" i="1" s="1"/>
  <c r="F121" i="1"/>
  <c r="L121" i="1" s="1"/>
  <c r="K121" i="1" s="1"/>
  <c r="F34" i="1"/>
  <c r="L34" i="1" s="1"/>
  <c r="F12" i="1"/>
  <c r="L12" i="1" s="1"/>
  <c r="K34" i="1" l="1"/>
  <c r="I34" i="1"/>
  <c r="G34" i="1"/>
  <c r="G180" i="1"/>
  <c r="K180" i="1"/>
  <c r="K12" i="1"/>
  <c r="I12" i="1"/>
  <c r="G121" i="1"/>
  <c r="G12" i="1"/>
  <c r="F141" i="1"/>
  <c r="L141" i="1" s="1"/>
  <c r="F64" i="1"/>
  <c r="L64" i="1" s="1"/>
  <c r="F101" i="1" l="1"/>
  <c r="L101" i="1" s="1"/>
  <c r="K101" i="1" s="1"/>
  <c r="F102" i="1"/>
  <c r="L102" i="1" s="1"/>
  <c r="K102" i="1" s="1"/>
  <c r="F103" i="1"/>
  <c r="L103" i="1" s="1"/>
  <c r="K103" i="1" s="1"/>
  <c r="F104" i="1"/>
  <c r="L104" i="1" s="1"/>
  <c r="K104" i="1" s="1"/>
  <c r="F105" i="1"/>
  <c r="L105" i="1" s="1"/>
  <c r="K105" i="1" s="1"/>
  <c r="F106" i="1"/>
  <c r="L106" i="1" s="1"/>
  <c r="K106" i="1" s="1"/>
  <c r="F100" i="1"/>
  <c r="L100" i="1" s="1"/>
  <c r="F99" i="1"/>
  <c r="F98" i="1"/>
  <c r="L98" i="1" s="1"/>
  <c r="F97" i="1"/>
  <c r="F46" i="1"/>
  <c r="L46" i="1" s="1"/>
  <c r="K46" i="1" s="1"/>
  <c r="F45" i="1"/>
  <c r="G105" i="1" l="1"/>
  <c r="G103" i="1"/>
  <c r="G101" i="1"/>
  <c r="G106" i="1"/>
  <c r="G104" i="1"/>
  <c r="G102" i="1"/>
  <c r="L97" i="1"/>
  <c r="K97" i="1" s="1"/>
  <c r="L99" i="1"/>
  <c r="K99" i="1" s="1"/>
  <c r="I97" i="1"/>
  <c r="G98" i="1"/>
  <c r="K98" i="1"/>
  <c r="I99" i="1"/>
  <c r="G100" i="1"/>
  <c r="K100" i="1"/>
  <c r="I98" i="1"/>
  <c r="I100" i="1"/>
  <c r="L45" i="1"/>
  <c r="K45" i="1" s="1"/>
  <c r="I46" i="1"/>
  <c r="G46" i="1"/>
  <c r="F96" i="1"/>
  <c r="L96" i="1" s="1"/>
  <c r="F95" i="1"/>
  <c r="L95" i="1" s="1"/>
  <c r="F94" i="1"/>
  <c r="L94" i="1" s="1"/>
  <c r="F93" i="1"/>
  <c r="L93" i="1" s="1"/>
  <c r="F92" i="1"/>
  <c r="L92" i="1" s="1"/>
  <c r="F91" i="1"/>
  <c r="L91" i="1" s="1"/>
  <c r="F90" i="1"/>
  <c r="L90" i="1" s="1"/>
  <c r="F89" i="1"/>
  <c r="L89" i="1" s="1"/>
  <c r="F88" i="1"/>
  <c r="L88" i="1" s="1"/>
  <c r="F87" i="1"/>
  <c r="L87" i="1" s="1"/>
  <c r="F86" i="1"/>
  <c r="L86" i="1" s="1"/>
  <c r="F85" i="1"/>
  <c r="L85" i="1" s="1"/>
  <c r="F84" i="1"/>
  <c r="L84" i="1" s="1"/>
  <c r="F83" i="1"/>
  <c r="L83" i="1" s="1"/>
  <c r="F82" i="1"/>
  <c r="L82" i="1" s="1"/>
  <c r="F81" i="1"/>
  <c r="L81" i="1" s="1"/>
  <c r="F80" i="1"/>
  <c r="L80" i="1" s="1"/>
  <c r="F79" i="1"/>
  <c r="L79" i="1" s="1"/>
  <c r="F78" i="1"/>
  <c r="L78" i="1" s="1"/>
  <c r="F77" i="1"/>
  <c r="L77" i="1" s="1"/>
  <c r="F76" i="1"/>
  <c r="L76" i="1" s="1"/>
  <c r="F75" i="1"/>
  <c r="L75" i="1" s="1"/>
  <c r="F74" i="1"/>
  <c r="L74" i="1" s="1"/>
  <c r="F73" i="1"/>
  <c r="L73" i="1" s="1"/>
  <c r="F72" i="1"/>
  <c r="L72" i="1" s="1"/>
  <c r="F71" i="1"/>
  <c r="L71" i="1" s="1"/>
  <c r="F70" i="1"/>
  <c r="L70" i="1" s="1"/>
  <c r="F69" i="1"/>
  <c r="L69" i="1" s="1"/>
  <c r="F68" i="1"/>
  <c r="L68" i="1" s="1"/>
  <c r="F67" i="1"/>
  <c r="L67" i="1" s="1"/>
  <c r="F66" i="1"/>
  <c r="L66" i="1" s="1"/>
  <c r="F65" i="1"/>
  <c r="L65" i="1" s="1"/>
  <c r="F63" i="1"/>
  <c r="L63" i="1" s="1"/>
  <c r="F62" i="1"/>
  <c r="L62" i="1" s="1"/>
  <c r="F61" i="1"/>
  <c r="L61" i="1" s="1"/>
  <c r="F60" i="1"/>
  <c r="L60" i="1" s="1"/>
  <c r="F59" i="1"/>
  <c r="L59" i="1" s="1"/>
  <c r="F58" i="1"/>
  <c r="L58" i="1" s="1"/>
  <c r="F57" i="1"/>
  <c r="L57" i="1" s="1"/>
  <c r="F56" i="1"/>
  <c r="L56" i="1" s="1"/>
  <c r="F55" i="1"/>
  <c r="L55" i="1" s="1"/>
  <c r="F54" i="1"/>
  <c r="L54" i="1" s="1"/>
  <c r="F53" i="1"/>
  <c r="L53" i="1" s="1"/>
  <c r="I45" i="1" l="1"/>
  <c r="G99" i="1"/>
  <c r="G97" i="1"/>
  <c r="G45" i="1"/>
  <c r="F159" i="1"/>
  <c r="L159" i="1" s="1"/>
  <c r="K159" i="1" s="1"/>
  <c r="F158" i="1"/>
  <c r="L158" i="1" s="1"/>
  <c r="I158" i="1" s="1"/>
  <c r="F157" i="1"/>
  <c r="L157" i="1" s="1"/>
  <c r="K157" i="1" s="1"/>
  <c r="F156" i="1"/>
  <c r="L156" i="1" s="1"/>
  <c r="I156" i="1" s="1"/>
  <c r="F155" i="1"/>
  <c r="L155" i="1" s="1"/>
  <c r="K155" i="1" s="1"/>
  <c r="F154" i="1"/>
  <c r="L154" i="1" s="1"/>
  <c r="I154" i="1" s="1"/>
  <c r="F153" i="1"/>
  <c r="L153" i="1" s="1"/>
  <c r="K153" i="1" s="1"/>
  <c r="F152" i="1"/>
  <c r="L152" i="1" s="1"/>
  <c r="I152" i="1" s="1"/>
  <c r="F151" i="1"/>
  <c r="L151" i="1" s="1"/>
  <c r="K151" i="1" s="1"/>
  <c r="F150" i="1"/>
  <c r="L150" i="1" s="1"/>
  <c r="I150" i="1" s="1"/>
  <c r="F149" i="1"/>
  <c r="E48" i="1"/>
  <c r="J202" i="1"/>
  <c r="H202" i="1"/>
  <c r="E202" i="1"/>
  <c r="D202" i="1"/>
  <c r="C202" i="1"/>
  <c r="J161" i="1"/>
  <c r="H161" i="1"/>
  <c r="E161" i="1"/>
  <c r="D161" i="1"/>
  <c r="C161" i="1"/>
  <c r="J108" i="1"/>
  <c r="H108" i="1"/>
  <c r="E108" i="1"/>
  <c r="D108" i="1"/>
  <c r="C108" i="1"/>
  <c r="F167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79" i="1"/>
  <c r="F178" i="1"/>
  <c r="F177" i="1"/>
  <c r="F176" i="1"/>
  <c r="F175" i="1"/>
  <c r="L175" i="1" s="1"/>
  <c r="F174" i="1"/>
  <c r="F173" i="1"/>
  <c r="F172" i="1"/>
  <c r="F171" i="1"/>
  <c r="F170" i="1"/>
  <c r="F169" i="1"/>
  <c r="F168" i="1"/>
  <c r="F148" i="1"/>
  <c r="F147" i="1"/>
  <c r="L147" i="1" s="1"/>
  <c r="F146" i="1"/>
  <c r="F145" i="1"/>
  <c r="L145" i="1" s="1"/>
  <c r="F144" i="1"/>
  <c r="F143" i="1"/>
  <c r="L143" i="1" s="1"/>
  <c r="F142" i="1"/>
  <c r="L142" i="1" s="1"/>
  <c r="F140" i="1"/>
  <c r="F139" i="1"/>
  <c r="L139" i="1" s="1"/>
  <c r="F138" i="1"/>
  <c r="F137" i="1"/>
  <c r="L137" i="1" s="1"/>
  <c r="F136" i="1"/>
  <c r="F135" i="1"/>
  <c r="L135" i="1" s="1"/>
  <c r="F134" i="1"/>
  <c r="F133" i="1"/>
  <c r="L133" i="1" s="1"/>
  <c r="F132" i="1"/>
  <c r="F131" i="1"/>
  <c r="L131" i="1" s="1"/>
  <c r="F130" i="1"/>
  <c r="F129" i="1"/>
  <c r="L129" i="1" s="1"/>
  <c r="F128" i="1"/>
  <c r="F127" i="1"/>
  <c r="L127" i="1" s="1"/>
  <c r="F126" i="1"/>
  <c r="F125" i="1"/>
  <c r="L125" i="1" s="1"/>
  <c r="F124" i="1"/>
  <c r="F123" i="1"/>
  <c r="L123" i="1" s="1"/>
  <c r="F122" i="1"/>
  <c r="F120" i="1"/>
  <c r="F119" i="1"/>
  <c r="L119" i="1" s="1"/>
  <c r="F118" i="1"/>
  <c r="F117" i="1"/>
  <c r="L117" i="1" s="1"/>
  <c r="F116" i="1"/>
  <c r="F115" i="1"/>
  <c r="L115" i="1" s="1"/>
  <c r="F114" i="1"/>
  <c r="F113" i="1"/>
  <c r="L113" i="1" s="1"/>
  <c r="J48" i="1"/>
  <c r="H48" i="1"/>
  <c r="D48" i="1"/>
  <c r="C48" i="1"/>
  <c r="F44" i="1"/>
  <c r="L44" i="1" s="1"/>
  <c r="F43" i="1"/>
  <c r="F42" i="1"/>
  <c r="L42" i="1" s="1"/>
  <c r="F41" i="1"/>
  <c r="F40" i="1"/>
  <c r="L40" i="1" s="1"/>
  <c r="F39" i="1"/>
  <c r="F38" i="1"/>
  <c r="L38" i="1" s="1"/>
  <c r="F37" i="1"/>
  <c r="F36" i="1"/>
  <c r="L36" i="1" s="1"/>
  <c r="F35" i="1"/>
  <c r="F33" i="1"/>
  <c r="L33" i="1" s="1"/>
  <c r="F32" i="1"/>
  <c r="F31" i="1"/>
  <c r="L31" i="1" s="1"/>
  <c r="F30" i="1"/>
  <c r="F29" i="1"/>
  <c r="L29" i="1" s="1"/>
  <c r="F28" i="1"/>
  <c r="F27" i="1"/>
  <c r="L27" i="1" s="1"/>
  <c r="F26" i="1"/>
  <c r="F25" i="1"/>
  <c r="L25" i="1" s="1"/>
  <c r="F24" i="1"/>
  <c r="F23" i="1"/>
  <c r="L23" i="1" s="1"/>
  <c r="F22" i="1"/>
  <c r="F21" i="1"/>
  <c r="L21" i="1" s="1"/>
  <c r="F20" i="1"/>
  <c r="F19" i="1"/>
  <c r="L19" i="1" s="1"/>
  <c r="F18" i="1"/>
  <c r="F17" i="1"/>
  <c r="L17" i="1" s="1"/>
  <c r="F16" i="1"/>
  <c r="F15" i="1"/>
  <c r="L15" i="1" s="1"/>
  <c r="F14" i="1"/>
  <c r="F13" i="1"/>
  <c r="L13" i="1" s="1"/>
  <c r="F11" i="1"/>
  <c r="L11" i="1" s="1"/>
  <c r="G150" i="1" l="1"/>
  <c r="G151" i="1"/>
  <c r="G152" i="1"/>
  <c r="G153" i="1"/>
  <c r="G154" i="1"/>
  <c r="G155" i="1"/>
  <c r="G156" i="1"/>
  <c r="G157" i="1"/>
  <c r="G158" i="1"/>
  <c r="G159" i="1"/>
  <c r="I151" i="1"/>
  <c r="I153" i="1"/>
  <c r="I155" i="1"/>
  <c r="I157" i="1"/>
  <c r="I159" i="1"/>
  <c r="K150" i="1"/>
  <c r="K152" i="1"/>
  <c r="K154" i="1"/>
  <c r="K156" i="1"/>
  <c r="K158" i="1"/>
  <c r="D205" i="1"/>
  <c r="J205" i="1"/>
  <c r="C205" i="1"/>
  <c r="H205" i="1"/>
  <c r="F202" i="1"/>
  <c r="E205" i="1"/>
  <c r="K15" i="1"/>
  <c r="K19" i="1"/>
  <c r="K23" i="1"/>
  <c r="K27" i="1"/>
  <c r="K31" i="1"/>
  <c r="K36" i="1"/>
  <c r="K40" i="1"/>
  <c r="K44" i="1"/>
  <c r="K17" i="1"/>
  <c r="K21" i="1"/>
  <c r="K29" i="1"/>
  <c r="K33" i="1"/>
  <c r="K38" i="1"/>
  <c r="K42" i="1"/>
  <c r="K13" i="1"/>
  <c r="K25" i="1"/>
  <c r="K11" i="1"/>
  <c r="I11" i="1"/>
  <c r="I113" i="1"/>
  <c r="K113" i="1"/>
  <c r="I115" i="1"/>
  <c r="K115" i="1"/>
  <c r="I117" i="1"/>
  <c r="K117" i="1"/>
  <c r="I119" i="1"/>
  <c r="K119" i="1"/>
  <c r="I123" i="1"/>
  <c r="K123" i="1"/>
  <c r="I125" i="1"/>
  <c r="K125" i="1"/>
  <c r="I127" i="1"/>
  <c r="K127" i="1"/>
  <c r="I129" i="1"/>
  <c r="K129" i="1"/>
  <c r="I131" i="1"/>
  <c r="K131" i="1"/>
  <c r="I133" i="1"/>
  <c r="K133" i="1"/>
  <c r="I135" i="1"/>
  <c r="K135" i="1"/>
  <c r="I137" i="1"/>
  <c r="K137" i="1"/>
  <c r="I139" i="1"/>
  <c r="K139" i="1"/>
  <c r="I142" i="1"/>
  <c r="K142" i="1"/>
  <c r="I143" i="1"/>
  <c r="K143" i="1"/>
  <c r="I145" i="1"/>
  <c r="K145" i="1"/>
  <c r="I147" i="1"/>
  <c r="K147" i="1"/>
  <c r="K175" i="1"/>
  <c r="I175" i="1"/>
  <c r="L178" i="1"/>
  <c r="G178" i="1" s="1"/>
  <c r="G11" i="1"/>
  <c r="G13" i="1"/>
  <c r="G15" i="1"/>
  <c r="G17" i="1"/>
  <c r="G19" i="1"/>
  <c r="G21" i="1"/>
  <c r="G23" i="1"/>
  <c r="G25" i="1"/>
  <c r="G27" i="1"/>
  <c r="G29" i="1"/>
  <c r="G31" i="1"/>
  <c r="G33" i="1"/>
  <c r="G36" i="1"/>
  <c r="G38" i="1"/>
  <c r="G40" i="1"/>
  <c r="G42" i="1"/>
  <c r="G44" i="1"/>
  <c r="I13" i="1"/>
  <c r="I15" i="1"/>
  <c r="I17" i="1"/>
  <c r="I19" i="1"/>
  <c r="I21" i="1"/>
  <c r="I23" i="1"/>
  <c r="I25" i="1"/>
  <c r="I27" i="1"/>
  <c r="I29" i="1"/>
  <c r="I31" i="1"/>
  <c r="I33" i="1"/>
  <c r="I36" i="1"/>
  <c r="I38" i="1"/>
  <c r="I40" i="1"/>
  <c r="I42" i="1"/>
  <c r="I44" i="1"/>
  <c r="L170" i="1"/>
  <c r="G170" i="1" s="1"/>
  <c r="L183" i="1"/>
  <c r="L187" i="1"/>
  <c r="G187" i="1" s="1"/>
  <c r="L191" i="1"/>
  <c r="L195" i="1"/>
  <c r="G195" i="1" s="1"/>
  <c r="L199" i="1"/>
  <c r="F161" i="1"/>
  <c r="G113" i="1"/>
  <c r="L169" i="1"/>
  <c r="G169" i="1" s="1"/>
  <c r="L171" i="1"/>
  <c r="G171" i="1" s="1"/>
  <c r="L173" i="1"/>
  <c r="G173" i="1" s="1"/>
  <c r="L182" i="1"/>
  <c r="G182" i="1" s="1"/>
  <c r="L184" i="1"/>
  <c r="G184" i="1" s="1"/>
  <c r="L186" i="1"/>
  <c r="G186" i="1" s="1"/>
  <c r="L188" i="1"/>
  <c r="G188" i="1" s="1"/>
  <c r="L190" i="1"/>
  <c r="G190" i="1" s="1"/>
  <c r="L192" i="1"/>
  <c r="G192" i="1" s="1"/>
  <c r="L194" i="1"/>
  <c r="G194" i="1" s="1"/>
  <c r="L196" i="1"/>
  <c r="G196" i="1" s="1"/>
  <c r="L198" i="1"/>
  <c r="G198" i="1" s="1"/>
  <c r="L200" i="1"/>
  <c r="G200" i="1" s="1"/>
  <c r="L167" i="1"/>
  <c r="G167" i="1" s="1"/>
  <c r="F48" i="1"/>
  <c r="L14" i="1"/>
  <c r="L16" i="1"/>
  <c r="L18" i="1"/>
  <c r="L20" i="1"/>
  <c r="L22" i="1"/>
  <c r="L24" i="1"/>
  <c r="L26" i="1"/>
  <c r="L28" i="1"/>
  <c r="L30" i="1"/>
  <c r="L32" i="1"/>
  <c r="K32" i="1" s="1"/>
  <c r="L35" i="1"/>
  <c r="L37" i="1"/>
  <c r="L39" i="1"/>
  <c r="L41" i="1"/>
  <c r="L43" i="1"/>
  <c r="F108" i="1"/>
  <c r="G115" i="1"/>
  <c r="G117" i="1"/>
  <c r="G119" i="1"/>
  <c r="G123" i="1"/>
  <c r="G125" i="1"/>
  <c r="G127" i="1"/>
  <c r="G129" i="1"/>
  <c r="G131" i="1"/>
  <c r="G133" i="1"/>
  <c r="G135" i="1"/>
  <c r="G137" i="1"/>
  <c r="G139" i="1"/>
  <c r="G142" i="1"/>
  <c r="G143" i="1"/>
  <c r="G145" i="1"/>
  <c r="G147" i="1"/>
  <c r="G175" i="1"/>
  <c r="L114" i="1"/>
  <c r="L116" i="1"/>
  <c r="L118" i="1"/>
  <c r="L120" i="1"/>
  <c r="L122" i="1"/>
  <c r="L124" i="1"/>
  <c r="L126" i="1"/>
  <c r="L128" i="1"/>
  <c r="L130" i="1"/>
  <c r="L132" i="1"/>
  <c r="L134" i="1"/>
  <c r="L136" i="1"/>
  <c r="L138" i="1"/>
  <c r="L140" i="1"/>
  <c r="L144" i="1"/>
  <c r="L146" i="1"/>
  <c r="L148" i="1"/>
  <c r="L149" i="1"/>
  <c r="L168" i="1"/>
  <c r="G168" i="1" s="1"/>
  <c r="L172" i="1"/>
  <c r="L179" i="1"/>
  <c r="G179" i="1" s="1"/>
  <c r="L185" i="1"/>
  <c r="L189" i="1"/>
  <c r="L193" i="1"/>
  <c r="L197" i="1"/>
  <c r="L174" i="1"/>
  <c r="G174" i="1" s="1"/>
  <c r="L176" i="1"/>
  <c r="G176" i="1" s="1"/>
  <c r="L177" i="1"/>
  <c r="G177" i="1" s="1"/>
  <c r="L181" i="1"/>
  <c r="G181" i="1" s="1"/>
  <c r="F205" i="1" l="1"/>
  <c r="L202" i="1"/>
  <c r="L108" i="1"/>
  <c r="K197" i="1"/>
  <c r="I197" i="1"/>
  <c r="K193" i="1"/>
  <c r="I193" i="1"/>
  <c r="K185" i="1"/>
  <c r="I185" i="1"/>
  <c r="K172" i="1"/>
  <c r="I172" i="1"/>
  <c r="K149" i="1"/>
  <c r="I149" i="1"/>
  <c r="K146" i="1"/>
  <c r="I146" i="1"/>
  <c r="K138" i="1"/>
  <c r="I138" i="1"/>
  <c r="K134" i="1"/>
  <c r="I134" i="1"/>
  <c r="K130" i="1"/>
  <c r="I130" i="1"/>
  <c r="K126" i="1"/>
  <c r="I126" i="1"/>
  <c r="K122" i="1"/>
  <c r="I122" i="1"/>
  <c r="K118" i="1"/>
  <c r="I118" i="1"/>
  <c r="K114" i="1"/>
  <c r="I114" i="1"/>
  <c r="K94" i="1"/>
  <c r="I94" i="1"/>
  <c r="K90" i="1"/>
  <c r="I90" i="1"/>
  <c r="K86" i="1"/>
  <c r="I86" i="1"/>
  <c r="K81" i="1"/>
  <c r="I81" i="1"/>
  <c r="K76" i="1"/>
  <c r="I76" i="1"/>
  <c r="K72" i="1"/>
  <c r="I72" i="1"/>
  <c r="K68" i="1"/>
  <c r="I68" i="1"/>
  <c r="K63" i="1"/>
  <c r="I63" i="1"/>
  <c r="K59" i="1"/>
  <c r="I59" i="1"/>
  <c r="K55" i="1"/>
  <c r="I55" i="1"/>
  <c r="I43" i="1"/>
  <c r="K43" i="1"/>
  <c r="I39" i="1"/>
  <c r="K39" i="1"/>
  <c r="I35" i="1"/>
  <c r="K35" i="1"/>
  <c r="I30" i="1"/>
  <c r="K30" i="1"/>
  <c r="I26" i="1"/>
  <c r="K26" i="1"/>
  <c r="I22" i="1"/>
  <c r="K22" i="1"/>
  <c r="I18" i="1"/>
  <c r="K18" i="1"/>
  <c r="I14" i="1"/>
  <c r="K14" i="1"/>
  <c r="K167" i="1"/>
  <c r="I167" i="1"/>
  <c r="K200" i="1"/>
  <c r="I200" i="1"/>
  <c r="K198" i="1"/>
  <c r="I198" i="1"/>
  <c r="K196" i="1"/>
  <c r="I196" i="1"/>
  <c r="K194" i="1"/>
  <c r="I194" i="1"/>
  <c r="K192" i="1"/>
  <c r="I192" i="1"/>
  <c r="K190" i="1"/>
  <c r="I190" i="1"/>
  <c r="K188" i="1"/>
  <c r="I188" i="1"/>
  <c r="K186" i="1"/>
  <c r="I186" i="1"/>
  <c r="K184" i="1"/>
  <c r="I184" i="1"/>
  <c r="K182" i="1"/>
  <c r="I182" i="1"/>
  <c r="K173" i="1"/>
  <c r="I173" i="1"/>
  <c r="K171" i="1"/>
  <c r="I171" i="1"/>
  <c r="K169" i="1"/>
  <c r="I169" i="1"/>
  <c r="K199" i="1"/>
  <c r="I199" i="1"/>
  <c r="K191" i="1"/>
  <c r="I191" i="1"/>
  <c r="K183" i="1"/>
  <c r="I183" i="1"/>
  <c r="I93" i="1"/>
  <c r="K93" i="1"/>
  <c r="I89" i="1"/>
  <c r="K89" i="1"/>
  <c r="I85" i="1"/>
  <c r="K85" i="1"/>
  <c r="I80" i="1"/>
  <c r="K80" i="1"/>
  <c r="I75" i="1"/>
  <c r="K75" i="1"/>
  <c r="I71" i="1"/>
  <c r="K71" i="1"/>
  <c r="I67" i="1"/>
  <c r="K67" i="1"/>
  <c r="I62" i="1"/>
  <c r="K62" i="1"/>
  <c r="I58" i="1"/>
  <c r="K58" i="1"/>
  <c r="I54" i="1"/>
  <c r="K54" i="1"/>
  <c r="G199" i="1"/>
  <c r="G191" i="1"/>
  <c r="G183" i="1"/>
  <c r="G149" i="1"/>
  <c r="G146" i="1"/>
  <c r="G138" i="1"/>
  <c r="G134" i="1"/>
  <c r="G130" i="1"/>
  <c r="G126" i="1"/>
  <c r="G122" i="1"/>
  <c r="G118" i="1"/>
  <c r="G114" i="1"/>
  <c r="G94" i="1"/>
  <c r="G90" i="1"/>
  <c r="G86" i="1"/>
  <c r="G81" i="1"/>
  <c r="G76" i="1"/>
  <c r="G72" i="1"/>
  <c r="G68" i="1"/>
  <c r="G63" i="1"/>
  <c r="G59" i="1"/>
  <c r="G55" i="1"/>
  <c r="G93" i="1"/>
  <c r="G89" i="1"/>
  <c r="G85" i="1"/>
  <c r="G80" i="1"/>
  <c r="G75" i="1"/>
  <c r="G71" i="1"/>
  <c r="G67" i="1"/>
  <c r="G62" i="1"/>
  <c r="G58" i="1"/>
  <c r="G54" i="1"/>
  <c r="G43" i="1"/>
  <c r="G39" i="1"/>
  <c r="G35" i="1"/>
  <c r="G30" i="1"/>
  <c r="G26" i="1"/>
  <c r="G22" i="1"/>
  <c r="G18" i="1"/>
  <c r="G14" i="1"/>
  <c r="K189" i="1"/>
  <c r="I189" i="1"/>
  <c r="K179" i="1"/>
  <c r="I179" i="1"/>
  <c r="K168" i="1"/>
  <c r="I168" i="1"/>
  <c r="K148" i="1"/>
  <c r="I148" i="1"/>
  <c r="K144" i="1"/>
  <c r="I144" i="1"/>
  <c r="K140" i="1"/>
  <c r="I140" i="1"/>
  <c r="K136" i="1"/>
  <c r="I136" i="1"/>
  <c r="K132" i="1"/>
  <c r="I132" i="1"/>
  <c r="K128" i="1"/>
  <c r="I128" i="1"/>
  <c r="K124" i="1"/>
  <c r="I124" i="1"/>
  <c r="K120" i="1"/>
  <c r="I120" i="1"/>
  <c r="K116" i="1"/>
  <c r="I116" i="1"/>
  <c r="K96" i="1"/>
  <c r="I96" i="1"/>
  <c r="K92" i="1"/>
  <c r="I92" i="1"/>
  <c r="K88" i="1"/>
  <c r="I88" i="1"/>
  <c r="K83" i="1"/>
  <c r="I83" i="1"/>
  <c r="K78" i="1"/>
  <c r="I78" i="1"/>
  <c r="K74" i="1"/>
  <c r="I74" i="1"/>
  <c r="K70" i="1"/>
  <c r="I70" i="1"/>
  <c r="K66" i="1"/>
  <c r="I66" i="1"/>
  <c r="K61" i="1"/>
  <c r="I61" i="1"/>
  <c r="K57" i="1"/>
  <c r="I57" i="1"/>
  <c r="K53" i="1"/>
  <c r="I53" i="1"/>
  <c r="I41" i="1"/>
  <c r="K41" i="1"/>
  <c r="I37" i="1"/>
  <c r="K37" i="1"/>
  <c r="I32" i="1"/>
  <c r="I28" i="1"/>
  <c r="K28" i="1"/>
  <c r="I24" i="1"/>
  <c r="K24" i="1"/>
  <c r="I20" i="1"/>
  <c r="K20" i="1"/>
  <c r="I16" i="1"/>
  <c r="K16" i="1"/>
  <c r="K195" i="1"/>
  <c r="I195" i="1"/>
  <c r="K187" i="1"/>
  <c r="I187" i="1"/>
  <c r="K170" i="1"/>
  <c r="I170" i="1"/>
  <c r="I95" i="1"/>
  <c r="K95" i="1"/>
  <c r="I91" i="1"/>
  <c r="K91" i="1"/>
  <c r="I87" i="1"/>
  <c r="K87" i="1"/>
  <c r="I82" i="1"/>
  <c r="K82" i="1"/>
  <c r="I77" i="1"/>
  <c r="K77" i="1"/>
  <c r="I73" i="1"/>
  <c r="K73" i="1"/>
  <c r="I69" i="1"/>
  <c r="K69" i="1"/>
  <c r="I65" i="1"/>
  <c r="K65" i="1"/>
  <c r="I60" i="1"/>
  <c r="K60" i="1"/>
  <c r="I56" i="1"/>
  <c r="K56" i="1"/>
  <c r="K178" i="1"/>
  <c r="I178" i="1"/>
  <c r="G197" i="1"/>
  <c r="G193" i="1"/>
  <c r="G189" i="1"/>
  <c r="G185" i="1"/>
  <c r="G172" i="1"/>
  <c r="G148" i="1"/>
  <c r="G144" i="1"/>
  <c r="G140" i="1"/>
  <c r="G136" i="1"/>
  <c r="G132" i="1"/>
  <c r="G128" i="1"/>
  <c r="G124" i="1"/>
  <c r="G120" i="1"/>
  <c r="G116" i="1"/>
  <c r="G96" i="1"/>
  <c r="G92" i="1"/>
  <c r="G88" i="1"/>
  <c r="G83" i="1"/>
  <c r="G78" i="1"/>
  <c r="G74" i="1"/>
  <c r="G70" i="1"/>
  <c r="G66" i="1"/>
  <c r="G61" i="1"/>
  <c r="G57" i="1"/>
  <c r="G53" i="1"/>
  <c r="G95" i="1"/>
  <c r="G91" i="1"/>
  <c r="G87" i="1"/>
  <c r="G82" i="1"/>
  <c r="G77" i="1"/>
  <c r="G73" i="1"/>
  <c r="G69" i="1"/>
  <c r="G65" i="1"/>
  <c r="G60" i="1"/>
  <c r="G56" i="1"/>
  <c r="G41" i="1"/>
  <c r="G37" i="1"/>
  <c r="G32" i="1"/>
  <c r="G28" i="1"/>
  <c r="G24" i="1"/>
  <c r="G20" i="1"/>
  <c r="G16" i="1"/>
  <c r="L161" i="1"/>
  <c r="L48" i="1"/>
  <c r="K174" i="1"/>
  <c r="I174" i="1"/>
  <c r="K176" i="1"/>
  <c r="I176" i="1"/>
  <c r="I177" i="1"/>
  <c r="K177" i="1"/>
  <c r="K181" i="1"/>
  <c r="I181" i="1"/>
  <c r="K161" i="1" l="1"/>
  <c r="I161" i="1"/>
  <c r="G161" i="1"/>
  <c r="K202" i="1"/>
  <c r="G202" i="1"/>
  <c r="I202" i="1"/>
  <c r="K108" i="1"/>
  <c r="I108" i="1"/>
  <c r="G108" i="1"/>
  <c r="K48" i="1"/>
  <c r="I48" i="1"/>
  <c r="L205" i="1"/>
  <c r="G48" i="1"/>
  <c r="M121" i="1" l="1"/>
  <c r="M180" i="1"/>
  <c r="M12" i="1"/>
  <c r="M34" i="1"/>
  <c r="M64" i="1"/>
  <c r="M141" i="1"/>
  <c r="M101" i="1"/>
  <c r="M103" i="1"/>
  <c r="M105" i="1"/>
  <c r="M102" i="1"/>
  <c r="M106" i="1"/>
  <c r="M104" i="1"/>
  <c r="M97" i="1"/>
  <c r="M98" i="1"/>
  <c r="M99" i="1"/>
  <c r="M100" i="1"/>
  <c r="M45" i="1"/>
  <c r="M46" i="1"/>
  <c r="M55" i="1"/>
  <c r="M63" i="1"/>
  <c r="M70" i="1"/>
  <c r="M78" i="1"/>
  <c r="M86" i="1"/>
  <c r="M56" i="1"/>
  <c r="M60" i="1"/>
  <c r="M65" i="1"/>
  <c r="M69" i="1"/>
  <c r="M73" i="1"/>
  <c r="M77" i="1"/>
  <c r="M81" i="1"/>
  <c r="M85" i="1"/>
  <c r="M89" i="1"/>
  <c r="M93" i="1"/>
  <c r="M53" i="1"/>
  <c r="M61" i="1"/>
  <c r="M72" i="1"/>
  <c r="M80" i="1"/>
  <c r="M88" i="1"/>
  <c r="M94" i="1"/>
  <c r="M59" i="1"/>
  <c r="M66" i="1"/>
  <c r="M74" i="1"/>
  <c r="M82" i="1"/>
  <c r="M90" i="1"/>
  <c r="M54" i="1"/>
  <c r="M58" i="1"/>
  <c r="M62" i="1"/>
  <c r="M67" i="1"/>
  <c r="M71" i="1"/>
  <c r="M75" i="1"/>
  <c r="M79" i="1"/>
  <c r="M83" i="1"/>
  <c r="M87" i="1"/>
  <c r="M91" i="1"/>
  <c r="M95" i="1"/>
  <c r="M57" i="1"/>
  <c r="M68" i="1"/>
  <c r="M76" i="1"/>
  <c r="M84" i="1"/>
  <c r="M92" i="1"/>
  <c r="M96" i="1"/>
  <c r="M153" i="1"/>
  <c r="M157" i="1"/>
  <c r="M152" i="1"/>
  <c r="M151" i="1"/>
  <c r="M155" i="1"/>
  <c r="M159" i="1"/>
  <c r="M150" i="1"/>
  <c r="M154" i="1"/>
  <c r="M158" i="1"/>
  <c r="M156" i="1"/>
  <c r="M199" i="1"/>
  <c r="M197" i="1"/>
  <c r="M195" i="1"/>
  <c r="M193" i="1"/>
  <c r="M191" i="1"/>
  <c r="M189" i="1"/>
  <c r="M187" i="1"/>
  <c r="M185" i="1"/>
  <c r="M183" i="1"/>
  <c r="M181" i="1"/>
  <c r="M178" i="1"/>
  <c r="M176" i="1"/>
  <c r="M174" i="1"/>
  <c r="M172" i="1"/>
  <c r="M170" i="1"/>
  <c r="M167" i="1"/>
  <c r="M147" i="1"/>
  <c r="M145" i="1"/>
  <c r="M143" i="1"/>
  <c r="M142" i="1"/>
  <c r="M139" i="1"/>
  <c r="M137" i="1"/>
  <c r="M135" i="1"/>
  <c r="M133" i="1"/>
  <c r="M131" i="1"/>
  <c r="M129" i="1"/>
  <c r="M127" i="1"/>
  <c r="M125" i="1"/>
  <c r="M123" i="1"/>
  <c r="M119" i="1"/>
  <c r="M117" i="1"/>
  <c r="M115" i="1"/>
  <c r="M113" i="1"/>
  <c r="M200" i="1"/>
  <c r="M198" i="1"/>
  <c r="M196" i="1"/>
  <c r="M194" i="1"/>
  <c r="M192" i="1"/>
  <c r="M190" i="1"/>
  <c r="M188" i="1"/>
  <c r="M186" i="1"/>
  <c r="M184" i="1"/>
  <c r="M182" i="1"/>
  <c r="M179" i="1"/>
  <c r="M177" i="1"/>
  <c r="M175" i="1"/>
  <c r="M173" i="1"/>
  <c r="M171" i="1"/>
  <c r="M169" i="1"/>
  <c r="M168" i="1"/>
  <c r="M149" i="1"/>
  <c r="M148" i="1"/>
  <c r="M146" i="1"/>
  <c r="M144" i="1"/>
  <c r="M140" i="1"/>
  <c r="M138" i="1"/>
  <c r="M136" i="1"/>
  <c r="M134" i="1"/>
  <c r="M132" i="1"/>
  <c r="M130" i="1"/>
  <c r="M128" i="1"/>
  <c r="M126" i="1"/>
  <c r="M124" i="1"/>
  <c r="M122" i="1"/>
  <c r="M120" i="1"/>
  <c r="M118" i="1"/>
  <c r="M116" i="1"/>
  <c r="M114" i="1"/>
  <c r="M15" i="1"/>
  <c r="M19" i="1"/>
  <c r="M23" i="1"/>
  <c r="M27" i="1"/>
  <c r="M31" i="1"/>
  <c r="M36" i="1"/>
  <c r="M40" i="1"/>
  <c r="M44" i="1"/>
  <c r="M17" i="1"/>
  <c r="M21" i="1"/>
  <c r="M29" i="1"/>
  <c r="M33" i="1"/>
  <c r="M38" i="1"/>
  <c r="M42" i="1"/>
  <c r="M11" i="1"/>
  <c r="M13" i="1"/>
  <c r="M25" i="1"/>
  <c r="M39" i="1"/>
  <c r="M22" i="1"/>
  <c r="M41" i="1"/>
  <c r="M32" i="1"/>
  <c r="M24" i="1"/>
  <c r="M16" i="1"/>
  <c r="M35" i="1"/>
  <c r="M14" i="1"/>
  <c r="M43" i="1"/>
  <c r="M30" i="1"/>
  <c r="M18" i="1"/>
  <c r="M37" i="1"/>
  <c r="M28" i="1"/>
  <c r="M20" i="1"/>
  <c r="M26" i="1"/>
  <c r="M108" i="1" l="1"/>
  <c r="M48" i="1"/>
  <c r="M161" i="1"/>
  <c r="M202" i="1"/>
  <c r="M205" i="1" l="1"/>
</calcChain>
</file>

<file path=xl/sharedStrings.xml><?xml version="1.0" encoding="utf-8"?>
<sst xmlns="http://schemas.openxmlformats.org/spreadsheetml/2006/main" count="212" uniqueCount="201">
  <si>
    <t xml:space="preserve"> </t>
  </si>
  <si>
    <t>BUS</t>
  </si>
  <si>
    <t xml:space="preserve">BUS </t>
  </si>
  <si>
    <t>MAINTENANCE</t>
  </si>
  <si>
    <t>TOTAL</t>
  </si>
  <si>
    <t>FIXED</t>
  </si>
  <si>
    <t>NEW</t>
  </si>
  <si>
    <t>% of</t>
  </si>
  <si>
    <t>AREA</t>
  </si>
  <si>
    <t>PURCHASES</t>
  </si>
  <si>
    <t>OTHER</t>
  </si>
  <si>
    <t>FACILITY</t>
  </si>
  <si>
    <t>%</t>
  </si>
  <si>
    <t>GUIDEWAY</t>
  </si>
  <si>
    <t>Total</t>
  </si>
  <si>
    <t>OVER 1 MILLION POP.</t>
  </si>
  <si>
    <t>Atlanta, GA</t>
  </si>
  <si>
    <t>Cleveland, OH</t>
  </si>
  <si>
    <t>Detroit, MI</t>
  </si>
  <si>
    <t>Kansas City, MO-KS</t>
  </si>
  <si>
    <t>Milwaukee, WI</t>
  </si>
  <si>
    <t>New Orleans, LA</t>
  </si>
  <si>
    <t>Pittsburgh, PA</t>
  </si>
  <si>
    <t>San Diego, CA</t>
  </si>
  <si>
    <t>Seattle, WA</t>
  </si>
  <si>
    <t>St. Louis, MO-IL</t>
  </si>
  <si>
    <t xml:space="preserve">             SUB-TOTAL</t>
  </si>
  <si>
    <t>200,000 - 1 MILLION POP.</t>
  </si>
  <si>
    <t xml:space="preserve">        SUB-TOTAL</t>
  </si>
  <si>
    <t>50,000-200,000 POP.</t>
  </si>
  <si>
    <t>UNDER 50,000 POP.</t>
  </si>
  <si>
    <t xml:space="preserve">    SUB-TOTAL</t>
  </si>
  <si>
    <t xml:space="preserve">    TOTAL</t>
  </si>
  <si>
    <t>Houston, TX</t>
  </si>
  <si>
    <t>STARTS</t>
  </si>
  <si>
    <t>&amp; RURAL AREAS / STATEWIDE</t>
  </si>
  <si>
    <t>San Antonio, TX</t>
  </si>
  <si>
    <t>Cincinnati, OH-KY-IN</t>
  </si>
  <si>
    <t>Sacramento, CA</t>
  </si>
  <si>
    <t>Miami, FL</t>
  </si>
  <si>
    <t>Philadelphia, PA-NJ-DE-MD</t>
  </si>
  <si>
    <t>Obligations by Population Size and Category</t>
  </si>
  <si>
    <t>Obligations by Population Size</t>
  </si>
  <si>
    <t>Indianapolis, IN</t>
  </si>
  <si>
    <t>Boston, MA--NH--RI</t>
  </si>
  <si>
    <t>Chicago, IL-IN</t>
  </si>
  <si>
    <t>Dallas--Fort Worth--Arlington, TX</t>
  </si>
  <si>
    <t>Denver--Aurora, CO</t>
  </si>
  <si>
    <t>New York--Newark, NY-NJ-CT</t>
  </si>
  <si>
    <t>Portland, OR-WA</t>
  </si>
  <si>
    <t>Riverside--San Bernardino, CA</t>
  </si>
  <si>
    <t>San Francisco--Oakland, CA</t>
  </si>
  <si>
    <t>Tampa--St. Petersburg, FL</t>
  </si>
  <si>
    <t>Washington, DC-VA-MD</t>
  </si>
  <si>
    <t>San Juan, PR</t>
  </si>
  <si>
    <t>ALABAMA GOV APP</t>
  </si>
  <si>
    <t>ALASKA GOV APP</t>
  </si>
  <si>
    <t>CALIFORNIA GOV APP</t>
  </si>
  <si>
    <t>COLORADO GOV APP</t>
  </si>
  <si>
    <t>FLORIDA GOV APP</t>
  </si>
  <si>
    <t>GEORGIA GOV APP</t>
  </si>
  <si>
    <t>IDAHO GOV APP</t>
  </si>
  <si>
    <t>ILLINOIS GOV APP</t>
  </si>
  <si>
    <t>IOWA GOV APP</t>
  </si>
  <si>
    <t>MAINE GOV APP</t>
  </si>
  <si>
    <t>MICHIGAN GOV APP</t>
  </si>
  <si>
    <t>MONTANA GOV APP</t>
  </si>
  <si>
    <t>NEW YORK GOV APP</t>
  </si>
  <si>
    <t>OREGON GOV APP</t>
  </si>
  <si>
    <t>PENNSYLVANIA GOV APP</t>
  </si>
  <si>
    <t>RHODE ISLAND GOV APP</t>
  </si>
  <si>
    <t>SOUTH DAKOTA GOV APP</t>
  </si>
  <si>
    <t>VERMONT GOV APP</t>
  </si>
  <si>
    <t>WASHINGTON GOV APP</t>
  </si>
  <si>
    <t>Orlando, FL</t>
  </si>
  <si>
    <t>CONNECTICUT GOV APP</t>
  </si>
  <si>
    <t>HAWAII GOV APP</t>
  </si>
  <si>
    <t>NEW MEXICO GOV APP</t>
  </si>
  <si>
    <t>SOUTH CAROLINA GOV APP</t>
  </si>
  <si>
    <t>NEW JERSEY GOV APP</t>
  </si>
  <si>
    <t>OHIO GOV APP</t>
  </si>
  <si>
    <t>OKLAHOMA GOV APP</t>
  </si>
  <si>
    <t>Columbus, OH</t>
  </si>
  <si>
    <t>Akron, OH</t>
  </si>
  <si>
    <t>Albuquerque, NM</t>
  </si>
  <si>
    <t>Anchorage, AK</t>
  </si>
  <si>
    <t>Ann Arbor, MI</t>
  </si>
  <si>
    <t>Boise City, ID</t>
  </si>
  <si>
    <t>Canton, OH</t>
  </si>
  <si>
    <t>Charlotte, NC-SC</t>
  </si>
  <si>
    <t>Corpus Christi, TX</t>
  </si>
  <si>
    <t>Davenport, IA-IL</t>
  </si>
  <si>
    <t>Dayton, OH</t>
  </si>
  <si>
    <t>Des Moines, IA</t>
  </si>
  <si>
    <t>El Paso, TX-NM</t>
  </si>
  <si>
    <t>Huntsville, AL</t>
  </si>
  <si>
    <t>Jacksonville, FL</t>
  </si>
  <si>
    <t>Lansing, MI</t>
  </si>
  <si>
    <t>Little Rock, AR</t>
  </si>
  <si>
    <t>Madison, WI</t>
  </si>
  <si>
    <t>Memphis, TN-MS-AR</t>
  </si>
  <si>
    <t>Nashville-Davidson, TN</t>
  </si>
  <si>
    <t>Omaha, NE-IA</t>
  </si>
  <si>
    <t>Raleigh, NC</t>
  </si>
  <si>
    <t>Rochester, NY</t>
  </si>
  <si>
    <t>South Bend, IN-MI</t>
  </si>
  <si>
    <t>Springfield, MO</t>
  </si>
  <si>
    <t>Stockton, CA</t>
  </si>
  <si>
    <t>Syracuse, NY</t>
  </si>
  <si>
    <t>Tucson, AZ</t>
  </si>
  <si>
    <t>Tulsa, OK</t>
  </si>
  <si>
    <t>Altoona, PA</t>
  </si>
  <si>
    <t>Bellingham, WA</t>
  </si>
  <si>
    <t>Bloomington, IN</t>
  </si>
  <si>
    <t>Bloomington--Normal, IL</t>
  </si>
  <si>
    <t>Burlington, VT</t>
  </si>
  <si>
    <t>Chattanooga, TN-GA</t>
  </si>
  <si>
    <t>Eau Claire, WI</t>
  </si>
  <si>
    <t>Erie, PA</t>
  </si>
  <si>
    <t>Flint, MI</t>
  </si>
  <si>
    <t>Fort Collins, CO</t>
  </si>
  <si>
    <t>Gainesville, FL</t>
  </si>
  <si>
    <t>Grand Forks, ND-MN</t>
  </si>
  <si>
    <t>Grand Junction, CO</t>
  </si>
  <si>
    <t>Grand Rapids, MI</t>
  </si>
  <si>
    <t>Great Falls, MT</t>
  </si>
  <si>
    <t>Hartford, CT</t>
  </si>
  <si>
    <t>Janesville, WI</t>
  </si>
  <si>
    <t>Johnstown, PA</t>
  </si>
  <si>
    <t>Lafayette, LA</t>
  </si>
  <si>
    <t>Lakeland, FL</t>
  </si>
  <si>
    <t>Leominster--Fitchburg, MA</t>
  </si>
  <si>
    <t>Morgantown, WV</t>
  </si>
  <si>
    <t>Muskegon, MI</t>
  </si>
  <si>
    <t>Pittsfield, MA</t>
  </si>
  <si>
    <t>Portland, ME</t>
  </si>
  <si>
    <t>Portsmouth, NH-ME</t>
  </si>
  <si>
    <t>Sioux Falls, SD</t>
  </si>
  <si>
    <t>MINNESOTA GOV APP</t>
  </si>
  <si>
    <t>FY 2013 CAPITAL PROGRAM OBLIGATIONS BY POPULATION GROUP</t>
  </si>
  <si>
    <t>Baton Rouge, LA</t>
  </si>
  <si>
    <t>Durham, NC</t>
  </si>
  <si>
    <t>Lexington-Fayette, KY</t>
  </si>
  <si>
    <t>Lubbock, TX</t>
  </si>
  <si>
    <t>Salem, OR</t>
  </si>
  <si>
    <t>Springfield, MA-CT</t>
  </si>
  <si>
    <t>Wichita, KS</t>
  </si>
  <si>
    <t>Worcester, MA-CT</t>
  </si>
  <si>
    <t>Beloit, WI-IL</t>
  </si>
  <si>
    <t>Billings, MT</t>
  </si>
  <si>
    <t>Binghamton, NY-PA</t>
  </si>
  <si>
    <t>Bismarck, ND</t>
  </si>
  <si>
    <t>Charleston, WV</t>
  </si>
  <si>
    <t>Columbia, MO</t>
  </si>
  <si>
    <t>Davis, CA</t>
  </si>
  <si>
    <t>Duluth, MN-WI</t>
  </si>
  <si>
    <t>Fargo, ND-MN</t>
  </si>
  <si>
    <t>Fayetteville, NC</t>
  </si>
  <si>
    <t>Galveston, TX</t>
  </si>
  <si>
    <t>Green Bay, WI</t>
  </si>
  <si>
    <t>Hanford, CA</t>
  </si>
  <si>
    <t>Huntington, WV-KY-OH</t>
  </si>
  <si>
    <t>Jackson, TN</t>
  </si>
  <si>
    <t>Jefferson City, MO</t>
  </si>
  <si>
    <t>Johnson City, TN</t>
  </si>
  <si>
    <t>Marysville, WA</t>
  </si>
  <si>
    <t>Muncie, IN</t>
  </si>
  <si>
    <t>Norman, OK</t>
  </si>
  <si>
    <t>Owensboro, KY</t>
  </si>
  <si>
    <t>Parkersburg, WV-OH</t>
  </si>
  <si>
    <t>Pocatello, ID</t>
  </si>
  <si>
    <t>Port St. Lucie, FL</t>
  </si>
  <si>
    <t>Santa Fe, NM</t>
  </si>
  <si>
    <t>Tyler, TX</t>
  </si>
  <si>
    <t>DELAWARE GOV APP</t>
  </si>
  <si>
    <t>NORTH CAROLINA GOV APP</t>
  </si>
  <si>
    <t>Northern Mariana Islands</t>
  </si>
  <si>
    <t>VIRGINIA GOV APP</t>
  </si>
  <si>
    <t>WISCONSIN GOV APP</t>
  </si>
  <si>
    <t>WYOMING GOV APP</t>
  </si>
  <si>
    <t>NOTE:  Table does not include Planning ($-716,714) and Research ($10,485,978).</t>
  </si>
  <si>
    <t>Las Vegas-Henderson, NV</t>
  </si>
  <si>
    <t>Los Angeles-Long Beach-Anaheim, CA</t>
  </si>
  <si>
    <t>Minneapolis-St. Paul, MN-WI</t>
  </si>
  <si>
    <t>Salt Lake City-West Valley City, UT</t>
  </si>
  <si>
    <t>Albany-Schenectady, NY</t>
  </si>
  <si>
    <t>El Paso de Robles (Paso Robles)-Atascadero, CA</t>
  </si>
  <si>
    <t>Kennewick-Pasco, WA</t>
  </si>
  <si>
    <t>Louisville/Jefferson County, KY-IN</t>
  </si>
  <si>
    <t>Spokane, WA</t>
  </si>
  <si>
    <t>Bonita Springs, FL</t>
  </si>
  <si>
    <t>Monessen-California, PA</t>
  </si>
  <si>
    <t>Reno, NV-CA</t>
  </si>
  <si>
    <t>Victorville-Hesperia, CA</t>
  </si>
  <si>
    <t>Bremerton, WA</t>
  </si>
  <si>
    <t>Longview, WA-OR</t>
  </si>
  <si>
    <t>Baltimore, MD</t>
  </si>
  <si>
    <t>Phoenix-Mesa, AZ</t>
  </si>
  <si>
    <t>Cumberland, MD</t>
  </si>
  <si>
    <t>MARYLAND GOV APP</t>
  </si>
  <si>
    <t>TABLE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</si>
</sst>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8" x14ac:knownFonts="1">
    <font>
      <sz val="12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fgColor indexed="9"/>
      </patternFill>
    </fill>
    <fill>
      <patternFill patternType="gray0625">
        <bgColor indexed="9"/>
      </patternFill>
    </fill>
  </fills>
  <borders count="2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/>
      <top/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medium">
        <color theme="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7" xfId="0" applyFill="1" applyBorder="1"/>
    <xf numFmtId="0" fontId="0" fillId="0" borderId="8" xfId="0" applyBorder="1"/>
    <xf numFmtId="0" fontId="3" fillId="0" borderId="4" xfId="0" applyFont="1" applyBorder="1"/>
    <xf numFmtId="5" fontId="0" fillId="0" borderId="0" xfId="0" applyNumberFormat="1" applyProtection="1"/>
    <xf numFmtId="37" fontId="0" fillId="0" borderId="0" xfId="0" applyNumberFormat="1" applyProtection="1"/>
    <xf numFmtId="0" fontId="2" fillId="0" borderId="4" xfId="0" applyFont="1" applyBorder="1"/>
    <xf numFmtId="164" fontId="4" fillId="0" borderId="5" xfId="0" applyNumberFormat="1" applyFont="1" applyBorder="1" applyProtection="1"/>
    <xf numFmtId="0" fontId="2" fillId="0" borderId="9" xfId="0" applyFont="1" applyBorder="1"/>
    <xf numFmtId="37" fontId="0" fillId="0" borderId="10" xfId="0" applyNumberFormat="1" applyBorder="1" applyProtection="1"/>
    <xf numFmtId="164" fontId="4" fillId="0" borderId="11" xfId="0" applyNumberFormat="1" applyFont="1" applyBorder="1" applyProtection="1"/>
    <xf numFmtId="37" fontId="4" fillId="0" borderId="5" xfId="0" applyNumberFormat="1" applyFont="1" applyBorder="1" applyProtection="1"/>
    <xf numFmtId="5" fontId="4" fillId="0" borderId="5" xfId="0" applyNumberFormat="1" applyFont="1" applyBorder="1" applyProtection="1"/>
    <xf numFmtId="0" fontId="4" fillId="0" borderId="5" xfId="0" applyFont="1" applyBorder="1"/>
    <xf numFmtId="5" fontId="0" fillId="0" borderId="5" xfId="0" applyNumberFormat="1" applyBorder="1" applyProtection="1"/>
    <xf numFmtId="37" fontId="4" fillId="0" borderId="0" xfId="0" applyNumberFormat="1" applyFont="1" applyProtection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37" fontId="0" fillId="0" borderId="0" xfId="0" applyNumberFormat="1" applyBorder="1" applyProtection="1"/>
    <xf numFmtId="0" fontId="2" fillId="3" borderId="4" xfId="0" applyFont="1" applyFill="1" applyBorder="1"/>
    <xf numFmtId="5" fontId="0" fillId="3" borderId="0" xfId="0" applyNumberFormat="1" applyFill="1" applyProtection="1"/>
    <xf numFmtId="164" fontId="4" fillId="3" borderId="5" xfId="0" applyNumberFormat="1" applyFont="1" applyFill="1" applyBorder="1" applyProtection="1"/>
    <xf numFmtId="0" fontId="0" fillId="3" borderId="4" xfId="0" applyFill="1" applyBorder="1"/>
    <xf numFmtId="0" fontId="0" fillId="0" borderId="1" xfId="0" applyFill="1" applyBorder="1"/>
    <xf numFmtId="5" fontId="0" fillId="0" borderId="2" xfId="0" applyNumberFormat="1" applyFill="1" applyBorder="1" applyProtection="1"/>
    <xf numFmtId="5" fontId="0" fillId="0" borderId="3" xfId="0" applyNumberFormat="1" applyFill="1" applyBorder="1" applyProtection="1"/>
    <xf numFmtId="5" fontId="4" fillId="0" borderId="3" xfId="0" applyNumberFormat="1" applyFont="1" applyFill="1" applyBorder="1" applyProtection="1"/>
    <xf numFmtId="0" fontId="0" fillId="0" borderId="6" xfId="0" applyFill="1" applyBorder="1"/>
    <xf numFmtId="5" fontId="0" fillId="0" borderId="7" xfId="0" applyNumberFormat="1" applyFill="1" applyBorder="1" applyProtection="1"/>
    <xf numFmtId="5" fontId="0" fillId="0" borderId="8" xfId="0" applyNumberFormat="1" applyFill="1" applyBorder="1" applyProtection="1"/>
    <xf numFmtId="37" fontId="4" fillId="0" borderId="8" xfId="0" applyNumberFormat="1" applyFont="1" applyFill="1" applyBorder="1" applyProtection="1"/>
    <xf numFmtId="0" fontId="2" fillId="0" borderId="12" xfId="0" applyFont="1" applyBorder="1"/>
    <xf numFmtId="37" fontId="0" fillId="0" borderId="13" xfId="0" applyNumberFormat="1" applyBorder="1" applyProtection="1"/>
    <xf numFmtId="164" fontId="4" fillId="0" borderId="14" xfId="0" applyNumberFormat="1" applyFont="1" applyBorder="1" applyProtection="1"/>
    <xf numFmtId="0" fontId="5" fillId="0" borderId="0" xfId="0" applyFont="1"/>
    <xf numFmtId="37" fontId="5" fillId="0" borderId="0" xfId="0" applyNumberFormat="1" applyFont="1" applyProtection="1"/>
    <xf numFmtId="0" fontId="6" fillId="0" borderId="4" xfId="0" applyFont="1" applyBorder="1"/>
    <xf numFmtId="0" fontId="5" fillId="0" borderId="4" xfId="0" applyFont="1" applyBorder="1"/>
    <xf numFmtId="0" fontId="5" fillId="0" borderId="4" xfId="0" applyFont="1" applyFill="1" applyBorder="1"/>
    <xf numFmtId="5" fontId="5" fillId="0" borderId="0" xfId="0" applyNumberFormat="1" applyFont="1" applyFill="1" applyProtection="1"/>
    <xf numFmtId="164" fontId="7" fillId="0" borderId="5" xfId="0" applyNumberFormat="1" applyFont="1" applyFill="1" applyBorder="1" applyProtection="1"/>
    <xf numFmtId="37" fontId="0" fillId="0" borderId="15" xfId="0" applyNumberFormat="1" applyBorder="1" applyProtection="1"/>
    <xf numFmtId="0" fontId="0" fillId="0" borderId="0" xfId="0" applyFill="1" applyBorder="1"/>
    <xf numFmtId="5" fontId="0" fillId="0" borderId="0" xfId="0" applyNumberFormat="1" applyFill="1" applyBorder="1" applyProtection="1"/>
    <xf numFmtId="37" fontId="4" fillId="0" borderId="0" xfId="0" applyNumberFormat="1" applyFont="1" applyFill="1" applyBorder="1" applyProtection="1"/>
    <xf numFmtId="37" fontId="0" fillId="0" borderId="17" xfId="0" applyNumberFormat="1" applyBorder="1" applyProtection="1"/>
    <xf numFmtId="37" fontId="6" fillId="0" borderId="0" xfId="0" applyNumberFormat="1" applyFont="1" applyBorder="1" applyProtection="1"/>
    <xf numFmtId="164" fontId="7" fillId="0" borderId="5" xfId="0" applyNumberFormat="1" applyFont="1" applyBorder="1" applyProtection="1"/>
    <xf numFmtId="0" fontId="6" fillId="0" borderId="9" xfId="0" applyFont="1" applyBorder="1"/>
    <xf numFmtId="0" fontId="6" fillId="0" borderId="12" xfId="0" applyFont="1" applyBorder="1"/>
    <xf numFmtId="5" fontId="6" fillId="0" borderId="0" xfId="0" applyNumberFormat="1" applyFont="1" applyBorder="1" applyProtection="1"/>
    <xf numFmtId="37" fontId="6" fillId="0" borderId="10" xfId="0" applyNumberFormat="1" applyFont="1" applyBorder="1" applyProtection="1"/>
    <xf numFmtId="37" fontId="6" fillId="0" borderId="13" xfId="0" applyNumberFormat="1" applyFont="1" applyBorder="1" applyProtection="1"/>
    <xf numFmtId="164" fontId="7" fillId="0" borderId="11" xfId="0" applyNumberFormat="1" applyFont="1" applyBorder="1" applyProtection="1"/>
    <xf numFmtId="164" fontId="7" fillId="0" borderId="14" xfId="0" applyNumberFormat="1" applyFont="1" applyBorder="1" applyProtection="1"/>
    <xf numFmtId="37" fontId="7" fillId="0" borderId="5" xfId="0" applyNumberFormat="1" applyFont="1" applyBorder="1" applyProtection="1"/>
    <xf numFmtId="164" fontId="7" fillId="3" borderId="5" xfId="0" applyNumberFormat="1" applyFont="1" applyFill="1" applyBorder="1" applyProtection="1"/>
    <xf numFmtId="37" fontId="7" fillId="0" borderId="3" xfId="0" applyNumberFormat="1" applyFont="1" applyFill="1" applyBorder="1" applyProtection="1"/>
    <xf numFmtId="0" fontId="0" fillId="0" borderId="17" xfId="0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3" fontId="0" fillId="0" borderId="0" xfId="0" applyNumberFormat="1"/>
    <xf numFmtId="3" fontId="0" fillId="0" borderId="17" xfId="0" applyNumberFormat="1" applyBorder="1"/>
    <xf numFmtId="3" fontId="0" fillId="0" borderId="0" xfId="0" applyNumberFormat="1" applyProtection="1"/>
    <xf numFmtId="3" fontId="0" fillId="0" borderId="18" xfId="0" applyNumberFormat="1" applyBorder="1"/>
    <xf numFmtId="3" fontId="0" fillId="0" borderId="15" xfId="0" applyNumberFormat="1" applyBorder="1"/>
    <xf numFmtId="3" fontId="0" fillId="0" borderId="10" xfId="0" applyNumberFormat="1" applyBorder="1" applyProtection="1"/>
    <xf numFmtId="3" fontId="0" fillId="0" borderId="0" xfId="0" applyNumberFormat="1" applyBorder="1" applyProtection="1"/>
    <xf numFmtId="3" fontId="0" fillId="0" borderId="16" xfId="0" applyNumberFormat="1" applyBorder="1"/>
    <xf numFmtId="3" fontId="0" fillId="0" borderId="13" xfId="0" applyNumberFormat="1" applyBorder="1" applyProtection="1"/>
    <xf numFmtId="3" fontId="0" fillId="0" borderId="19" xfId="0" applyNumberFormat="1" applyBorder="1"/>
    <xf numFmtId="0" fontId="3" fillId="0" borderId="0" xfId="0" applyFont="1" applyFill="1" applyBorder="1"/>
    <xf numFmtId="9" fontId="0" fillId="0" borderId="0" xfId="0" applyNumberFormat="1" applyProtection="1"/>
    <xf numFmtId="3" fontId="0" fillId="0" borderId="0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213</xdr:row>
          <xdr:rowOff>28575</xdr:rowOff>
        </xdr:from>
        <xdr:to>
          <xdr:col>4</xdr:col>
          <xdr:colOff>1247775</xdr:colOff>
          <xdr:row>232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1781175</xdr:colOff>
          <xdr:row>213</xdr:row>
          <xdr:rowOff>9525</xdr:rowOff>
        </xdr:from>
        <xdr:to>
          <xdr:col>12</xdr:col>
          <xdr:colOff>723900</xdr:colOff>
          <xdr:row>231</xdr:row>
          <xdr:rowOff>152400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B1:P214"/>
  <sheetViews>
    <sheetView tabSelected="1" defaultGridColor="0" colorId="22" zoomScale="70" zoomScaleNormal="70" zoomScaleSheetLayoutView="75" workbookViewId="0">
      <pane ySplit="7" topLeftCell="A17" activePane="bottomLeft" state="frozen"/>
      <selection pane="bottomLeft" activeCell="H58" sqref="H58"/>
    </sheetView>
  </sheetViews>
  <sheetFormatPr defaultColWidth="11.44140625" defaultRowHeight="15" x14ac:dyDescent="0.2"/>
  <cols>
    <col min="1" max="1" width="2.33203125" customWidth="1"/>
    <col min="2" max="2" width="43.33203125" customWidth="1"/>
    <col min="3" max="5" width="14.77734375" customWidth="1"/>
    <col min="6" max="6" width="21.6640625" customWidth="1"/>
    <col min="7" max="7" width="7.5546875" customWidth="1"/>
    <col min="8" max="8" width="15.88671875" customWidth="1"/>
    <col min="9" max="9" width="8.109375" customWidth="1"/>
    <col min="10" max="10" width="15.88671875" customWidth="1"/>
    <col min="11" max="11" width="7.88671875" customWidth="1"/>
    <col min="12" max="12" width="16.77734375" customWidth="1"/>
    <col min="13" max="13" width="9.109375" customWidth="1"/>
    <col min="14" max="14" width="3.77734375" customWidth="1"/>
    <col min="16" max="16" width="12.88671875" bestFit="1" customWidth="1"/>
  </cols>
  <sheetData>
    <row r="1" spans="2:16" ht="18" x14ac:dyDescent="0.25">
      <c r="B1" s="84" t="s">
        <v>200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2:16" ht="18" x14ac:dyDescent="0.25">
      <c r="B2" s="84" t="s">
        <v>139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2:16" ht="9.9499999999999993" customHeight="1" thickBot="1" x14ac:dyDescent="0.3">
      <c r="C3" s="1"/>
      <c r="E3" s="1"/>
      <c r="F3" s="1"/>
      <c r="G3" s="1"/>
    </row>
    <row r="4" spans="2:16" ht="6" customHeight="1" x14ac:dyDescent="0.25">
      <c r="B4" s="2"/>
      <c r="C4" s="4"/>
      <c r="D4" s="3"/>
      <c r="E4" s="4"/>
      <c r="F4" s="4"/>
      <c r="G4" s="5"/>
      <c r="H4" s="3"/>
      <c r="I4" s="6"/>
      <c r="J4" s="3"/>
      <c r="K4" s="6"/>
      <c r="L4" s="3"/>
      <c r="M4" s="6"/>
    </row>
    <row r="5" spans="2:16" x14ac:dyDescent="0.2">
      <c r="B5" s="68"/>
      <c r="C5" s="70" t="s">
        <v>1</v>
      </c>
      <c r="D5" s="69" t="s">
        <v>2</v>
      </c>
      <c r="E5" s="69" t="s">
        <v>3</v>
      </c>
      <c r="F5" s="26" t="s">
        <v>4</v>
      </c>
      <c r="G5" s="8"/>
      <c r="H5" s="26" t="s">
        <v>5</v>
      </c>
      <c r="I5" s="8"/>
      <c r="J5" s="26" t="s">
        <v>6</v>
      </c>
      <c r="K5" s="8"/>
      <c r="M5" s="27" t="s">
        <v>7</v>
      </c>
    </row>
    <row r="6" spans="2:16" x14ac:dyDescent="0.2">
      <c r="B6" s="68" t="s">
        <v>8</v>
      </c>
      <c r="C6" s="70" t="s">
        <v>9</v>
      </c>
      <c r="D6" s="69" t="s">
        <v>10</v>
      </c>
      <c r="E6" s="69" t="s">
        <v>11</v>
      </c>
      <c r="F6" s="26" t="s">
        <v>1</v>
      </c>
      <c r="G6" s="27" t="s">
        <v>12</v>
      </c>
      <c r="H6" s="26" t="s">
        <v>13</v>
      </c>
      <c r="I6" s="27" t="s">
        <v>12</v>
      </c>
      <c r="J6" s="26" t="s">
        <v>34</v>
      </c>
      <c r="K6" s="27" t="s">
        <v>12</v>
      </c>
      <c r="L6" s="26" t="s">
        <v>4</v>
      </c>
      <c r="M6" s="27" t="s">
        <v>14</v>
      </c>
      <c r="N6" t="s">
        <v>0</v>
      </c>
    </row>
    <row r="7" spans="2:16" ht="6" customHeight="1" thickBot="1" x14ac:dyDescent="0.25">
      <c r="B7" s="9"/>
      <c r="C7" s="11"/>
      <c r="D7" s="11"/>
      <c r="E7" s="11"/>
      <c r="F7" s="10"/>
      <c r="G7" s="12"/>
      <c r="H7" s="10"/>
      <c r="I7" s="12"/>
      <c r="J7" s="10"/>
      <c r="K7" s="12"/>
      <c r="L7" s="10"/>
      <c r="M7" s="12"/>
    </row>
    <row r="8" spans="2:16" ht="12.95" customHeight="1" x14ac:dyDescent="0.2">
      <c r="B8" s="7"/>
      <c r="G8" s="8"/>
      <c r="I8" s="8"/>
      <c r="K8" s="8"/>
      <c r="M8" s="8"/>
      <c r="N8" t="s">
        <v>0</v>
      </c>
    </row>
    <row r="9" spans="2:16" ht="15.75" x14ac:dyDescent="0.25">
      <c r="B9" s="13" t="s">
        <v>15</v>
      </c>
      <c r="G9" s="8"/>
      <c r="I9" s="8"/>
      <c r="K9" s="8"/>
      <c r="M9" s="8"/>
    </row>
    <row r="10" spans="2:16" ht="12.95" customHeight="1" x14ac:dyDescent="0.2">
      <c r="B10" s="7"/>
      <c r="G10" s="8"/>
      <c r="I10" s="8"/>
      <c r="K10" s="8"/>
      <c r="M10" s="8"/>
    </row>
    <row r="11" spans="2:16" x14ac:dyDescent="0.2">
      <c r="B11" s="16" t="s">
        <v>16</v>
      </c>
      <c r="C11" s="72">
        <v>0</v>
      </c>
      <c r="D11" s="73">
        <v>8183400</v>
      </c>
      <c r="E11" s="73">
        <v>31204600</v>
      </c>
      <c r="F11" s="14">
        <f t="shared" ref="F11:F46" si="0">SUM(C11:E11)</f>
        <v>39388000</v>
      </c>
      <c r="G11" s="17">
        <f t="shared" ref="G11:G46" si="1">(F11/L11)*100</f>
        <v>29.751941263558628</v>
      </c>
      <c r="H11" s="14">
        <v>93000000</v>
      </c>
      <c r="I11" s="17">
        <f t="shared" ref="I11:I46" si="2">(H11/L11)*100</f>
        <v>70.248058736441365</v>
      </c>
      <c r="J11" s="14">
        <v>0</v>
      </c>
      <c r="K11" s="17">
        <f t="shared" ref="K11:K46" si="3">(J11/L11)*100</f>
        <v>0</v>
      </c>
      <c r="L11" s="14">
        <f>J11+H11+F11</f>
        <v>132388000</v>
      </c>
      <c r="M11" s="17">
        <f t="shared" ref="M11:M46" si="4">(L11/$L$205)*100</f>
        <v>3.0670202336401609</v>
      </c>
      <c r="N11" s="15"/>
      <c r="O11" s="15"/>
      <c r="P11" s="15"/>
    </row>
    <row r="12" spans="2:16" x14ac:dyDescent="0.2">
      <c r="B12" s="16" t="s">
        <v>196</v>
      </c>
      <c r="C12" s="83">
        <v>0</v>
      </c>
      <c r="D12" s="73">
        <v>0</v>
      </c>
      <c r="E12" s="73">
        <v>40000000</v>
      </c>
      <c r="F12" s="14">
        <f t="shared" si="0"/>
        <v>40000000</v>
      </c>
      <c r="G12" s="17">
        <f t="shared" si="1"/>
        <v>51.181868024815067</v>
      </c>
      <c r="H12" s="14">
        <v>38152677</v>
      </c>
      <c r="I12" s="17">
        <f t="shared" si="2"/>
        <v>48.818131975184933</v>
      </c>
      <c r="J12" s="14">
        <v>0</v>
      </c>
      <c r="K12" s="17">
        <f t="shared" si="3"/>
        <v>0</v>
      </c>
      <c r="L12" s="14">
        <f>J12+H12+F12</f>
        <v>78152677</v>
      </c>
      <c r="M12" s="17">
        <f t="shared" si="4"/>
        <v>1.8105556521145725</v>
      </c>
      <c r="N12" s="15"/>
      <c r="O12" s="15"/>
      <c r="P12" s="15"/>
    </row>
    <row r="13" spans="2:16" x14ac:dyDescent="0.2">
      <c r="B13" s="16" t="s">
        <v>44</v>
      </c>
      <c r="C13" s="74">
        <v>17908506</v>
      </c>
      <c r="D13" s="73">
        <v>24228825</v>
      </c>
      <c r="E13" s="73">
        <v>1431764</v>
      </c>
      <c r="F13" s="15">
        <f t="shared" si="0"/>
        <v>43569095</v>
      </c>
      <c r="G13" s="17">
        <f t="shared" si="1"/>
        <v>60.374454105281409</v>
      </c>
      <c r="H13" s="15">
        <v>28595690</v>
      </c>
      <c r="I13" s="17">
        <f t="shared" si="2"/>
        <v>39.625545894718591</v>
      </c>
      <c r="J13" s="15">
        <v>0</v>
      </c>
      <c r="K13" s="17">
        <f>(J13/L13)*100</f>
        <v>0</v>
      </c>
      <c r="L13" s="15">
        <f t="shared" ref="L13:L46" si="5">J13+H13+F13</f>
        <v>72164785</v>
      </c>
      <c r="M13" s="17">
        <f t="shared" si="4"/>
        <v>1.6718347263444722</v>
      </c>
      <c r="N13" s="15"/>
      <c r="O13" s="15"/>
      <c r="P13" s="15"/>
    </row>
    <row r="14" spans="2:16" x14ac:dyDescent="0.2">
      <c r="B14" s="16" t="s">
        <v>89</v>
      </c>
      <c r="C14" s="74">
        <v>3866118</v>
      </c>
      <c r="D14" s="73">
        <v>348520</v>
      </c>
      <c r="E14" s="73">
        <v>0</v>
      </c>
      <c r="F14" s="15">
        <f t="shared" si="0"/>
        <v>4214638</v>
      </c>
      <c r="G14" s="17">
        <f t="shared" si="1"/>
        <v>100</v>
      </c>
      <c r="H14" s="15">
        <v>0</v>
      </c>
      <c r="I14" s="17">
        <f t="shared" si="2"/>
        <v>0</v>
      </c>
      <c r="J14" s="15">
        <v>0</v>
      </c>
      <c r="K14" s="17">
        <f t="shared" si="3"/>
        <v>0</v>
      </c>
      <c r="L14" s="15">
        <f t="shared" si="5"/>
        <v>4214638</v>
      </c>
      <c r="M14" s="17">
        <f t="shared" si="4"/>
        <v>9.7640118617009858E-2</v>
      </c>
      <c r="N14" s="15"/>
      <c r="O14" s="15"/>
      <c r="P14" s="15"/>
    </row>
    <row r="15" spans="2:16" x14ac:dyDescent="0.2">
      <c r="B15" s="16" t="s">
        <v>45</v>
      </c>
      <c r="C15" s="74">
        <v>21506260</v>
      </c>
      <c r="D15" s="73">
        <v>7479394</v>
      </c>
      <c r="E15" s="73">
        <v>5500000</v>
      </c>
      <c r="F15" s="15">
        <f t="shared" si="0"/>
        <v>34485654</v>
      </c>
      <c r="G15" s="17">
        <f t="shared" si="1"/>
        <v>10.563591777316418</v>
      </c>
      <c r="H15" s="15">
        <v>291972001</v>
      </c>
      <c r="I15" s="17">
        <f t="shared" si="2"/>
        <v>89.436408222683582</v>
      </c>
      <c r="J15" s="15">
        <v>0</v>
      </c>
      <c r="K15" s="17">
        <f t="shared" si="3"/>
        <v>0</v>
      </c>
      <c r="L15" s="15">
        <f t="shared" si="5"/>
        <v>326457655</v>
      </c>
      <c r="M15" s="17">
        <f t="shared" si="4"/>
        <v>7.5630135156639504</v>
      </c>
      <c r="N15" s="15"/>
      <c r="O15" s="15"/>
      <c r="P15" s="15"/>
    </row>
    <row r="16" spans="2:16" x14ac:dyDescent="0.2">
      <c r="B16" s="18" t="s">
        <v>37</v>
      </c>
      <c r="C16" s="75">
        <v>2500000</v>
      </c>
      <c r="D16" s="76">
        <v>1200054</v>
      </c>
      <c r="E16" s="76">
        <v>0</v>
      </c>
      <c r="F16" s="19">
        <f t="shared" si="0"/>
        <v>3700054</v>
      </c>
      <c r="G16" s="20">
        <f t="shared" si="1"/>
        <v>100</v>
      </c>
      <c r="H16" s="19">
        <v>0</v>
      </c>
      <c r="I16" s="20">
        <f t="shared" si="2"/>
        <v>0</v>
      </c>
      <c r="J16" s="19">
        <v>0</v>
      </c>
      <c r="K16" s="20">
        <f t="shared" si="3"/>
        <v>0</v>
      </c>
      <c r="L16" s="19">
        <f t="shared" si="5"/>
        <v>3700054</v>
      </c>
      <c r="M16" s="20">
        <f t="shared" si="4"/>
        <v>8.5718799918128627E-2</v>
      </c>
      <c r="N16" s="15"/>
      <c r="O16" s="15"/>
      <c r="P16" s="15"/>
    </row>
    <row r="17" spans="2:16" x14ac:dyDescent="0.2">
      <c r="B17" s="16" t="s">
        <v>17</v>
      </c>
      <c r="C17" s="74">
        <v>2672524</v>
      </c>
      <c r="D17" s="73">
        <v>3000000</v>
      </c>
      <c r="E17" s="73">
        <v>0</v>
      </c>
      <c r="F17" s="15">
        <f t="shared" si="0"/>
        <v>5672524</v>
      </c>
      <c r="G17" s="17">
        <f t="shared" si="1"/>
        <v>33.366198434074612</v>
      </c>
      <c r="H17" s="15">
        <v>11328286</v>
      </c>
      <c r="I17" s="17">
        <f t="shared" si="2"/>
        <v>66.633801565925381</v>
      </c>
      <c r="J17" s="15">
        <v>0</v>
      </c>
      <c r="K17" s="17">
        <f t="shared" si="3"/>
        <v>0</v>
      </c>
      <c r="L17" s="15">
        <f t="shared" si="5"/>
        <v>17000810</v>
      </c>
      <c r="M17" s="17">
        <f t="shared" si="4"/>
        <v>0.3938561520551106</v>
      </c>
      <c r="N17" s="15"/>
      <c r="O17" s="15"/>
      <c r="P17" s="15"/>
    </row>
    <row r="18" spans="2:16" x14ac:dyDescent="0.2">
      <c r="B18" s="16" t="s">
        <v>46</v>
      </c>
      <c r="C18" s="74">
        <v>12000000</v>
      </c>
      <c r="D18" s="73">
        <v>1729028</v>
      </c>
      <c r="E18" s="73">
        <v>402500</v>
      </c>
      <c r="F18" s="15">
        <f t="shared" si="0"/>
        <v>14131528</v>
      </c>
      <c r="G18" s="17">
        <f t="shared" si="1"/>
        <v>16.374092613579943</v>
      </c>
      <c r="H18" s="15">
        <v>1868947</v>
      </c>
      <c r="I18" s="17">
        <f t="shared" si="2"/>
        <v>2.1655344891134485</v>
      </c>
      <c r="J18" s="15">
        <v>70303715</v>
      </c>
      <c r="K18" s="17">
        <f t="shared" si="3"/>
        <v>81.460372897306613</v>
      </c>
      <c r="L18" s="15">
        <f t="shared" si="5"/>
        <v>86304190</v>
      </c>
      <c r="M18" s="17">
        <f t="shared" si="4"/>
        <v>1.9994009802846546</v>
      </c>
      <c r="N18" s="15"/>
      <c r="O18" s="15"/>
      <c r="P18" s="15"/>
    </row>
    <row r="19" spans="2:16" x14ac:dyDescent="0.2">
      <c r="B19" s="16" t="s">
        <v>47</v>
      </c>
      <c r="C19" s="74">
        <v>0</v>
      </c>
      <c r="D19" s="73">
        <v>0</v>
      </c>
      <c r="E19" s="73">
        <v>0</v>
      </c>
      <c r="F19" s="15">
        <f t="shared" si="0"/>
        <v>0</v>
      </c>
      <c r="G19" s="17">
        <f t="shared" si="1"/>
        <v>0</v>
      </c>
      <c r="H19" s="15">
        <v>16945946</v>
      </c>
      <c r="I19" s="17">
        <f t="shared" si="2"/>
        <v>10.677143162151056</v>
      </c>
      <c r="J19" s="15">
        <v>141766415</v>
      </c>
      <c r="K19" s="17">
        <f t="shared" si="3"/>
        <v>89.322856837848946</v>
      </c>
      <c r="L19" s="15">
        <f t="shared" si="5"/>
        <v>158712361</v>
      </c>
      <c r="M19" s="17">
        <f t="shared" si="4"/>
        <v>3.6768742069961142</v>
      </c>
      <c r="N19" s="15"/>
      <c r="O19" s="15"/>
      <c r="P19" s="15"/>
    </row>
    <row r="20" spans="2:16" x14ac:dyDescent="0.2">
      <c r="B20" s="16" t="s">
        <v>18</v>
      </c>
      <c r="C20" s="74">
        <v>7716531</v>
      </c>
      <c r="D20" s="73">
        <v>20000</v>
      </c>
      <c r="E20" s="73">
        <v>3933594</v>
      </c>
      <c r="F20" s="15">
        <f t="shared" si="0"/>
        <v>11670125</v>
      </c>
      <c r="G20" s="17">
        <f t="shared" si="1"/>
        <v>86.600777068537965</v>
      </c>
      <c r="H20" s="15">
        <v>1805649</v>
      </c>
      <c r="I20" s="17">
        <f t="shared" si="2"/>
        <v>13.399222931462043</v>
      </c>
      <c r="J20" s="15">
        <v>0</v>
      </c>
      <c r="K20" s="17">
        <f t="shared" si="3"/>
        <v>0</v>
      </c>
      <c r="L20" s="15">
        <f t="shared" si="5"/>
        <v>13475774</v>
      </c>
      <c r="M20" s="17">
        <f t="shared" si="4"/>
        <v>0.31219197753544137</v>
      </c>
      <c r="N20" s="15"/>
      <c r="O20" s="15"/>
      <c r="P20" s="15"/>
    </row>
    <row r="21" spans="2:16" x14ac:dyDescent="0.2">
      <c r="B21" s="18" t="s">
        <v>33</v>
      </c>
      <c r="C21" s="75">
        <v>0</v>
      </c>
      <c r="D21" s="76">
        <v>493697</v>
      </c>
      <c r="E21" s="76">
        <v>10883991</v>
      </c>
      <c r="F21" s="19">
        <f t="shared" si="0"/>
        <v>11377688</v>
      </c>
      <c r="G21" s="20">
        <f t="shared" si="1"/>
        <v>5.6775010908955332</v>
      </c>
      <c r="H21" s="19">
        <v>0</v>
      </c>
      <c r="I21" s="20">
        <f t="shared" si="2"/>
        <v>0</v>
      </c>
      <c r="J21" s="19">
        <v>189021886</v>
      </c>
      <c r="K21" s="20">
        <f t="shared" si="3"/>
        <v>94.322498909104468</v>
      </c>
      <c r="L21" s="19">
        <f t="shared" si="5"/>
        <v>200399574</v>
      </c>
      <c r="M21" s="20">
        <f t="shared" si="4"/>
        <v>4.6426379148477857</v>
      </c>
      <c r="N21" s="15"/>
      <c r="O21" s="15"/>
      <c r="P21" s="15"/>
    </row>
    <row r="22" spans="2:16" x14ac:dyDescent="0.2">
      <c r="B22" s="16" t="s">
        <v>43</v>
      </c>
      <c r="C22" s="74">
        <v>11391372</v>
      </c>
      <c r="D22" s="73">
        <v>0</v>
      </c>
      <c r="E22" s="73">
        <v>0</v>
      </c>
      <c r="F22" s="15">
        <f t="shared" si="0"/>
        <v>11391372</v>
      </c>
      <c r="G22" s="17">
        <f t="shared" si="1"/>
        <v>100</v>
      </c>
      <c r="H22" s="15">
        <v>0</v>
      </c>
      <c r="I22" s="17">
        <f t="shared" si="2"/>
        <v>0</v>
      </c>
      <c r="J22" s="15">
        <v>0</v>
      </c>
      <c r="K22" s="17">
        <f t="shared" si="3"/>
        <v>0</v>
      </c>
      <c r="L22" s="15">
        <f t="shared" si="5"/>
        <v>11391372</v>
      </c>
      <c r="M22" s="17">
        <f t="shared" si="4"/>
        <v>0.26390283419133143</v>
      </c>
      <c r="N22" s="15"/>
      <c r="O22" s="15"/>
      <c r="P22" s="15"/>
    </row>
    <row r="23" spans="2:16" x14ac:dyDescent="0.2">
      <c r="B23" s="16" t="s">
        <v>96</v>
      </c>
      <c r="C23" s="74">
        <v>1360116</v>
      </c>
      <c r="D23" s="73">
        <v>12200</v>
      </c>
      <c r="E23" s="73">
        <v>296000</v>
      </c>
      <c r="F23" s="15">
        <f t="shared" si="0"/>
        <v>1668316</v>
      </c>
      <c r="G23" s="17">
        <f t="shared" si="1"/>
        <v>100</v>
      </c>
      <c r="H23" s="15">
        <v>0</v>
      </c>
      <c r="I23" s="17">
        <f t="shared" si="2"/>
        <v>0</v>
      </c>
      <c r="J23" s="15">
        <v>0</v>
      </c>
      <c r="K23" s="17">
        <f t="shared" si="3"/>
        <v>0</v>
      </c>
      <c r="L23" s="15">
        <f t="shared" si="5"/>
        <v>1668316</v>
      </c>
      <c r="M23" s="17">
        <f t="shared" si="4"/>
        <v>3.8649718464706911E-2</v>
      </c>
      <c r="N23" s="15"/>
      <c r="O23" s="15"/>
      <c r="P23" s="15"/>
    </row>
    <row r="24" spans="2:16" x14ac:dyDescent="0.2">
      <c r="B24" s="16" t="s">
        <v>19</v>
      </c>
      <c r="C24" s="74">
        <v>1717021</v>
      </c>
      <c r="D24" s="73">
        <v>61541</v>
      </c>
      <c r="E24" s="73">
        <v>2024000</v>
      </c>
      <c r="F24" s="15">
        <f t="shared" si="0"/>
        <v>3802562</v>
      </c>
      <c r="G24" s="17">
        <f t="shared" si="1"/>
        <v>100</v>
      </c>
      <c r="H24" s="15">
        <v>0</v>
      </c>
      <c r="I24" s="17">
        <f t="shared" si="2"/>
        <v>0</v>
      </c>
      <c r="J24" s="15">
        <v>0</v>
      </c>
      <c r="K24" s="17">
        <f t="shared" si="3"/>
        <v>0</v>
      </c>
      <c r="L24" s="15">
        <f t="shared" si="5"/>
        <v>3802562</v>
      </c>
      <c r="M24" s="17">
        <f t="shared" si="4"/>
        <v>8.8093593027096101E-2</v>
      </c>
      <c r="N24" s="15"/>
      <c r="O24" s="15"/>
      <c r="P24" s="15"/>
    </row>
    <row r="25" spans="2:16" x14ac:dyDescent="0.2">
      <c r="B25" s="16" t="s">
        <v>181</v>
      </c>
      <c r="C25" s="74">
        <v>5000000</v>
      </c>
      <c r="D25" s="73">
        <v>0</v>
      </c>
      <c r="E25" s="73">
        <v>0</v>
      </c>
      <c r="F25" s="15">
        <f t="shared" si="0"/>
        <v>5000000</v>
      </c>
      <c r="G25" s="17">
        <f t="shared" si="1"/>
        <v>100</v>
      </c>
      <c r="H25" s="15">
        <v>0</v>
      </c>
      <c r="I25" s="17">
        <f t="shared" si="2"/>
        <v>0</v>
      </c>
      <c r="J25" s="15">
        <v>0</v>
      </c>
      <c r="K25" s="17">
        <f t="shared" si="3"/>
        <v>0</v>
      </c>
      <c r="L25" s="15">
        <f t="shared" si="5"/>
        <v>5000000</v>
      </c>
      <c r="M25" s="17">
        <f t="shared" si="4"/>
        <v>0.11583452554763879</v>
      </c>
      <c r="N25" s="15"/>
      <c r="O25" s="15"/>
      <c r="P25" s="15"/>
    </row>
    <row r="26" spans="2:16" x14ac:dyDescent="0.2">
      <c r="B26" s="18" t="s">
        <v>182</v>
      </c>
      <c r="C26" s="75">
        <v>0</v>
      </c>
      <c r="D26" s="76">
        <v>0</v>
      </c>
      <c r="E26" s="76">
        <v>0</v>
      </c>
      <c r="F26" s="19">
        <f t="shared" si="0"/>
        <v>0</v>
      </c>
      <c r="G26" s="20">
        <f t="shared" si="1"/>
        <v>0</v>
      </c>
      <c r="H26" s="19">
        <v>33299309</v>
      </c>
      <c r="I26" s="20">
        <f t="shared" si="2"/>
        <v>100</v>
      </c>
      <c r="J26" s="19">
        <v>0</v>
      </c>
      <c r="K26" s="20">
        <f t="shared" si="3"/>
        <v>0</v>
      </c>
      <c r="L26" s="19">
        <f t="shared" si="5"/>
        <v>33299309</v>
      </c>
      <c r="M26" s="20">
        <f t="shared" si="4"/>
        <v>0.77144193181584364</v>
      </c>
      <c r="N26" s="15"/>
      <c r="O26" s="15"/>
      <c r="P26" s="15"/>
    </row>
    <row r="27" spans="2:16" x14ac:dyDescent="0.2">
      <c r="B27" s="16" t="s">
        <v>100</v>
      </c>
      <c r="C27" s="74">
        <v>5292156</v>
      </c>
      <c r="D27" s="73">
        <v>0</v>
      </c>
      <c r="E27" s="73">
        <v>31200</v>
      </c>
      <c r="F27" s="15">
        <f t="shared" si="0"/>
        <v>5323356</v>
      </c>
      <c r="G27" s="17">
        <f t="shared" si="1"/>
        <v>59.750740576783379</v>
      </c>
      <c r="H27" s="15">
        <v>3585916</v>
      </c>
      <c r="I27" s="17">
        <f t="shared" si="2"/>
        <v>40.249259423216621</v>
      </c>
      <c r="J27" s="15">
        <v>0</v>
      </c>
      <c r="K27" s="17">
        <f t="shared" si="3"/>
        <v>0</v>
      </c>
      <c r="L27" s="15">
        <f t="shared" si="5"/>
        <v>8909272</v>
      </c>
      <c r="M27" s="17">
        <f t="shared" si="4"/>
        <v>0.20640025901897258</v>
      </c>
      <c r="N27" s="15"/>
      <c r="O27" s="15"/>
      <c r="P27" s="15"/>
    </row>
    <row r="28" spans="2:16" x14ac:dyDescent="0.2">
      <c r="B28" s="16" t="s">
        <v>39</v>
      </c>
      <c r="C28" s="74">
        <v>10000000</v>
      </c>
      <c r="D28" s="73">
        <v>890525</v>
      </c>
      <c r="E28" s="73">
        <v>50852</v>
      </c>
      <c r="F28" s="15">
        <f t="shared" si="0"/>
        <v>10941377</v>
      </c>
      <c r="G28" s="17">
        <f t="shared" si="1"/>
        <v>30.559418914558801</v>
      </c>
      <c r="H28" s="15">
        <v>24862239</v>
      </c>
      <c r="I28" s="17">
        <f t="shared" si="2"/>
        <v>69.440581085441195</v>
      </c>
      <c r="J28" s="15">
        <v>0</v>
      </c>
      <c r="K28" s="17">
        <f t="shared" si="3"/>
        <v>0</v>
      </c>
      <c r="L28" s="15">
        <f t="shared" si="5"/>
        <v>35803616</v>
      </c>
      <c r="M28" s="17">
        <f t="shared" si="4"/>
        <v>0.82945897444996974</v>
      </c>
      <c r="N28" s="15"/>
      <c r="O28" s="15"/>
      <c r="P28" s="15"/>
    </row>
    <row r="29" spans="2:16" x14ac:dyDescent="0.2">
      <c r="B29" s="16" t="s">
        <v>20</v>
      </c>
      <c r="C29" s="74">
        <v>969600</v>
      </c>
      <c r="D29" s="73">
        <v>148005</v>
      </c>
      <c r="E29" s="73">
        <v>3240000</v>
      </c>
      <c r="F29" s="15">
        <f t="shared" si="0"/>
        <v>4357605</v>
      </c>
      <c r="G29" s="17">
        <f t="shared" si="1"/>
        <v>100</v>
      </c>
      <c r="H29" s="15">
        <v>0</v>
      </c>
      <c r="I29" s="17">
        <f t="shared" si="2"/>
        <v>0</v>
      </c>
      <c r="J29" s="15">
        <v>0</v>
      </c>
      <c r="K29" s="17">
        <f t="shared" si="3"/>
        <v>0</v>
      </c>
      <c r="L29" s="15">
        <f t="shared" si="5"/>
        <v>4357605</v>
      </c>
      <c r="M29" s="17">
        <f t="shared" si="4"/>
        <v>0.1009522215398037</v>
      </c>
      <c r="N29" s="15"/>
      <c r="O29" s="15"/>
      <c r="P29" s="15"/>
    </row>
    <row r="30" spans="2:16" x14ac:dyDescent="0.2">
      <c r="B30" s="16" t="s">
        <v>183</v>
      </c>
      <c r="C30" s="74">
        <v>13198609</v>
      </c>
      <c r="D30" s="73">
        <v>2602400</v>
      </c>
      <c r="E30" s="73">
        <v>0</v>
      </c>
      <c r="F30" s="15">
        <f t="shared" si="0"/>
        <v>15801009</v>
      </c>
      <c r="G30" s="17">
        <f t="shared" si="1"/>
        <v>14.248355319531292</v>
      </c>
      <c r="H30" s="15">
        <v>2056000</v>
      </c>
      <c r="I30" s="17">
        <f t="shared" si="2"/>
        <v>1.8539713847993085</v>
      </c>
      <c r="J30" s="15">
        <v>93040064</v>
      </c>
      <c r="K30" s="17">
        <f t="shared" si="3"/>
        <v>83.897673295669392</v>
      </c>
      <c r="L30" s="15">
        <f t="shared" si="5"/>
        <v>110897073</v>
      </c>
      <c r="M30" s="17">
        <f t="shared" si="4"/>
        <v>2.5691419671153728</v>
      </c>
      <c r="N30" s="15"/>
      <c r="O30" s="15"/>
      <c r="P30" s="15"/>
    </row>
    <row r="31" spans="2:16" x14ac:dyDescent="0.2">
      <c r="B31" s="18" t="s">
        <v>48</v>
      </c>
      <c r="C31" s="75">
        <v>64476600</v>
      </c>
      <c r="D31" s="76">
        <v>36272672</v>
      </c>
      <c r="E31" s="76">
        <v>14324465</v>
      </c>
      <c r="F31" s="19">
        <f t="shared" si="0"/>
        <v>115073737</v>
      </c>
      <c r="G31" s="20">
        <f t="shared" si="1"/>
        <v>18.934649453701354</v>
      </c>
      <c r="H31" s="19">
        <v>464269285</v>
      </c>
      <c r="I31" s="20">
        <f t="shared" si="2"/>
        <v>76.392549618820212</v>
      </c>
      <c r="J31" s="19">
        <v>28398554</v>
      </c>
      <c r="K31" s="20">
        <f t="shared" si="3"/>
        <v>4.6728009274784252</v>
      </c>
      <c r="L31" s="19">
        <f t="shared" si="5"/>
        <v>607741576</v>
      </c>
      <c r="M31" s="20">
        <f t="shared" si="4"/>
        <v>14.079491422306853</v>
      </c>
      <c r="N31" s="15"/>
      <c r="O31" s="15"/>
      <c r="P31" s="15"/>
    </row>
    <row r="32" spans="2:16" x14ac:dyDescent="0.2">
      <c r="B32" s="16" t="s">
        <v>74</v>
      </c>
      <c r="C32" s="74">
        <v>0</v>
      </c>
      <c r="D32" s="77">
        <v>525819</v>
      </c>
      <c r="E32" s="77">
        <v>769000</v>
      </c>
      <c r="F32" s="15">
        <f t="shared" si="0"/>
        <v>1294819</v>
      </c>
      <c r="G32" s="17">
        <f t="shared" si="1"/>
        <v>100</v>
      </c>
      <c r="H32" s="15">
        <v>0</v>
      </c>
      <c r="I32" s="17">
        <f t="shared" si="2"/>
        <v>0</v>
      </c>
      <c r="J32" s="15">
        <v>0</v>
      </c>
      <c r="K32" s="17">
        <f>(J32/L32)*100</f>
        <v>0</v>
      </c>
      <c r="L32" s="15">
        <f t="shared" si="5"/>
        <v>1294819</v>
      </c>
      <c r="M32" s="17">
        <f t="shared" si="4"/>
        <v>2.9996948907013626E-2</v>
      </c>
      <c r="N32" s="15"/>
      <c r="O32" s="15"/>
      <c r="P32" s="15"/>
    </row>
    <row r="33" spans="2:16" x14ac:dyDescent="0.2">
      <c r="B33" s="16" t="s">
        <v>40</v>
      </c>
      <c r="C33" s="74">
        <v>0</v>
      </c>
      <c r="D33" s="77">
        <v>5284462</v>
      </c>
      <c r="E33" s="77">
        <v>2672338</v>
      </c>
      <c r="F33" s="15">
        <f t="shared" si="0"/>
        <v>7956800</v>
      </c>
      <c r="G33" s="17">
        <f t="shared" si="1"/>
        <v>5.9383021098063171</v>
      </c>
      <c r="H33" s="15">
        <v>126034362</v>
      </c>
      <c r="I33" s="17">
        <f t="shared" si="2"/>
        <v>94.061697890193685</v>
      </c>
      <c r="J33" s="15">
        <v>0</v>
      </c>
      <c r="K33" s="17">
        <f t="shared" si="3"/>
        <v>0</v>
      </c>
      <c r="L33" s="15">
        <f t="shared" si="5"/>
        <v>133991162</v>
      </c>
      <c r="M33" s="17">
        <f t="shared" si="4"/>
        <v>3.1041605355693616</v>
      </c>
      <c r="N33" s="15"/>
      <c r="O33" s="15"/>
      <c r="P33" s="15"/>
    </row>
    <row r="34" spans="2:16" x14ac:dyDescent="0.2">
      <c r="B34" s="16" t="s">
        <v>197</v>
      </c>
      <c r="C34" s="74">
        <v>0</v>
      </c>
      <c r="D34" s="77">
        <v>2581189</v>
      </c>
      <c r="E34" s="77">
        <v>0</v>
      </c>
      <c r="F34" s="15">
        <f t="shared" si="0"/>
        <v>2581189</v>
      </c>
      <c r="G34" s="17">
        <f t="shared" si="1"/>
        <v>6.7815043428006732</v>
      </c>
      <c r="H34" s="15">
        <v>0</v>
      </c>
      <c r="I34" s="17">
        <f t="shared" si="2"/>
        <v>0</v>
      </c>
      <c r="J34" s="15">
        <v>35481000</v>
      </c>
      <c r="K34" s="17">
        <f t="shared" si="3"/>
        <v>93.218495657199327</v>
      </c>
      <c r="L34" s="15">
        <f t="shared" si="5"/>
        <v>38062189</v>
      </c>
      <c r="M34" s="17">
        <f t="shared" si="4"/>
        <v>0.88178312082391119</v>
      </c>
      <c r="N34" s="15"/>
      <c r="O34" s="15"/>
      <c r="P34" s="15"/>
    </row>
    <row r="35" spans="2:16" x14ac:dyDescent="0.2">
      <c r="B35" s="16" t="s">
        <v>22</v>
      </c>
      <c r="C35" s="74">
        <v>2870200</v>
      </c>
      <c r="D35" s="73">
        <v>0</v>
      </c>
      <c r="E35" s="73">
        <v>11315906</v>
      </c>
      <c r="F35" s="15">
        <f t="shared" si="0"/>
        <v>14186106</v>
      </c>
      <c r="G35" s="17">
        <f t="shared" si="1"/>
        <v>27.867445613509041</v>
      </c>
      <c r="H35" s="15">
        <v>36719550</v>
      </c>
      <c r="I35" s="17">
        <f t="shared" si="2"/>
        <v>72.132554386490966</v>
      </c>
      <c r="J35" s="15">
        <v>0</v>
      </c>
      <c r="K35" s="17">
        <f t="shared" si="3"/>
        <v>0</v>
      </c>
      <c r="L35" s="15">
        <f t="shared" si="5"/>
        <v>50905656</v>
      </c>
      <c r="M35" s="17">
        <f t="shared" si="4"/>
        <v>1.1793265020902624</v>
      </c>
      <c r="N35" s="15"/>
      <c r="O35" s="15"/>
      <c r="P35" s="15"/>
    </row>
    <row r="36" spans="2:16" x14ac:dyDescent="0.2">
      <c r="B36" s="16" t="s">
        <v>49</v>
      </c>
      <c r="C36" s="74">
        <v>5000000</v>
      </c>
      <c r="D36" s="73">
        <v>2968203</v>
      </c>
      <c r="E36" s="73">
        <v>3142200</v>
      </c>
      <c r="F36" s="15">
        <f t="shared" si="0"/>
        <v>11110403</v>
      </c>
      <c r="G36" s="17">
        <f t="shared" si="1"/>
        <v>9.0498104760667051</v>
      </c>
      <c r="H36" s="15">
        <v>17148109</v>
      </c>
      <c r="I36" s="17">
        <f t="shared" si="2"/>
        <v>13.96773244615283</v>
      </c>
      <c r="J36" s="15">
        <v>94510943</v>
      </c>
      <c r="K36" s="17">
        <f t="shared" si="3"/>
        <v>76.982457077780467</v>
      </c>
      <c r="L36" s="15">
        <f t="shared" si="5"/>
        <v>122769455</v>
      </c>
      <c r="M36" s="17">
        <f t="shared" si="4"/>
        <v>2.8441883143334383</v>
      </c>
      <c r="N36" s="15"/>
      <c r="O36" s="15"/>
      <c r="P36" s="15"/>
    </row>
    <row r="37" spans="2:16" x14ac:dyDescent="0.2">
      <c r="B37" s="16" t="s">
        <v>50</v>
      </c>
      <c r="C37" s="74">
        <v>4540</v>
      </c>
      <c r="D37" s="73">
        <v>0</v>
      </c>
      <c r="E37" s="73">
        <v>227240</v>
      </c>
      <c r="F37" s="15">
        <f t="shared" si="0"/>
        <v>231780</v>
      </c>
      <c r="G37" s="17">
        <f t="shared" si="1"/>
        <v>100</v>
      </c>
      <c r="H37" s="15">
        <v>0</v>
      </c>
      <c r="I37" s="17">
        <f t="shared" si="2"/>
        <v>0</v>
      </c>
      <c r="J37" s="15">
        <v>0</v>
      </c>
      <c r="K37" s="17">
        <f t="shared" si="3"/>
        <v>0</v>
      </c>
      <c r="L37" s="15">
        <f t="shared" si="5"/>
        <v>231780</v>
      </c>
      <c r="M37" s="17">
        <f t="shared" si="4"/>
        <v>5.3696252662863439E-3</v>
      </c>
      <c r="N37" s="15"/>
      <c r="O37" s="15"/>
      <c r="P37" s="15"/>
    </row>
    <row r="38" spans="2:16" x14ac:dyDescent="0.2">
      <c r="B38" s="41" t="s">
        <v>184</v>
      </c>
      <c r="C38" s="78">
        <v>1560000</v>
      </c>
      <c r="D38" s="79">
        <v>20000</v>
      </c>
      <c r="E38" s="79">
        <v>0</v>
      </c>
      <c r="F38" s="42">
        <f t="shared" si="0"/>
        <v>1580000</v>
      </c>
      <c r="G38" s="43">
        <f t="shared" si="1"/>
        <v>100</v>
      </c>
      <c r="H38" s="42">
        <v>0</v>
      </c>
      <c r="I38" s="43">
        <f t="shared" si="2"/>
        <v>0</v>
      </c>
      <c r="J38" s="42">
        <v>0</v>
      </c>
      <c r="K38" s="43">
        <f t="shared" si="3"/>
        <v>0</v>
      </c>
      <c r="L38" s="42">
        <f t="shared" si="5"/>
        <v>1580000</v>
      </c>
      <c r="M38" s="43">
        <f t="shared" si="4"/>
        <v>3.6603710073053859E-2</v>
      </c>
      <c r="N38" s="15"/>
      <c r="O38" s="15"/>
      <c r="P38" s="15"/>
    </row>
    <row r="39" spans="2:16" x14ac:dyDescent="0.2">
      <c r="B39" s="16" t="s">
        <v>36</v>
      </c>
      <c r="C39" s="74">
        <v>2492944</v>
      </c>
      <c r="D39" s="77">
        <v>1042976</v>
      </c>
      <c r="E39" s="77">
        <v>1191200</v>
      </c>
      <c r="F39" s="28">
        <f t="shared" si="0"/>
        <v>4727120</v>
      </c>
      <c r="G39" s="17">
        <f t="shared" si="1"/>
        <v>100</v>
      </c>
      <c r="H39" s="28">
        <v>0</v>
      </c>
      <c r="I39" s="17">
        <f t="shared" si="2"/>
        <v>0</v>
      </c>
      <c r="J39" s="28">
        <v>0</v>
      </c>
      <c r="K39" s="17">
        <f t="shared" si="3"/>
        <v>0</v>
      </c>
      <c r="L39" s="28">
        <f t="shared" si="5"/>
        <v>4727120</v>
      </c>
      <c r="M39" s="17">
        <f t="shared" si="4"/>
        <v>0.10951274048135087</v>
      </c>
      <c r="N39" s="15"/>
      <c r="O39" s="15"/>
      <c r="P39" s="15"/>
    </row>
    <row r="40" spans="2:16" x14ac:dyDescent="0.2">
      <c r="B40" s="16" t="s">
        <v>23</v>
      </c>
      <c r="C40" s="74">
        <v>0</v>
      </c>
      <c r="D40" s="77">
        <v>22623845</v>
      </c>
      <c r="E40" s="77">
        <v>0</v>
      </c>
      <c r="F40" s="28">
        <f t="shared" si="0"/>
        <v>22623845</v>
      </c>
      <c r="G40" s="17">
        <f t="shared" si="1"/>
        <v>72.364845554340619</v>
      </c>
      <c r="H40" s="28">
        <v>8639740</v>
      </c>
      <c r="I40" s="17">
        <f t="shared" si="2"/>
        <v>27.635154445659381</v>
      </c>
      <c r="J40" s="28">
        <v>0</v>
      </c>
      <c r="K40" s="17">
        <f t="shared" si="3"/>
        <v>0</v>
      </c>
      <c r="L40" s="28">
        <f t="shared" si="5"/>
        <v>31263585</v>
      </c>
      <c r="M40" s="17">
        <f t="shared" si="4"/>
        <v>0.72428050707865532</v>
      </c>
      <c r="N40" s="15"/>
      <c r="O40" s="15"/>
      <c r="P40" s="15"/>
    </row>
    <row r="41" spans="2:16" x14ac:dyDescent="0.2">
      <c r="B41" s="16" t="s">
        <v>51</v>
      </c>
      <c r="C41" s="74">
        <v>16973943</v>
      </c>
      <c r="D41" s="77">
        <v>0</v>
      </c>
      <c r="E41" s="77">
        <v>0</v>
      </c>
      <c r="F41" s="28">
        <f t="shared" si="0"/>
        <v>16973943</v>
      </c>
      <c r="G41" s="17">
        <f t="shared" si="1"/>
        <v>5.9385904027158718</v>
      </c>
      <c r="H41" s="28">
        <v>42084086</v>
      </c>
      <c r="I41" s="17">
        <f t="shared" si="2"/>
        <v>14.723753298020933</v>
      </c>
      <c r="J41" s="28">
        <v>226766415</v>
      </c>
      <c r="K41" s="17">
        <f t="shared" si="3"/>
        <v>79.337656299263188</v>
      </c>
      <c r="L41" s="28">
        <f t="shared" si="5"/>
        <v>285824444</v>
      </c>
      <c r="M41" s="17">
        <f t="shared" si="4"/>
        <v>6.6216677721315298</v>
      </c>
      <c r="N41" s="15"/>
      <c r="O41" s="15"/>
      <c r="P41" s="15"/>
    </row>
    <row r="42" spans="2:16" x14ac:dyDescent="0.2">
      <c r="B42" s="18" t="s">
        <v>54</v>
      </c>
      <c r="C42" s="80">
        <v>0</v>
      </c>
      <c r="D42" s="76">
        <v>0</v>
      </c>
      <c r="E42" s="76">
        <v>0</v>
      </c>
      <c r="F42" s="19">
        <f t="shared" si="0"/>
        <v>0</v>
      </c>
      <c r="G42" s="20">
        <f t="shared" si="1"/>
        <v>0</v>
      </c>
      <c r="H42" s="19">
        <v>2977398</v>
      </c>
      <c r="I42" s="20">
        <f t="shared" si="2"/>
        <v>100</v>
      </c>
      <c r="J42" s="19">
        <v>0</v>
      </c>
      <c r="K42" s="20">
        <f t="shared" si="3"/>
        <v>0</v>
      </c>
      <c r="L42" s="19">
        <f t="shared" si="5"/>
        <v>2977398</v>
      </c>
      <c r="M42" s="20">
        <f t="shared" si="4"/>
        <v>6.8977096939297725E-2</v>
      </c>
      <c r="N42" s="15"/>
      <c r="O42" s="15"/>
      <c r="P42" s="15"/>
    </row>
    <row r="43" spans="2:16" x14ac:dyDescent="0.2">
      <c r="B43" s="16" t="s">
        <v>24</v>
      </c>
      <c r="C43" s="74">
        <v>15800277</v>
      </c>
      <c r="D43" s="77">
        <v>15160012</v>
      </c>
      <c r="E43" s="73">
        <v>2130434</v>
      </c>
      <c r="F43" s="28">
        <f t="shared" si="0"/>
        <v>33090723</v>
      </c>
      <c r="G43" s="17">
        <f t="shared" si="1"/>
        <v>22.63616308878083</v>
      </c>
      <c r="H43" s="28">
        <v>9132452</v>
      </c>
      <c r="I43" s="17">
        <f t="shared" si="2"/>
        <v>6.2471790922326669</v>
      </c>
      <c r="J43" s="28">
        <v>103962037</v>
      </c>
      <c r="K43" s="17">
        <f t="shared" si="3"/>
        <v>71.116657818986511</v>
      </c>
      <c r="L43" s="28">
        <f t="shared" si="5"/>
        <v>146185212</v>
      </c>
      <c r="M43" s="17">
        <f t="shared" si="4"/>
        <v>3.3866589348201983</v>
      </c>
      <c r="N43" s="15"/>
      <c r="O43" s="15"/>
      <c r="P43" s="15"/>
    </row>
    <row r="44" spans="2:16" x14ac:dyDescent="0.2">
      <c r="B44" s="16" t="s">
        <v>25</v>
      </c>
      <c r="C44" s="72">
        <v>5000000</v>
      </c>
      <c r="D44" s="77">
        <v>0</v>
      </c>
      <c r="E44" s="77">
        <v>0</v>
      </c>
      <c r="F44" s="28">
        <f t="shared" si="0"/>
        <v>5000000</v>
      </c>
      <c r="G44" s="17">
        <f t="shared" si="1"/>
        <v>26.121059723034222</v>
      </c>
      <c r="H44" s="28">
        <v>14141643</v>
      </c>
      <c r="I44" s="17">
        <f t="shared" si="2"/>
        <v>73.878940276965778</v>
      </c>
      <c r="J44" s="28">
        <v>0</v>
      </c>
      <c r="K44" s="17">
        <f t="shared" si="3"/>
        <v>0</v>
      </c>
      <c r="L44" s="28">
        <f t="shared" si="5"/>
        <v>19141643</v>
      </c>
      <c r="M44" s="17">
        <f t="shared" si="4"/>
        <v>0.44345262702145627</v>
      </c>
      <c r="N44" s="15"/>
      <c r="O44" s="15"/>
      <c r="P44" s="15"/>
    </row>
    <row r="45" spans="2:16" x14ac:dyDescent="0.2">
      <c r="B45" s="16" t="s">
        <v>52</v>
      </c>
      <c r="C45" s="83">
        <v>2600000</v>
      </c>
      <c r="D45" s="77">
        <v>0</v>
      </c>
      <c r="E45" s="77">
        <v>0</v>
      </c>
      <c r="F45" s="28">
        <f t="shared" si="0"/>
        <v>2600000</v>
      </c>
      <c r="G45" s="17">
        <f t="shared" si="1"/>
        <v>78.44417444898248</v>
      </c>
      <c r="H45" s="28">
        <v>714459</v>
      </c>
      <c r="I45" s="17">
        <f t="shared" si="2"/>
        <v>21.555825551017527</v>
      </c>
      <c r="J45" s="28">
        <v>0</v>
      </c>
      <c r="K45" s="17">
        <f t="shared" si="3"/>
        <v>0</v>
      </c>
      <c r="L45" s="28">
        <f t="shared" si="5"/>
        <v>3314459</v>
      </c>
      <c r="M45" s="17">
        <f t="shared" si="4"/>
        <v>7.6785757142420266E-2</v>
      </c>
      <c r="N45" s="15"/>
      <c r="O45" s="15"/>
      <c r="P45" s="15"/>
    </row>
    <row r="46" spans="2:16" x14ac:dyDescent="0.2">
      <c r="B46" s="16" t="s">
        <v>53</v>
      </c>
      <c r="C46" s="83">
        <v>0</v>
      </c>
      <c r="D46" s="77">
        <v>2600000</v>
      </c>
      <c r="E46" s="77">
        <v>0</v>
      </c>
      <c r="F46" s="28">
        <f t="shared" si="0"/>
        <v>2600000</v>
      </c>
      <c r="G46" s="17">
        <f t="shared" si="1"/>
        <v>2.602449503546223</v>
      </c>
      <c r="H46" s="28">
        <v>97305877</v>
      </c>
      <c r="I46" s="17">
        <f t="shared" si="2"/>
        <v>97.397550496453775</v>
      </c>
      <c r="J46" s="28">
        <v>0</v>
      </c>
      <c r="K46" s="17">
        <f t="shared" si="3"/>
        <v>0</v>
      </c>
      <c r="L46" s="28">
        <f t="shared" si="5"/>
        <v>99905877</v>
      </c>
      <c r="M46" s="17">
        <f t="shared" si="4"/>
        <v>2.3145099723431519</v>
      </c>
      <c r="N46" s="15"/>
      <c r="O46" s="15"/>
      <c r="P46" s="15"/>
    </row>
    <row r="47" spans="2:16" ht="12.95" customHeight="1" x14ac:dyDescent="0.2">
      <c r="B47" s="16"/>
      <c r="C47" s="15"/>
      <c r="D47" s="15"/>
      <c r="E47" s="15"/>
      <c r="F47" s="15"/>
      <c r="G47" s="21"/>
      <c r="H47" s="15"/>
      <c r="I47" s="21"/>
      <c r="J47" s="15"/>
      <c r="K47" s="21"/>
      <c r="L47" s="15"/>
      <c r="M47" s="21"/>
      <c r="N47" s="15"/>
      <c r="O47" s="15"/>
      <c r="P47" s="15"/>
    </row>
    <row r="48" spans="2:16" x14ac:dyDescent="0.2">
      <c r="B48" s="29" t="s">
        <v>26</v>
      </c>
      <c r="C48" s="30">
        <f>SUM(C11:C47)</f>
        <v>233877317</v>
      </c>
      <c r="D48" s="30">
        <f>SUM(D11:D47)</f>
        <v>139476767</v>
      </c>
      <c r="E48" s="30">
        <f>SUM(E11:E47)</f>
        <v>134771284</v>
      </c>
      <c r="F48" s="30">
        <f>SUM(F11:F47)</f>
        <v>508125368</v>
      </c>
      <c r="G48" s="31">
        <f>(F48/L48)*100</f>
        <v>17.778954519491428</v>
      </c>
      <c r="H48" s="30">
        <f>SUM(H11:H47)</f>
        <v>1366639621</v>
      </c>
      <c r="I48" s="31">
        <f>(H48/L48)*100</f>
        <v>47.817773322220759</v>
      </c>
      <c r="J48" s="30">
        <f>SUM(J11:J47)</f>
        <v>983251029</v>
      </c>
      <c r="K48" s="31">
        <f>(J48/L48)*100</f>
        <v>34.403272158287812</v>
      </c>
      <c r="L48" s="30">
        <f>SUM(L11:L47)</f>
        <v>2858016018</v>
      </c>
      <c r="M48" s="31">
        <f>SUM(M11:M47)</f>
        <v>66.211385890516368</v>
      </c>
      <c r="N48" s="15"/>
      <c r="O48" s="15"/>
      <c r="P48" s="15"/>
    </row>
    <row r="49" spans="2:16" ht="12.95" customHeight="1" x14ac:dyDescent="0.2">
      <c r="B49" s="16"/>
      <c r="C49" s="15"/>
      <c r="D49" s="15"/>
      <c r="E49" s="15"/>
      <c r="F49" s="15"/>
      <c r="G49" s="21"/>
      <c r="H49" s="15"/>
      <c r="I49" s="21"/>
      <c r="J49" s="15"/>
      <c r="K49" s="21"/>
      <c r="L49" s="15"/>
      <c r="M49" s="21"/>
      <c r="N49" s="15"/>
      <c r="O49" s="15"/>
      <c r="P49" s="15"/>
    </row>
    <row r="50" spans="2:16" ht="12.95" customHeight="1" x14ac:dyDescent="0.2">
      <c r="B50" s="16"/>
      <c r="C50" s="15"/>
      <c r="D50" s="15"/>
      <c r="E50" s="15"/>
      <c r="F50" s="15"/>
      <c r="G50" s="21"/>
      <c r="H50" s="15"/>
      <c r="I50" s="21"/>
      <c r="J50" s="15"/>
      <c r="K50" s="21"/>
      <c r="L50" s="15"/>
      <c r="M50" s="21"/>
      <c r="N50" s="15"/>
      <c r="O50" s="15"/>
      <c r="P50" s="15"/>
    </row>
    <row r="51" spans="2:16" ht="15.75" x14ac:dyDescent="0.25">
      <c r="B51" s="13" t="s">
        <v>27</v>
      </c>
      <c r="C51" s="15"/>
      <c r="D51" s="15"/>
      <c r="E51" s="15"/>
      <c r="F51" s="15"/>
      <c r="G51" s="21"/>
      <c r="H51" s="15"/>
      <c r="I51" s="21"/>
      <c r="J51" s="15"/>
      <c r="K51" s="21"/>
      <c r="L51" s="15"/>
      <c r="M51" s="21"/>
      <c r="N51" s="15"/>
      <c r="O51" s="15"/>
      <c r="P51" s="15"/>
    </row>
    <row r="52" spans="2:16" x14ac:dyDescent="0.2">
      <c r="B52" s="16"/>
      <c r="C52" s="15"/>
      <c r="D52" s="15"/>
      <c r="E52" s="15"/>
      <c r="F52" s="15"/>
      <c r="G52" s="21"/>
      <c r="H52" s="15"/>
      <c r="I52" s="21"/>
      <c r="J52" s="15"/>
      <c r="K52" s="21"/>
      <c r="L52" s="15"/>
      <c r="M52" s="21"/>
      <c r="N52" s="15"/>
      <c r="O52" s="15"/>
      <c r="P52" s="15"/>
    </row>
    <row r="53" spans="2:16" x14ac:dyDescent="0.2">
      <c r="B53" s="16" t="s">
        <v>83</v>
      </c>
      <c r="C53" s="15">
        <v>2032250</v>
      </c>
      <c r="D53" s="15">
        <v>0</v>
      </c>
      <c r="E53" s="15">
        <v>224400</v>
      </c>
      <c r="F53" s="15">
        <f t="shared" ref="F53:F106" si="6">SUM(C53:E53)</f>
        <v>2256650</v>
      </c>
      <c r="G53" s="17">
        <f t="shared" ref="G53:G106" si="7">(F53/L53)*100</f>
        <v>100</v>
      </c>
      <c r="H53" s="15">
        <v>0</v>
      </c>
      <c r="I53" s="17">
        <f t="shared" ref="I53:I100" si="8">(H53/L53)*100</f>
        <v>0</v>
      </c>
      <c r="J53" s="15">
        <v>0</v>
      </c>
      <c r="K53" s="17">
        <f t="shared" ref="K53:K106" si="9">(J53/L53)*100</f>
        <v>0</v>
      </c>
      <c r="L53" s="15">
        <f t="shared" ref="L53:L106" si="10">SUM(F53,H53,J53)</f>
        <v>2256650</v>
      </c>
      <c r="M53" s="17">
        <f t="shared" ref="M53:M84" si="11">(L53/$L$205)*100</f>
        <v>5.2279596415415817E-2</v>
      </c>
      <c r="N53" s="15"/>
      <c r="O53" s="15"/>
      <c r="P53" s="15"/>
    </row>
    <row r="54" spans="2:16" x14ac:dyDescent="0.2">
      <c r="B54" s="16" t="s">
        <v>185</v>
      </c>
      <c r="C54" s="15">
        <v>1026492</v>
      </c>
      <c r="D54" s="15">
        <v>0</v>
      </c>
      <c r="E54" s="15">
        <v>0</v>
      </c>
      <c r="F54" s="15">
        <f t="shared" si="6"/>
        <v>1026492</v>
      </c>
      <c r="G54" s="17">
        <f t="shared" si="7"/>
        <v>100</v>
      </c>
      <c r="H54" s="15">
        <v>0</v>
      </c>
      <c r="I54" s="17">
        <f t="shared" si="8"/>
        <v>0</v>
      </c>
      <c r="J54" s="15">
        <v>0</v>
      </c>
      <c r="K54" s="17">
        <f t="shared" si="9"/>
        <v>0</v>
      </c>
      <c r="L54" s="15">
        <f t="shared" si="10"/>
        <v>1026492</v>
      </c>
      <c r="M54" s="17">
        <f t="shared" si="11"/>
        <v>2.3780642759689368E-2</v>
      </c>
      <c r="N54" s="15"/>
      <c r="O54" s="15"/>
      <c r="P54" s="15"/>
    </row>
    <row r="55" spans="2:16" x14ac:dyDescent="0.2">
      <c r="B55" s="16" t="s">
        <v>84</v>
      </c>
      <c r="C55" s="15">
        <v>0</v>
      </c>
      <c r="D55" s="15">
        <v>223234</v>
      </c>
      <c r="E55" s="15">
        <v>59266</v>
      </c>
      <c r="F55" s="15">
        <f t="shared" si="6"/>
        <v>282500</v>
      </c>
      <c r="G55" s="17">
        <f t="shared" si="7"/>
        <v>45.381526104417667</v>
      </c>
      <c r="H55" s="15">
        <v>340000</v>
      </c>
      <c r="I55" s="17">
        <f t="shared" si="8"/>
        <v>54.618473895582333</v>
      </c>
      <c r="J55" s="15">
        <v>0</v>
      </c>
      <c r="K55" s="17">
        <f t="shared" si="9"/>
        <v>0</v>
      </c>
      <c r="L55" s="15">
        <f t="shared" si="10"/>
        <v>622500</v>
      </c>
      <c r="M55" s="17">
        <f t="shared" si="11"/>
        <v>1.4421398430681029E-2</v>
      </c>
      <c r="N55" s="15"/>
      <c r="O55" s="15"/>
      <c r="P55" s="15"/>
    </row>
    <row r="56" spans="2:16" x14ac:dyDescent="0.2">
      <c r="B56" s="18" t="s">
        <v>111</v>
      </c>
      <c r="C56" s="51">
        <v>0</v>
      </c>
      <c r="D56" s="19">
        <v>200000</v>
      </c>
      <c r="E56" s="19">
        <v>0</v>
      </c>
      <c r="F56" s="19">
        <f t="shared" si="6"/>
        <v>200000</v>
      </c>
      <c r="G56" s="20">
        <f t="shared" si="7"/>
        <v>100</v>
      </c>
      <c r="H56" s="19">
        <v>0</v>
      </c>
      <c r="I56" s="20">
        <f t="shared" si="8"/>
        <v>0</v>
      </c>
      <c r="J56" s="19">
        <v>0</v>
      </c>
      <c r="K56" s="20">
        <f t="shared" si="9"/>
        <v>0</v>
      </c>
      <c r="L56" s="19">
        <f t="shared" si="10"/>
        <v>200000</v>
      </c>
      <c r="M56" s="20">
        <f t="shared" si="11"/>
        <v>4.6333810219055518E-3</v>
      </c>
      <c r="N56" s="15"/>
      <c r="O56" s="15"/>
      <c r="P56" s="15"/>
    </row>
    <row r="57" spans="2:16" x14ac:dyDescent="0.2">
      <c r="B57" s="16" t="s">
        <v>85</v>
      </c>
      <c r="C57" s="15">
        <v>1304000</v>
      </c>
      <c r="D57" s="15">
        <v>2904859</v>
      </c>
      <c r="E57" s="15">
        <v>120000</v>
      </c>
      <c r="F57" s="15">
        <f t="shared" si="6"/>
        <v>4328859</v>
      </c>
      <c r="G57" s="17">
        <f t="shared" si="7"/>
        <v>19.150484444734651</v>
      </c>
      <c r="H57" s="15">
        <v>18275577</v>
      </c>
      <c r="I57" s="17">
        <f t="shared" si="8"/>
        <v>80.849515555265356</v>
      </c>
      <c r="J57" s="15">
        <v>0</v>
      </c>
      <c r="K57" s="17">
        <f t="shared" si="9"/>
        <v>0</v>
      </c>
      <c r="L57" s="15">
        <f t="shared" si="10"/>
        <v>22604436</v>
      </c>
      <c r="M57" s="17">
        <f t="shared" si="11"/>
        <v>0.52367482386639319</v>
      </c>
      <c r="N57" s="15"/>
      <c r="O57" s="15"/>
      <c r="P57" s="15"/>
    </row>
    <row r="58" spans="2:16" x14ac:dyDescent="0.2">
      <c r="B58" s="16" t="s">
        <v>86</v>
      </c>
      <c r="C58" s="15">
        <v>693590</v>
      </c>
      <c r="D58" s="15">
        <v>0</v>
      </c>
      <c r="E58" s="15">
        <v>0</v>
      </c>
      <c r="F58" s="15">
        <f t="shared" si="6"/>
        <v>693590</v>
      </c>
      <c r="G58" s="17">
        <f t="shared" si="7"/>
        <v>100</v>
      </c>
      <c r="H58" s="15">
        <v>0</v>
      </c>
      <c r="I58" s="17">
        <f t="shared" si="8"/>
        <v>0</v>
      </c>
      <c r="J58" s="15">
        <v>0</v>
      </c>
      <c r="K58" s="17">
        <f t="shared" si="9"/>
        <v>0</v>
      </c>
      <c r="L58" s="15">
        <f t="shared" si="10"/>
        <v>693590</v>
      </c>
      <c r="M58" s="17">
        <f t="shared" si="11"/>
        <v>1.6068333714917359E-2</v>
      </c>
      <c r="N58" s="15"/>
      <c r="O58" s="15"/>
      <c r="P58" s="15"/>
    </row>
    <row r="59" spans="2:16" x14ac:dyDescent="0.2">
      <c r="B59" s="16" t="s">
        <v>140</v>
      </c>
      <c r="C59" s="15">
        <v>5204763</v>
      </c>
      <c r="D59" s="15">
        <v>188123</v>
      </c>
      <c r="E59" s="15">
        <v>322502</v>
      </c>
      <c r="F59" s="15">
        <f t="shared" si="6"/>
        <v>5715388</v>
      </c>
      <c r="G59" s="17">
        <f t="shared" si="7"/>
        <v>100</v>
      </c>
      <c r="H59" s="15">
        <v>0</v>
      </c>
      <c r="I59" s="17">
        <f t="shared" si="8"/>
        <v>0</v>
      </c>
      <c r="J59" s="15">
        <v>0</v>
      </c>
      <c r="K59" s="17">
        <f t="shared" si="9"/>
        <v>0</v>
      </c>
      <c r="L59" s="15">
        <f t="shared" si="10"/>
        <v>5715388</v>
      </c>
      <c r="M59" s="17">
        <f t="shared" si="11"/>
        <v>0.13240785146013365</v>
      </c>
      <c r="N59" s="15"/>
      <c r="O59" s="15"/>
      <c r="P59" s="15"/>
    </row>
    <row r="60" spans="2:16" x14ac:dyDescent="0.2">
      <c r="B60" s="16" t="s">
        <v>112</v>
      </c>
      <c r="C60" s="28">
        <v>4455632</v>
      </c>
      <c r="D60" s="28">
        <v>0</v>
      </c>
      <c r="E60" s="15">
        <v>0</v>
      </c>
      <c r="F60" s="28">
        <f t="shared" si="6"/>
        <v>4455632</v>
      </c>
      <c r="G60" s="17">
        <f t="shared" si="7"/>
        <v>100</v>
      </c>
      <c r="H60" s="28">
        <v>0</v>
      </c>
      <c r="I60" s="17">
        <f t="shared" si="8"/>
        <v>0</v>
      </c>
      <c r="J60" s="28">
        <v>0</v>
      </c>
      <c r="K60" s="17">
        <f t="shared" si="9"/>
        <v>0</v>
      </c>
      <c r="L60" s="28">
        <f t="shared" si="10"/>
        <v>4455632</v>
      </c>
      <c r="M60" s="17">
        <f t="shared" si="11"/>
        <v>0.10322320374697537</v>
      </c>
      <c r="N60" s="15"/>
      <c r="O60" s="15"/>
      <c r="P60" s="15"/>
    </row>
    <row r="61" spans="2:16" x14ac:dyDescent="0.2">
      <c r="B61" s="16" t="s">
        <v>148</v>
      </c>
      <c r="C61" s="28">
        <v>660000</v>
      </c>
      <c r="D61" s="28">
        <v>0</v>
      </c>
      <c r="E61" s="28">
        <v>0</v>
      </c>
      <c r="F61" s="28">
        <f t="shared" si="6"/>
        <v>660000</v>
      </c>
      <c r="G61" s="17">
        <f t="shared" si="7"/>
        <v>100</v>
      </c>
      <c r="H61" s="28">
        <v>0</v>
      </c>
      <c r="I61" s="17">
        <f t="shared" si="8"/>
        <v>0</v>
      </c>
      <c r="J61" s="28">
        <v>0</v>
      </c>
      <c r="K61" s="17">
        <f t="shared" si="9"/>
        <v>0</v>
      </c>
      <c r="L61" s="28">
        <f t="shared" si="10"/>
        <v>660000</v>
      </c>
      <c r="M61" s="17">
        <f t="shared" si="11"/>
        <v>1.529015737228832E-2</v>
      </c>
      <c r="N61" s="15"/>
      <c r="O61" s="15"/>
      <c r="P61" s="15"/>
    </row>
    <row r="62" spans="2:16" x14ac:dyDescent="0.2">
      <c r="B62" s="41" t="s">
        <v>150</v>
      </c>
      <c r="C62" s="42">
        <v>2240000</v>
      </c>
      <c r="D62" s="42">
        <v>0</v>
      </c>
      <c r="E62" s="42">
        <v>0</v>
      </c>
      <c r="F62" s="42">
        <f t="shared" si="6"/>
        <v>2240000</v>
      </c>
      <c r="G62" s="43">
        <f t="shared" si="7"/>
        <v>100</v>
      </c>
      <c r="H62" s="42">
        <v>0</v>
      </c>
      <c r="I62" s="43">
        <f t="shared" si="8"/>
        <v>0</v>
      </c>
      <c r="J62" s="42">
        <v>0</v>
      </c>
      <c r="K62" s="43">
        <f t="shared" si="9"/>
        <v>0</v>
      </c>
      <c r="L62" s="42">
        <f t="shared" si="10"/>
        <v>2240000</v>
      </c>
      <c r="M62" s="43">
        <f t="shared" si="11"/>
        <v>5.1893867445342176E-2</v>
      </c>
      <c r="N62" s="15"/>
      <c r="O62" s="15"/>
      <c r="P62" s="15"/>
    </row>
    <row r="63" spans="2:16" x14ac:dyDescent="0.2">
      <c r="B63" s="16" t="s">
        <v>87</v>
      </c>
      <c r="C63" s="15">
        <v>0</v>
      </c>
      <c r="D63" s="15">
        <v>0</v>
      </c>
      <c r="E63" s="15">
        <v>80858</v>
      </c>
      <c r="F63" s="15">
        <f t="shared" si="6"/>
        <v>80858</v>
      </c>
      <c r="G63" s="17">
        <f t="shared" si="7"/>
        <v>100</v>
      </c>
      <c r="H63" s="15">
        <v>0</v>
      </c>
      <c r="I63" s="17">
        <f t="shared" si="8"/>
        <v>0</v>
      </c>
      <c r="J63" s="15">
        <v>0</v>
      </c>
      <c r="K63" s="17">
        <f t="shared" si="9"/>
        <v>0</v>
      </c>
      <c r="L63" s="15">
        <f t="shared" si="10"/>
        <v>80858</v>
      </c>
      <c r="M63" s="17">
        <f t="shared" si="11"/>
        <v>1.8732296133461956E-3</v>
      </c>
      <c r="N63" s="15"/>
      <c r="O63" s="15"/>
      <c r="P63" s="15"/>
    </row>
    <row r="64" spans="2:16" x14ac:dyDescent="0.2">
      <c r="B64" s="16" t="s">
        <v>194</v>
      </c>
      <c r="C64" s="15">
        <v>0</v>
      </c>
      <c r="D64" s="15">
        <v>114443</v>
      </c>
      <c r="E64" s="15">
        <v>0</v>
      </c>
      <c r="F64" s="15">
        <f t="shared" si="6"/>
        <v>114443</v>
      </c>
      <c r="G64" s="17">
        <v>0</v>
      </c>
      <c r="H64" s="15">
        <v>0</v>
      </c>
      <c r="I64" s="17">
        <v>0</v>
      </c>
      <c r="J64" s="15">
        <v>0</v>
      </c>
      <c r="K64" s="17">
        <v>0</v>
      </c>
      <c r="L64" s="15">
        <f t="shared" si="10"/>
        <v>114443</v>
      </c>
      <c r="M64" s="17">
        <f t="shared" si="11"/>
        <v>2.6512901214496851E-3</v>
      </c>
      <c r="N64" s="15"/>
      <c r="O64" s="15"/>
      <c r="P64" s="15"/>
    </row>
    <row r="65" spans="2:16" x14ac:dyDescent="0.2">
      <c r="B65" s="16" t="s">
        <v>115</v>
      </c>
      <c r="C65" s="15">
        <v>0</v>
      </c>
      <c r="D65" s="15">
        <v>0</v>
      </c>
      <c r="E65" s="15">
        <v>2338068</v>
      </c>
      <c r="F65" s="15">
        <f t="shared" si="6"/>
        <v>2338068</v>
      </c>
      <c r="G65" s="17">
        <f t="shared" si="7"/>
        <v>100</v>
      </c>
      <c r="H65" s="15">
        <v>0</v>
      </c>
      <c r="I65" s="17">
        <f t="shared" si="8"/>
        <v>0</v>
      </c>
      <c r="J65" s="15">
        <v>0</v>
      </c>
      <c r="K65" s="17">
        <f t="shared" si="9"/>
        <v>0</v>
      </c>
      <c r="L65" s="15">
        <f t="shared" si="10"/>
        <v>2338068</v>
      </c>
      <c r="M65" s="17">
        <f t="shared" si="11"/>
        <v>5.4165799495623349E-2</v>
      </c>
      <c r="N65" s="15"/>
      <c r="O65" s="15"/>
      <c r="P65" s="15"/>
    </row>
    <row r="66" spans="2:16" x14ac:dyDescent="0.2">
      <c r="B66" s="16" t="s">
        <v>88</v>
      </c>
      <c r="C66" s="28">
        <v>1361200</v>
      </c>
      <c r="D66" s="15">
        <v>0</v>
      </c>
      <c r="E66" s="15">
        <v>383443</v>
      </c>
      <c r="F66" s="28">
        <f t="shared" si="6"/>
        <v>1744643</v>
      </c>
      <c r="G66" s="17">
        <f t="shared" si="7"/>
        <v>100</v>
      </c>
      <c r="H66" s="28">
        <v>0</v>
      </c>
      <c r="I66" s="17">
        <f t="shared" si="8"/>
        <v>0</v>
      </c>
      <c r="J66" s="28">
        <v>0</v>
      </c>
      <c r="K66" s="17">
        <f t="shared" si="9"/>
        <v>0</v>
      </c>
      <c r="L66" s="28">
        <f t="shared" si="10"/>
        <v>1744643</v>
      </c>
      <c r="M66" s="17">
        <f t="shared" si="11"/>
        <v>4.0417978831001837E-2</v>
      </c>
      <c r="N66" s="15"/>
      <c r="O66" s="15"/>
      <c r="P66" s="15"/>
    </row>
    <row r="67" spans="2:16" x14ac:dyDescent="0.2">
      <c r="B67" s="18" t="s">
        <v>82</v>
      </c>
      <c r="C67" s="51">
        <v>0</v>
      </c>
      <c r="D67" s="19">
        <v>1000000</v>
      </c>
      <c r="E67" s="15">
        <v>2000000</v>
      </c>
      <c r="F67" s="19">
        <f t="shared" si="6"/>
        <v>3000000</v>
      </c>
      <c r="G67" s="20">
        <f t="shared" si="7"/>
        <v>100</v>
      </c>
      <c r="H67" s="19">
        <v>0</v>
      </c>
      <c r="I67" s="20">
        <f t="shared" si="8"/>
        <v>0</v>
      </c>
      <c r="J67" s="19">
        <v>0</v>
      </c>
      <c r="K67" s="20">
        <f t="shared" si="9"/>
        <v>0</v>
      </c>
      <c r="L67" s="19">
        <f t="shared" si="10"/>
        <v>3000000</v>
      </c>
      <c r="M67" s="20">
        <f t="shared" si="11"/>
        <v>6.9500715328583276E-2</v>
      </c>
      <c r="N67" s="15"/>
      <c r="O67" s="15"/>
      <c r="P67" s="15"/>
    </row>
    <row r="68" spans="2:16" x14ac:dyDescent="0.2">
      <c r="B68" s="16" t="s">
        <v>90</v>
      </c>
      <c r="C68" s="15">
        <v>0</v>
      </c>
      <c r="D68" s="15">
        <v>0</v>
      </c>
      <c r="E68" s="42">
        <v>848480</v>
      </c>
      <c r="F68" s="28">
        <f t="shared" si="6"/>
        <v>848480</v>
      </c>
      <c r="G68" s="17">
        <f t="shared" si="7"/>
        <v>100</v>
      </c>
      <c r="H68" s="28">
        <v>0</v>
      </c>
      <c r="I68" s="17">
        <f t="shared" si="8"/>
        <v>0</v>
      </c>
      <c r="J68" s="28">
        <v>0</v>
      </c>
      <c r="K68" s="17">
        <f t="shared" si="9"/>
        <v>0</v>
      </c>
      <c r="L68" s="28">
        <f t="shared" si="10"/>
        <v>848480</v>
      </c>
      <c r="M68" s="17">
        <f t="shared" si="11"/>
        <v>1.9656655647332114E-2</v>
      </c>
      <c r="N68" s="15"/>
      <c r="O68" s="15"/>
      <c r="P68" s="15"/>
    </row>
    <row r="69" spans="2:16" x14ac:dyDescent="0.2">
      <c r="B69" s="16" t="s">
        <v>91</v>
      </c>
      <c r="C69" s="15">
        <v>2160000</v>
      </c>
      <c r="D69" s="15">
        <v>0</v>
      </c>
      <c r="E69" s="15">
        <v>0</v>
      </c>
      <c r="F69" s="28">
        <f t="shared" si="6"/>
        <v>2160000</v>
      </c>
      <c r="G69" s="17">
        <f t="shared" si="7"/>
        <v>100</v>
      </c>
      <c r="H69" s="28">
        <v>0</v>
      </c>
      <c r="I69" s="17">
        <f t="shared" si="8"/>
        <v>0</v>
      </c>
      <c r="J69" s="28">
        <v>0</v>
      </c>
      <c r="K69" s="17">
        <f t="shared" si="9"/>
        <v>0</v>
      </c>
      <c r="L69" s="28">
        <f t="shared" si="10"/>
        <v>2160000</v>
      </c>
      <c r="M69" s="17">
        <f t="shared" si="11"/>
        <v>5.0040515036579955E-2</v>
      </c>
      <c r="N69" s="15"/>
      <c r="O69" s="15"/>
      <c r="P69" s="15"/>
    </row>
    <row r="70" spans="2:16" x14ac:dyDescent="0.2">
      <c r="B70" s="16" t="s">
        <v>92</v>
      </c>
      <c r="C70" s="28">
        <v>4000000</v>
      </c>
      <c r="D70" s="15">
        <v>10460576</v>
      </c>
      <c r="E70" s="15">
        <v>409346</v>
      </c>
      <c r="F70" s="28">
        <f t="shared" si="6"/>
        <v>14869922</v>
      </c>
      <c r="G70" s="17">
        <f t="shared" si="7"/>
        <v>100</v>
      </c>
      <c r="H70" s="28">
        <v>0</v>
      </c>
      <c r="I70" s="17">
        <f t="shared" si="8"/>
        <v>0</v>
      </c>
      <c r="J70" s="28">
        <v>0</v>
      </c>
      <c r="K70" s="17">
        <f t="shared" si="9"/>
        <v>0</v>
      </c>
      <c r="L70" s="28">
        <f t="shared" si="10"/>
        <v>14869922</v>
      </c>
      <c r="M70" s="17">
        <f t="shared" si="11"/>
        <v>0.34449007196007925</v>
      </c>
      <c r="N70" s="15"/>
      <c r="O70" s="15"/>
      <c r="P70" s="15"/>
    </row>
    <row r="71" spans="2:16" x14ac:dyDescent="0.2">
      <c r="B71" s="16" t="s">
        <v>93</v>
      </c>
      <c r="C71" s="15">
        <v>624613</v>
      </c>
      <c r="D71" s="15">
        <v>0</v>
      </c>
      <c r="E71" s="15">
        <v>3142371</v>
      </c>
      <c r="F71" s="28">
        <f t="shared" si="6"/>
        <v>3766984</v>
      </c>
      <c r="G71" s="17">
        <f t="shared" si="7"/>
        <v>100</v>
      </c>
      <c r="H71" s="28">
        <v>0</v>
      </c>
      <c r="I71" s="17">
        <f t="shared" si="8"/>
        <v>0</v>
      </c>
      <c r="J71" s="28">
        <v>0</v>
      </c>
      <c r="K71" s="17">
        <f t="shared" si="9"/>
        <v>0</v>
      </c>
      <c r="L71" s="28">
        <f t="shared" si="10"/>
        <v>3766984</v>
      </c>
      <c r="M71" s="17">
        <f t="shared" si="11"/>
        <v>8.7269360877109306E-2</v>
      </c>
      <c r="N71" s="15"/>
      <c r="O71" s="15"/>
      <c r="P71" s="15"/>
    </row>
    <row r="72" spans="2:16" x14ac:dyDescent="0.2">
      <c r="B72" s="18" t="s">
        <v>186</v>
      </c>
      <c r="C72" s="19">
        <v>2280000</v>
      </c>
      <c r="D72" s="19">
        <v>0</v>
      </c>
      <c r="E72" s="19">
        <v>0</v>
      </c>
      <c r="F72" s="19">
        <f t="shared" si="6"/>
        <v>2280000</v>
      </c>
      <c r="G72" s="20">
        <f t="shared" si="7"/>
        <v>100</v>
      </c>
      <c r="H72" s="19">
        <v>0</v>
      </c>
      <c r="I72" s="20">
        <f t="shared" si="8"/>
        <v>0</v>
      </c>
      <c r="J72" s="19">
        <v>0</v>
      </c>
      <c r="K72" s="20">
        <f t="shared" si="9"/>
        <v>0</v>
      </c>
      <c r="L72" s="19">
        <f t="shared" si="10"/>
        <v>2280000</v>
      </c>
      <c r="M72" s="20">
        <f t="shared" si="11"/>
        <v>5.2820543649723294E-2</v>
      </c>
      <c r="N72" s="15"/>
      <c r="O72" s="15"/>
      <c r="P72" s="15"/>
    </row>
    <row r="73" spans="2:16" x14ac:dyDescent="0.2">
      <c r="B73" s="16" t="s">
        <v>94</v>
      </c>
      <c r="C73" s="15">
        <v>5000000</v>
      </c>
      <c r="D73" s="15">
        <v>0</v>
      </c>
      <c r="E73" s="15">
        <v>0</v>
      </c>
      <c r="F73" s="28">
        <f t="shared" si="6"/>
        <v>5000000</v>
      </c>
      <c r="G73" s="17">
        <f t="shared" si="7"/>
        <v>100</v>
      </c>
      <c r="H73" s="28">
        <v>0</v>
      </c>
      <c r="I73" s="17">
        <f t="shared" si="8"/>
        <v>0</v>
      </c>
      <c r="J73" s="28">
        <v>0</v>
      </c>
      <c r="K73" s="17">
        <f t="shared" si="9"/>
        <v>0</v>
      </c>
      <c r="L73" s="28">
        <f t="shared" si="10"/>
        <v>5000000</v>
      </c>
      <c r="M73" s="17">
        <f t="shared" si="11"/>
        <v>0.11583452554763879</v>
      </c>
      <c r="N73" s="15"/>
      <c r="O73" s="15"/>
      <c r="P73" s="15"/>
    </row>
    <row r="74" spans="2:16" x14ac:dyDescent="0.2">
      <c r="B74" s="16" t="s">
        <v>118</v>
      </c>
      <c r="C74" s="15">
        <v>3660000</v>
      </c>
      <c r="D74" s="28">
        <v>0</v>
      </c>
      <c r="E74" s="15">
        <v>0</v>
      </c>
      <c r="F74" s="28">
        <f t="shared" si="6"/>
        <v>3660000</v>
      </c>
      <c r="G74" s="17">
        <f t="shared" si="7"/>
        <v>100</v>
      </c>
      <c r="H74" s="28">
        <v>0</v>
      </c>
      <c r="I74" s="17">
        <f t="shared" si="8"/>
        <v>0</v>
      </c>
      <c r="J74" s="28">
        <v>0</v>
      </c>
      <c r="K74" s="17">
        <f t="shared" si="9"/>
        <v>0</v>
      </c>
      <c r="L74" s="28">
        <f t="shared" si="10"/>
        <v>3660000</v>
      </c>
      <c r="M74" s="17">
        <f t="shared" si="11"/>
        <v>8.47908727008716E-2</v>
      </c>
      <c r="N74" s="15"/>
      <c r="O74" s="15"/>
      <c r="P74" s="15"/>
    </row>
    <row r="75" spans="2:16" x14ac:dyDescent="0.2">
      <c r="B75" s="16" t="s">
        <v>119</v>
      </c>
      <c r="C75" s="28">
        <v>4000000</v>
      </c>
      <c r="D75" s="28">
        <v>0</v>
      </c>
      <c r="E75" s="28">
        <v>0</v>
      </c>
      <c r="F75" s="28">
        <f t="shared" si="6"/>
        <v>4000000</v>
      </c>
      <c r="G75" s="17">
        <f t="shared" si="7"/>
        <v>100</v>
      </c>
      <c r="H75" s="28">
        <v>0</v>
      </c>
      <c r="I75" s="17">
        <f t="shared" si="8"/>
        <v>0</v>
      </c>
      <c r="J75" s="28">
        <v>0</v>
      </c>
      <c r="K75" s="17">
        <f t="shared" si="9"/>
        <v>0</v>
      </c>
      <c r="L75" s="28">
        <f t="shared" si="10"/>
        <v>4000000</v>
      </c>
      <c r="M75" s="17">
        <f t="shared" si="11"/>
        <v>9.2667620438111026E-2</v>
      </c>
      <c r="N75" s="15"/>
      <c r="O75" s="15"/>
      <c r="P75" s="15"/>
    </row>
    <row r="76" spans="2:16" x14ac:dyDescent="0.2">
      <c r="B76" s="16" t="s">
        <v>120</v>
      </c>
      <c r="C76" s="28">
        <v>1065720</v>
      </c>
      <c r="D76" s="15">
        <v>0</v>
      </c>
      <c r="E76" s="15">
        <v>0</v>
      </c>
      <c r="F76" s="28">
        <f t="shared" si="6"/>
        <v>1065720</v>
      </c>
      <c r="G76" s="17">
        <f t="shared" si="7"/>
        <v>100</v>
      </c>
      <c r="H76" s="28">
        <v>0</v>
      </c>
      <c r="I76" s="17">
        <f t="shared" si="8"/>
        <v>0</v>
      </c>
      <c r="J76" s="28">
        <v>0</v>
      </c>
      <c r="K76" s="17">
        <f t="shared" si="9"/>
        <v>0</v>
      </c>
      <c r="L76" s="28">
        <f t="shared" si="10"/>
        <v>1065720</v>
      </c>
      <c r="M76" s="17">
        <f t="shared" si="11"/>
        <v>2.4689434113325921E-2</v>
      </c>
      <c r="N76" s="15"/>
      <c r="O76" s="15"/>
      <c r="P76" s="15"/>
    </row>
    <row r="77" spans="2:16" x14ac:dyDescent="0.2">
      <c r="B77" s="18" t="s">
        <v>159</v>
      </c>
      <c r="C77" s="19">
        <v>0</v>
      </c>
      <c r="D77" s="19">
        <v>87722</v>
      </c>
      <c r="E77" s="15">
        <v>225000</v>
      </c>
      <c r="F77" s="19">
        <f t="shared" si="6"/>
        <v>312722</v>
      </c>
      <c r="G77" s="20">
        <f t="shared" si="7"/>
        <v>100</v>
      </c>
      <c r="H77" s="19">
        <v>0</v>
      </c>
      <c r="I77" s="20">
        <f t="shared" si="8"/>
        <v>0</v>
      </c>
      <c r="J77" s="19">
        <v>0</v>
      </c>
      <c r="K77" s="20">
        <f t="shared" si="9"/>
        <v>0</v>
      </c>
      <c r="L77" s="19">
        <f t="shared" si="10"/>
        <v>312722</v>
      </c>
      <c r="M77" s="20">
        <f t="shared" si="11"/>
        <v>7.2448008996617401E-3</v>
      </c>
      <c r="N77" s="15"/>
      <c r="O77" s="15"/>
      <c r="P77" s="15"/>
    </row>
    <row r="78" spans="2:16" x14ac:dyDescent="0.2">
      <c r="B78" s="16" t="s">
        <v>160</v>
      </c>
      <c r="C78" s="28">
        <v>913200</v>
      </c>
      <c r="D78" s="28">
        <v>0</v>
      </c>
      <c r="E78" s="42">
        <v>0</v>
      </c>
      <c r="F78" s="28">
        <f t="shared" si="6"/>
        <v>913200</v>
      </c>
      <c r="G78" s="17">
        <f t="shared" si="7"/>
        <v>100</v>
      </c>
      <c r="H78" s="28">
        <v>0</v>
      </c>
      <c r="I78" s="17">
        <f t="shared" si="8"/>
        <v>0</v>
      </c>
      <c r="J78" s="28">
        <v>0</v>
      </c>
      <c r="K78" s="17">
        <f t="shared" si="9"/>
        <v>0</v>
      </c>
      <c r="L78" s="28">
        <f t="shared" si="10"/>
        <v>913200</v>
      </c>
      <c r="M78" s="17">
        <f t="shared" si="11"/>
        <v>2.1156017746020748E-2</v>
      </c>
      <c r="N78" s="15"/>
      <c r="O78" s="15"/>
      <c r="P78" s="15"/>
    </row>
    <row r="79" spans="2:16" x14ac:dyDescent="0.2">
      <c r="B79" s="16" t="s">
        <v>161</v>
      </c>
      <c r="C79" s="28">
        <v>2520000</v>
      </c>
      <c r="D79" s="28">
        <v>29400</v>
      </c>
      <c r="E79" s="28">
        <v>380000</v>
      </c>
      <c r="F79" s="28">
        <f t="shared" si="6"/>
        <v>2929400</v>
      </c>
      <c r="G79" s="17">
        <v>0.71227765423960365</v>
      </c>
      <c r="H79" s="28">
        <v>0</v>
      </c>
      <c r="I79" s="17">
        <v>0</v>
      </c>
      <c r="J79" s="28">
        <v>0</v>
      </c>
      <c r="K79" s="17">
        <v>99.2877223457604</v>
      </c>
      <c r="L79" s="28">
        <f t="shared" si="10"/>
        <v>2929400</v>
      </c>
      <c r="M79" s="17">
        <f t="shared" si="11"/>
        <v>6.7865131827850617E-2</v>
      </c>
      <c r="N79" s="15"/>
      <c r="O79" s="15"/>
      <c r="P79" s="15"/>
    </row>
    <row r="80" spans="2:16" x14ac:dyDescent="0.2">
      <c r="B80" s="16" t="s">
        <v>95</v>
      </c>
      <c r="C80" s="28">
        <v>224553</v>
      </c>
      <c r="D80" s="28">
        <v>0</v>
      </c>
      <c r="E80" s="28">
        <v>0</v>
      </c>
      <c r="F80" s="28">
        <f t="shared" si="6"/>
        <v>224553</v>
      </c>
      <c r="G80" s="17">
        <f t="shared" si="7"/>
        <v>100</v>
      </c>
      <c r="H80" s="28">
        <v>0</v>
      </c>
      <c r="I80" s="17">
        <f t="shared" si="8"/>
        <v>0</v>
      </c>
      <c r="J80" s="28">
        <v>0</v>
      </c>
      <c r="K80" s="17">
        <f t="shared" si="9"/>
        <v>0</v>
      </c>
      <c r="L80" s="28">
        <f t="shared" si="10"/>
        <v>224553</v>
      </c>
      <c r="M80" s="17">
        <f t="shared" si="11"/>
        <v>5.2021980430597865E-3</v>
      </c>
      <c r="N80" s="15"/>
      <c r="O80" s="15"/>
      <c r="P80" s="15"/>
    </row>
    <row r="81" spans="2:16" x14ac:dyDescent="0.2">
      <c r="B81" s="16" t="s">
        <v>187</v>
      </c>
      <c r="C81" s="28">
        <v>1000000</v>
      </c>
      <c r="D81" s="15">
        <v>0</v>
      </c>
      <c r="E81" s="15">
        <v>0</v>
      </c>
      <c r="F81" s="28">
        <f t="shared" si="6"/>
        <v>1000000</v>
      </c>
      <c r="G81" s="17">
        <f t="shared" si="7"/>
        <v>100</v>
      </c>
      <c r="H81" s="28">
        <v>0</v>
      </c>
      <c r="I81" s="17">
        <f t="shared" si="8"/>
        <v>0</v>
      </c>
      <c r="J81" s="28">
        <v>0</v>
      </c>
      <c r="K81" s="17">
        <f t="shared" si="9"/>
        <v>0</v>
      </c>
      <c r="L81" s="28">
        <f t="shared" si="10"/>
        <v>1000000</v>
      </c>
      <c r="M81" s="17">
        <f t="shared" si="11"/>
        <v>2.3166905109527756E-2</v>
      </c>
      <c r="N81" s="15"/>
      <c r="O81" s="15"/>
      <c r="P81" s="15"/>
    </row>
    <row r="82" spans="2:16" x14ac:dyDescent="0.2">
      <c r="B82" s="16" t="s">
        <v>129</v>
      </c>
      <c r="C82" s="15">
        <v>220115</v>
      </c>
      <c r="D82" s="15">
        <v>456291</v>
      </c>
      <c r="E82" s="28">
        <v>0</v>
      </c>
      <c r="F82" s="28">
        <f t="shared" si="6"/>
        <v>676406</v>
      </c>
      <c r="G82" s="17">
        <f t="shared" si="7"/>
        <v>100</v>
      </c>
      <c r="H82" s="28">
        <v>0</v>
      </c>
      <c r="I82" s="17">
        <f t="shared" si="8"/>
        <v>0</v>
      </c>
      <c r="J82" s="28">
        <v>0</v>
      </c>
      <c r="K82" s="17">
        <f t="shared" si="9"/>
        <v>0</v>
      </c>
      <c r="L82" s="28">
        <f t="shared" si="10"/>
        <v>676406</v>
      </c>
      <c r="M82" s="17">
        <f t="shared" si="11"/>
        <v>1.5670233617515232E-2</v>
      </c>
      <c r="N82" s="15"/>
      <c r="O82" s="15"/>
      <c r="P82" s="15"/>
    </row>
    <row r="83" spans="2:16" x14ac:dyDescent="0.2">
      <c r="B83" s="18" t="s">
        <v>130</v>
      </c>
      <c r="C83" s="19">
        <v>0</v>
      </c>
      <c r="D83" s="19">
        <v>200000</v>
      </c>
      <c r="E83" s="19">
        <v>0</v>
      </c>
      <c r="F83" s="19">
        <f t="shared" si="6"/>
        <v>200000</v>
      </c>
      <c r="G83" s="20">
        <f t="shared" si="7"/>
        <v>100</v>
      </c>
      <c r="H83" s="19">
        <v>0</v>
      </c>
      <c r="I83" s="20">
        <f t="shared" si="8"/>
        <v>0</v>
      </c>
      <c r="J83" s="19">
        <v>0</v>
      </c>
      <c r="K83" s="20">
        <f t="shared" si="9"/>
        <v>0</v>
      </c>
      <c r="L83" s="19">
        <f t="shared" si="10"/>
        <v>200000</v>
      </c>
      <c r="M83" s="20">
        <f t="shared" si="11"/>
        <v>4.6333810219055518E-3</v>
      </c>
      <c r="N83" s="15"/>
      <c r="O83" s="15"/>
      <c r="P83" s="15"/>
    </row>
    <row r="84" spans="2:16" x14ac:dyDescent="0.2">
      <c r="B84" s="16" t="s">
        <v>97</v>
      </c>
      <c r="C84" s="28">
        <v>661180</v>
      </c>
      <c r="D84" s="28">
        <v>6282285</v>
      </c>
      <c r="E84" s="28">
        <v>0</v>
      </c>
      <c r="F84" s="28">
        <f t="shared" si="6"/>
        <v>6943465</v>
      </c>
      <c r="G84" s="17">
        <v>10.159218528147861</v>
      </c>
      <c r="H84" s="28">
        <v>0</v>
      </c>
      <c r="I84" s="17">
        <v>0</v>
      </c>
      <c r="J84" s="28">
        <v>0</v>
      </c>
      <c r="K84" s="17">
        <v>89.840781471852139</v>
      </c>
      <c r="L84" s="28">
        <f t="shared" si="10"/>
        <v>6943465</v>
      </c>
      <c r="M84" s="17">
        <f t="shared" si="11"/>
        <v>0.16085859478632716</v>
      </c>
      <c r="N84" s="15"/>
      <c r="O84" s="15"/>
      <c r="P84" s="15"/>
    </row>
    <row r="85" spans="2:16" x14ac:dyDescent="0.2">
      <c r="B85" s="16" t="s">
        <v>142</v>
      </c>
      <c r="C85" s="15">
        <v>0</v>
      </c>
      <c r="D85" s="28">
        <v>34000</v>
      </c>
      <c r="E85" s="15">
        <v>8780000</v>
      </c>
      <c r="F85" s="28">
        <f t="shared" si="6"/>
        <v>8814000</v>
      </c>
      <c r="G85" s="17">
        <f t="shared" si="7"/>
        <v>100</v>
      </c>
      <c r="H85" s="28">
        <v>0</v>
      </c>
      <c r="I85" s="17">
        <f t="shared" si="8"/>
        <v>0</v>
      </c>
      <c r="J85" s="28">
        <v>0</v>
      </c>
      <c r="K85" s="17">
        <f t="shared" si="9"/>
        <v>0</v>
      </c>
      <c r="L85" s="28">
        <f t="shared" si="10"/>
        <v>8814000</v>
      </c>
      <c r="M85" s="17">
        <f t="shared" ref="M85:M116" si="12">(L85/$L$205)*100</f>
        <v>0.20419310163537768</v>
      </c>
      <c r="N85" s="15"/>
      <c r="O85" s="15"/>
      <c r="P85" s="15"/>
    </row>
    <row r="86" spans="2:16" x14ac:dyDescent="0.2">
      <c r="B86" s="16" t="s">
        <v>98</v>
      </c>
      <c r="C86" s="15">
        <v>0</v>
      </c>
      <c r="D86" s="28">
        <v>0</v>
      </c>
      <c r="E86" s="15">
        <v>0</v>
      </c>
      <c r="F86" s="28">
        <f t="shared" si="6"/>
        <v>0</v>
      </c>
      <c r="G86" s="17">
        <f t="shared" si="7"/>
        <v>0</v>
      </c>
      <c r="H86" s="28">
        <v>111157</v>
      </c>
      <c r="I86" s="17">
        <f t="shared" si="8"/>
        <v>100</v>
      </c>
      <c r="J86" s="28">
        <v>0</v>
      </c>
      <c r="K86" s="17">
        <f t="shared" si="9"/>
        <v>0</v>
      </c>
      <c r="L86" s="28">
        <f t="shared" si="10"/>
        <v>111157</v>
      </c>
      <c r="M86" s="17">
        <f t="shared" si="12"/>
        <v>2.575163671259777E-3</v>
      </c>
      <c r="N86" s="15"/>
      <c r="O86" s="15"/>
      <c r="P86" s="15"/>
    </row>
    <row r="87" spans="2:16" x14ac:dyDescent="0.2">
      <c r="B87" s="16" t="s">
        <v>188</v>
      </c>
      <c r="C87" s="28">
        <v>4000000</v>
      </c>
      <c r="D87" s="28">
        <v>0</v>
      </c>
      <c r="E87" s="15">
        <v>0</v>
      </c>
      <c r="F87" s="28">
        <f t="shared" si="6"/>
        <v>4000000</v>
      </c>
      <c r="G87" s="17">
        <f t="shared" si="7"/>
        <v>100</v>
      </c>
      <c r="H87" s="28">
        <v>0</v>
      </c>
      <c r="I87" s="17">
        <f t="shared" si="8"/>
        <v>0</v>
      </c>
      <c r="J87" s="28">
        <v>0</v>
      </c>
      <c r="K87" s="17">
        <f t="shared" si="9"/>
        <v>0</v>
      </c>
      <c r="L87" s="28">
        <f t="shared" si="10"/>
        <v>4000000</v>
      </c>
      <c r="M87" s="17">
        <f t="shared" si="12"/>
        <v>9.2667620438111026E-2</v>
      </c>
      <c r="N87" s="15"/>
      <c r="O87" s="15"/>
      <c r="P87" s="15"/>
    </row>
    <row r="88" spans="2:16" x14ac:dyDescent="0.2">
      <c r="B88" s="16" t="s">
        <v>143</v>
      </c>
      <c r="C88" s="15">
        <v>0</v>
      </c>
      <c r="D88" s="28">
        <v>0</v>
      </c>
      <c r="E88" s="28">
        <v>875000</v>
      </c>
      <c r="F88" s="28">
        <f t="shared" si="6"/>
        <v>875000</v>
      </c>
      <c r="G88" s="17">
        <f t="shared" si="7"/>
        <v>100</v>
      </c>
      <c r="H88" s="28">
        <v>0</v>
      </c>
      <c r="I88" s="17">
        <f t="shared" si="8"/>
        <v>0</v>
      </c>
      <c r="J88" s="28">
        <v>0</v>
      </c>
      <c r="K88" s="17">
        <f t="shared" si="9"/>
        <v>0</v>
      </c>
      <c r="L88" s="28">
        <f t="shared" si="10"/>
        <v>875000</v>
      </c>
      <c r="M88" s="17">
        <f t="shared" si="12"/>
        <v>2.0271041970836786E-2</v>
      </c>
      <c r="N88" s="15"/>
      <c r="O88" s="15"/>
      <c r="P88" s="15"/>
    </row>
    <row r="89" spans="2:16" x14ac:dyDescent="0.2">
      <c r="B89" s="18" t="s">
        <v>99</v>
      </c>
      <c r="C89" s="19">
        <v>5087071</v>
      </c>
      <c r="D89" s="19">
        <v>0</v>
      </c>
      <c r="E89" s="15">
        <v>0</v>
      </c>
      <c r="F89" s="19">
        <f t="shared" si="6"/>
        <v>5087071</v>
      </c>
      <c r="G89" s="20">
        <f t="shared" si="7"/>
        <v>100</v>
      </c>
      <c r="H89" s="19">
        <v>0</v>
      </c>
      <c r="I89" s="20">
        <f t="shared" si="8"/>
        <v>0</v>
      </c>
      <c r="J89" s="19">
        <v>0</v>
      </c>
      <c r="K89" s="20">
        <f t="shared" si="9"/>
        <v>0</v>
      </c>
      <c r="L89" s="19">
        <f t="shared" si="10"/>
        <v>5087071</v>
      </c>
      <c r="M89" s="20">
        <f t="shared" si="12"/>
        <v>0.11785169114243048</v>
      </c>
      <c r="N89" s="15"/>
      <c r="O89" s="15"/>
      <c r="P89" s="15"/>
    </row>
    <row r="90" spans="2:16" x14ac:dyDescent="0.2">
      <c r="B90" s="16" t="s">
        <v>101</v>
      </c>
      <c r="C90" s="15">
        <v>2284251</v>
      </c>
      <c r="D90" s="28">
        <v>0</v>
      </c>
      <c r="E90" s="42">
        <v>0</v>
      </c>
      <c r="F90" s="28">
        <f t="shared" si="6"/>
        <v>2284251</v>
      </c>
      <c r="G90" s="17">
        <f t="shared" si="7"/>
        <v>100</v>
      </c>
      <c r="H90" s="28">
        <v>0</v>
      </c>
      <c r="I90" s="17">
        <f t="shared" si="8"/>
        <v>0</v>
      </c>
      <c r="J90" s="28">
        <v>0</v>
      </c>
      <c r="K90" s="17">
        <f t="shared" si="9"/>
        <v>0</v>
      </c>
      <c r="L90" s="28">
        <f t="shared" si="10"/>
        <v>2284251</v>
      </c>
      <c r="M90" s="17">
        <f t="shared" si="12"/>
        <v>5.2919026163343888E-2</v>
      </c>
      <c r="N90" s="15"/>
      <c r="O90" s="15"/>
      <c r="P90" s="15"/>
    </row>
    <row r="91" spans="2:16" x14ac:dyDescent="0.2">
      <c r="B91" s="16" t="s">
        <v>21</v>
      </c>
      <c r="C91" s="28">
        <v>0</v>
      </c>
      <c r="D91" s="28">
        <v>896000</v>
      </c>
      <c r="E91" s="15">
        <v>0</v>
      </c>
      <c r="F91" s="28">
        <f t="shared" si="6"/>
        <v>896000</v>
      </c>
      <c r="G91" s="17">
        <f t="shared" si="7"/>
        <v>60.430051540898866</v>
      </c>
      <c r="H91" s="28">
        <v>586706</v>
      </c>
      <c r="I91" s="17">
        <f t="shared" si="8"/>
        <v>39.569948459101127</v>
      </c>
      <c r="J91" s="28">
        <v>0</v>
      </c>
      <c r="K91" s="17">
        <f t="shared" si="9"/>
        <v>0</v>
      </c>
      <c r="L91" s="28">
        <f t="shared" si="10"/>
        <v>1482706</v>
      </c>
      <c r="M91" s="17">
        <f t="shared" si="12"/>
        <v>3.434970920732746E-2</v>
      </c>
      <c r="N91" s="15"/>
      <c r="O91" s="15"/>
      <c r="P91" s="15"/>
    </row>
    <row r="92" spans="2:16" x14ac:dyDescent="0.2">
      <c r="B92" s="16" t="s">
        <v>102</v>
      </c>
      <c r="C92" s="28">
        <v>0</v>
      </c>
      <c r="D92" s="28">
        <v>63500</v>
      </c>
      <c r="E92" s="15">
        <v>4136500</v>
      </c>
      <c r="F92" s="28">
        <f t="shared" si="6"/>
        <v>4200000</v>
      </c>
      <c r="G92" s="17">
        <f t="shared" si="7"/>
        <v>100</v>
      </c>
      <c r="H92" s="28">
        <v>0</v>
      </c>
      <c r="I92" s="17">
        <f t="shared" si="8"/>
        <v>0</v>
      </c>
      <c r="J92" s="28">
        <v>0</v>
      </c>
      <c r="K92" s="17">
        <f t="shared" si="9"/>
        <v>0</v>
      </c>
      <c r="L92" s="28">
        <f t="shared" si="10"/>
        <v>4200000</v>
      </c>
      <c r="M92" s="17">
        <f t="shared" si="12"/>
        <v>9.7301001460016592E-2</v>
      </c>
      <c r="N92" s="15"/>
      <c r="O92" s="15"/>
      <c r="P92" s="15"/>
    </row>
    <row r="93" spans="2:16" x14ac:dyDescent="0.2">
      <c r="B93" s="16" t="s">
        <v>135</v>
      </c>
      <c r="C93" s="28">
        <v>0</v>
      </c>
      <c r="D93" s="15">
        <v>0</v>
      </c>
      <c r="E93" s="15">
        <v>0</v>
      </c>
      <c r="F93" s="28">
        <f t="shared" si="6"/>
        <v>0</v>
      </c>
      <c r="G93" s="17">
        <f t="shared" si="7"/>
        <v>0</v>
      </c>
      <c r="H93" s="28">
        <v>1342405</v>
      </c>
      <c r="I93" s="17">
        <f t="shared" si="8"/>
        <v>100</v>
      </c>
      <c r="J93" s="28">
        <v>0</v>
      </c>
      <c r="K93" s="17">
        <f t="shared" si="9"/>
        <v>0</v>
      </c>
      <c r="L93" s="28">
        <f t="shared" si="10"/>
        <v>1342405</v>
      </c>
      <c r="M93" s="17">
        <f t="shared" si="12"/>
        <v>3.1099369253555609E-2</v>
      </c>
      <c r="N93" s="15"/>
      <c r="O93" s="15"/>
      <c r="P93" s="15"/>
    </row>
    <row r="94" spans="2:16" x14ac:dyDescent="0.2">
      <c r="B94" s="18" t="s">
        <v>103</v>
      </c>
      <c r="C94" s="51">
        <v>0</v>
      </c>
      <c r="D94" s="19">
        <v>0</v>
      </c>
      <c r="E94" s="15">
        <v>601661</v>
      </c>
      <c r="F94" s="19">
        <f t="shared" si="6"/>
        <v>601661</v>
      </c>
      <c r="G94" s="20">
        <f t="shared" si="7"/>
        <v>100</v>
      </c>
      <c r="H94" s="19">
        <v>0</v>
      </c>
      <c r="I94" s="20">
        <f t="shared" si="8"/>
        <v>0</v>
      </c>
      <c r="J94" s="19">
        <v>0</v>
      </c>
      <c r="K94" s="20">
        <f t="shared" si="9"/>
        <v>0</v>
      </c>
      <c r="L94" s="19">
        <f t="shared" si="10"/>
        <v>601661</v>
      </c>
      <c r="M94" s="20">
        <f t="shared" si="12"/>
        <v>1.3938623295103581E-2</v>
      </c>
      <c r="N94" s="15"/>
      <c r="O94" s="15"/>
      <c r="P94" s="15"/>
    </row>
    <row r="95" spans="2:16" x14ac:dyDescent="0.2">
      <c r="B95" s="16" t="s">
        <v>104</v>
      </c>
      <c r="C95" s="15">
        <v>970336</v>
      </c>
      <c r="D95" s="28">
        <v>1827400</v>
      </c>
      <c r="E95" s="42">
        <v>5129684</v>
      </c>
      <c r="F95" s="28">
        <f t="shared" si="6"/>
        <v>7927420</v>
      </c>
      <c r="G95" s="17">
        <f t="shared" si="7"/>
        <v>100</v>
      </c>
      <c r="H95" s="28">
        <v>0</v>
      </c>
      <c r="I95" s="17">
        <f t="shared" si="8"/>
        <v>0</v>
      </c>
      <c r="J95" s="28">
        <v>0</v>
      </c>
      <c r="K95" s="17">
        <f t="shared" si="9"/>
        <v>0</v>
      </c>
      <c r="L95" s="28">
        <f t="shared" si="10"/>
        <v>7927420</v>
      </c>
      <c r="M95" s="17">
        <f t="shared" si="12"/>
        <v>0.18365378690337256</v>
      </c>
      <c r="N95" s="15"/>
      <c r="O95" s="15"/>
      <c r="P95" s="15"/>
    </row>
    <row r="96" spans="2:16" x14ac:dyDescent="0.2">
      <c r="B96" s="16" t="s">
        <v>38</v>
      </c>
      <c r="C96" s="28">
        <v>0</v>
      </c>
      <c r="D96" s="28">
        <v>249000</v>
      </c>
      <c r="E96" s="15">
        <v>0</v>
      </c>
      <c r="F96" s="28">
        <f t="shared" si="6"/>
        <v>249000</v>
      </c>
      <c r="G96" s="17">
        <f t="shared" si="7"/>
        <v>0.61864891053193871</v>
      </c>
      <c r="H96" s="28">
        <v>0</v>
      </c>
      <c r="I96" s="17">
        <f t="shared" si="8"/>
        <v>0</v>
      </c>
      <c r="J96" s="28">
        <v>40000000</v>
      </c>
      <c r="K96" s="17">
        <f t="shared" si="9"/>
        <v>99.381351089468069</v>
      </c>
      <c r="L96" s="28">
        <f t="shared" si="10"/>
        <v>40249000</v>
      </c>
      <c r="M96" s="17">
        <f t="shared" si="12"/>
        <v>0.9324447637533827</v>
      </c>
      <c r="N96" s="15"/>
      <c r="O96" s="15"/>
      <c r="P96" s="15"/>
    </row>
    <row r="97" spans="2:16" x14ac:dyDescent="0.2">
      <c r="B97" s="16" t="s">
        <v>144</v>
      </c>
      <c r="C97" s="28">
        <v>589300</v>
      </c>
      <c r="D97" s="28">
        <v>2800000</v>
      </c>
      <c r="E97" s="15">
        <v>0</v>
      </c>
      <c r="F97" s="28">
        <f t="shared" si="6"/>
        <v>3389300</v>
      </c>
      <c r="G97" s="17">
        <f t="shared" si="7"/>
        <v>100</v>
      </c>
      <c r="H97" s="28">
        <v>0</v>
      </c>
      <c r="I97" s="17">
        <f t="shared" si="8"/>
        <v>0</v>
      </c>
      <c r="J97" s="28">
        <v>0</v>
      </c>
      <c r="K97" s="17">
        <f t="shared" si="9"/>
        <v>0</v>
      </c>
      <c r="L97" s="28">
        <f t="shared" si="10"/>
        <v>3389300</v>
      </c>
      <c r="M97" s="17">
        <f t="shared" si="12"/>
        <v>7.8519591487722432E-2</v>
      </c>
      <c r="N97" s="15"/>
      <c r="O97" s="15"/>
      <c r="P97" s="15"/>
    </row>
    <row r="98" spans="2:16" x14ac:dyDescent="0.2">
      <c r="B98" s="16" t="s">
        <v>105</v>
      </c>
      <c r="C98" s="28">
        <v>0</v>
      </c>
      <c r="D98" s="28">
        <v>240000</v>
      </c>
      <c r="E98" s="15">
        <v>0</v>
      </c>
      <c r="F98" s="28">
        <f t="shared" si="6"/>
        <v>240000</v>
      </c>
      <c r="G98" s="17">
        <f t="shared" si="7"/>
        <v>100</v>
      </c>
      <c r="H98" s="28">
        <v>0</v>
      </c>
      <c r="I98" s="17">
        <f t="shared" si="8"/>
        <v>0</v>
      </c>
      <c r="J98" s="28">
        <v>0</v>
      </c>
      <c r="K98" s="17">
        <f t="shared" si="9"/>
        <v>0</v>
      </c>
      <c r="L98" s="28">
        <f t="shared" si="10"/>
        <v>240000</v>
      </c>
      <c r="M98" s="17">
        <f t="shared" si="12"/>
        <v>5.5600572262866623E-3</v>
      </c>
      <c r="N98" s="15"/>
      <c r="O98" s="15"/>
      <c r="P98" s="15"/>
    </row>
    <row r="99" spans="2:16" x14ac:dyDescent="0.2">
      <c r="B99" s="16" t="s">
        <v>189</v>
      </c>
      <c r="C99" s="28">
        <v>1881002</v>
      </c>
      <c r="D99" s="28">
        <v>0</v>
      </c>
      <c r="E99" s="15">
        <v>1066000</v>
      </c>
      <c r="F99" s="28">
        <f t="shared" si="6"/>
        <v>2947002</v>
      </c>
      <c r="G99" s="17">
        <f t="shared" si="7"/>
        <v>100</v>
      </c>
      <c r="H99" s="28">
        <v>0</v>
      </c>
      <c r="I99" s="17">
        <f t="shared" si="8"/>
        <v>0</v>
      </c>
      <c r="J99" s="28">
        <v>0</v>
      </c>
      <c r="K99" s="17">
        <f t="shared" si="9"/>
        <v>0</v>
      </c>
      <c r="L99" s="28">
        <f t="shared" si="10"/>
        <v>2947002</v>
      </c>
      <c r="M99" s="17">
        <f t="shared" si="12"/>
        <v>6.8272915691588526E-2</v>
      </c>
      <c r="N99" s="15"/>
      <c r="O99" s="15"/>
      <c r="P99" s="15"/>
    </row>
    <row r="100" spans="2:16" x14ac:dyDescent="0.2">
      <c r="B100" s="16" t="s">
        <v>145</v>
      </c>
      <c r="C100" s="28">
        <v>0</v>
      </c>
      <c r="D100" s="28">
        <v>0</v>
      </c>
      <c r="E100" s="15">
        <v>4754464</v>
      </c>
      <c r="F100" s="28">
        <f t="shared" si="6"/>
        <v>4754464</v>
      </c>
      <c r="G100" s="17">
        <f t="shared" si="7"/>
        <v>100</v>
      </c>
      <c r="H100" s="28">
        <v>0</v>
      </c>
      <c r="I100" s="17">
        <f t="shared" si="8"/>
        <v>0</v>
      </c>
      <c r="J100" s="28">
        <v>0</v>
      </c>
      <c r="K100" s="17">
        <f t="shared" si="9"/>
        <v>0</v>
      </c>
      <c r="L100" s="28">
        <f t="shared" si="10"/>
        <v>4754464</v>
      </c>
      <c r="M100" s="17">
        <f t="shared" si="12"/>
        <v>0.11014621633466579</v>
      </c>
      <c r="N100" s="15"/>
      <c r="O100" s="15"/>
      <c r="P100" s="15"/>
    </row>
    <row r="101" spans="2:16" x14ac:dyDescent="0.2">
      <c r="B101" s="16" t="s">
        <v>106</v>
      </c>
      <c r="C101" s="28">
        <v>258863</v>
      </c>
      <c r="D101" s="28">
        <v>53054</v>
      </c>
      <c r="E101" s="15">
        <v>320946</v>
      </c>
      <c r="F101" s="28">
        <f t="shared" si="6"/>
        <v>632863</v>
      </c>
      <c r="G101" s="17">
        <f t="shared" si="7"/>
        <v>100</v>
      </c>
      <c r="H101" s="28">
        <v>0</v>
      </c>
      <c r="I101" s="17"/>
      <c r="J101" s="28">
        <v>0</v>
      </c>
      <c r="K101" s="17">
        <f t="shared" si="9"/>
        <v>0</v>
      </c>
      <c r="L101" s="28">
        <f t="shared" si="10"/>
        <v>632863</v>
      </c>
      <c r="M101" s="17">
        <f t="shared" si="12"/>
        <v>1.4661477068331067E-2</v>
      </c>
      <c r="N101" s="15"/>
      <c r="O101" s="15"/>
      <c r="P101" s="15"/>
    </row>
    <row r="102" spans="2:16" x14ac:dyDescent="0.2">
      <c r="B102" s="16" t="s">
        <v>107</v>
      </c>
      <c r="C102" s="28">
        <v>0</v>
      </c>
      <c r="D102" s="28">
        <v>0</v>
      </c>
      <c r="E102" s="15">
        <v>0</v>
      </c>
      <c r="F102" s="28">
        <f t="shared" si="6"/>
        <v>0</v>
      </c>
      <c r="G102" s="17">
        <f t="shared" si="7"/>
        <v>0</v>
      </c>
      <c r="H102" s="28">
        <v>3140113</v>
      </c>
      <c r="I102" s="17"/>
      <c r="J102" s="28">
        <v>0</v>
      </c>
      <c r="K102" s="17">
        <f t="shared" si="9"/>
        <v>0</v>
      </c>
      <c r="L102" s="28">
        <f t="shared" si="10"/>
        <v>3140113</v>
      </c>
      <c r="M102" s="17">
        <f t="shared" si="12"/>
        <v>7.2746699904194537E-2</v>
      </c>
      <c r="N102" s="15"/>
      <c r="O102" s="15"/>
      <c r="P102" s="15"/>
    </row>
    <row r="103" spans="2:16" x14ac:dyDescent="0.2">
      <c r="B103" s="16" t="s">
        <v>109</v>
      </c>
      <c r="C103" s="28">
        <v>1449798</v>
      </c>
      <c r="D103" s="28">
        <v>0</v>
      </c>
      <c r="E103" s="15">
        <v>0</v>
      </c>
      <c r="F103" s="28">
        <f t="shared" si="6"/>
        <v>1449798</v>
      </c>
      <c r="G103" s="17">
        <f t="shared" si="7"/>
        <v>100</v>
      </c>
      <c r="H103" s="28">
        <v>0</v>
      </c>
      <c r="I103" s="17"/>
      <c r="J103" s="28">
        <v>0</v>
      </c>
      <c r="K103" s="17">
        <f t="shared" si="9"/>
        <v>0</v>
      </c>
      <c r="L103" s="28">
        <f t="shared" si="10"/>
        <v>1449798</v>
      </c>
      <c r="M103" s="17">
        <f t="shared" si="12"/>
        <v>3.3587332693983125E-2</v>
      </c>
      <c r="N103" s="15"/>
      <c r="O103" s="15"/>
      <c r="P103" s="15"/>
    </row>
    <row r="104" spans="2:16" x14ac:dyDescent="0.2">
      <c r="B104" s="16" t="s">
        <v>110</v>
      </c>
      <c r="C104" s="28">
        <v>663427</v>
      </c>
      <c r="D104" s="28">
        <v>460896</v>
      </c>
      <c r="E104" s="15">
        <v>0</v>
      </c>
      <c r="F104" s="28">
        <f t="shared" si="6"/>
        <v>1124323</v>
      </c>
      <c r="G104" s="17">
        <f t="shared" si="7"/>
        <v>100</v>
      </c>
      <c r="H104" s="28">
        <v>0</v>
      </c>
      <c r="I104" s="17"/>
      <c r="J104" s="28">
        <v>0</v>
      </c>
      <c r="K104" s="17">
        <f t="shared" si="9"/>
        <v>0</v>
      </c>
      <c r="L104" s="28">
        <f t="shared" si="10"/>
        <v>1124323</v>
      </c>
      <c r="M104" s="17">
        <f t="shared" si="12"/>
        <v>2.6047084253459574E-2</v>
      </c>
      <c r="N104" s="15"/>
      <c r="O104" s="15"/>
      <c r="P104" s="15"/>
    </row>
    <row r="105" spans="2:16" x14ac:dyDescent="0.2">
      <c r="B105" s="16" t="s">
        <v>146</v>
      </c>
      <c r="C105" s="28">
        <v>0</v>
      </c>
      <c r="D105" s="28">
        <v>1040400</v>
      </c>
      <c r="E105" s="15">
        <v>39600</v>
      </c>
      <c r="F105" s="28">
        <f t="shared" si="6"/>
        <v>1080000</v>
      </c>
      <c r="G105" s="17">
        <f t="shared" si="7"/>
        <v>100</v>
      </c>
      <c r="H105" s="28">
        <v>0</v>
      </c>
      <c r="I105" s="17"/>
      <c r="J105" s="28">
        <v>0</v>
      </c>
      <c r="K105" s="17">
        <f t="shared" si="9"/>
        <v>0</v>
      </c>
      <c r="L105" s="28">
        <f t="shared" si="10"/>
        <v>1080000</v>
      </c>
      <c r="M105" s="17">
        <f t="shared" si="12"/>
        <v>2.5020257518289978E-2</v>
      </c>
      <c r="N105" s="15"/>
      <c r="O105" s="15"/>
      <c r="P105" s="15"/>
    </row>
    <row r="106" spans="2:16" x14ac:dyDescent="0.2">
      <c r="B106" s="16" t="s">
        <v>147</v>
      </c>
      <c r="C106" s="28">
        <v>0</v>
      </c>
      <c r="D106" s="28">
        <v>1501536</v>
      </c>
      <c r="E106" s="15">
        <v>0</v>
      </c>
      <c r="F106" s="28">
        <f t="shared" si="6"/>
        <v>1501536</v>
      </c>
      <c r="G106" s="17">
        <f t="shared" si="7"/>
        <v>100</v>
      </c>
      <c r="H106" s="28">
        <v>0</v>
      </c>
      <c r="I106" s="17"/>
      <c r="J106" s="28">
        <v>0</v>
      </c>
      <c r="K106" s="17">
        <f t="shared" si="9"/>
        <v>0</v>
      </c>
      <c r="L106" s="28">
        <f t="shared" si="10"/>
        <v>1501536</v>
      </c>
      <c r="M106" s="17">
        <f t="shared" si="12"/>
        <v>3.4785942030539869E-2</v>
      </c>
      <c r="N106" s="15"/>
      <c r="O106" s="15"/>
      <c r="P106" s="15"/>
    </row>
    <row r="107" spans="2:16" ht="12.95" customHeight="1" x14ac:dyDescent="0.2">
      <c r="B107" s="16"/>
      <c r="C107" s="15"/>
      <c r="D107" s="15"/>
      <c r="E107" s="15"/>
      <c r="F107" s="15"/>
      <c r="G107" s="21"/>
      <c r="H107" s="15"/>
      <c r="I107" s="21"/>
      <c r="J107" s="15"/>
      <c r="K107" s="21"/>
      <c r="L107" s="15"/>
      <c r="M107" s="21"/>
      <c r="N107" s="15"/>
      <c r="O107" s="15"/>
      <c r="P107" s="15"/>
    </row>
    <row r="108" spans="2:16" x14ac:dyDescent="0.2">
      <c r="B108" s="29" t="s">
        <v>28</v>
      </c>
      <c r="C108" s="30">
        <f>SUM(C53:C107)</f>
        <v>64491356</v>
      </c>
      <c r="D108" s="30">
        <f>SUM(D53:D107)</f>
        <v>31312719</v>
      </c>
      <c r="E108" s="30">
        <f>SUM(E53:E107)</f>
        <v>36237589</v>
      </c>
      <c r="F108" s="30">
        <f>SUM(F53:F107)</f>
        <v>132041664</v>
      </c>
      <c r="G108" s="31">
        <f>(F108/L108)*100</f>
        <v>67.424053995100081</v>
      </c>
      <c r="H108" s="30">
        <f>SUM(H53:H107)</f>
        <v>23795958</v>
      </c>
      <c r="I108" s="31">
        <f>(H108/L108)*100</f>
        <v>12.150861390667826</v>
      </c>
      <c r="J108" s="30">
        <f>SUM(J53:J107)</f>
        <v>40000000</v>
      </c>
      <c r="K108" s="31">
        <f>(J108/L108)*100</f>
        <v>20.425084614232091</v>
      </c>
      <c r="L108" s="30">
        <f>SUM(L53:L107)</f>
        <v>195837622</v>
      </c>
      <c r="M108" s="31">
        <f>SUM(M53:M107)</f>
        <v>4.5369516057495662</v>
      </c>
      <c r="N108" s="15"/>
      <c r="O108" s="15"/>
      <c r="P108" s="15"/>
    </row>
    <row r="109" spans="2:16" x14ac:dyDescent="0.2">
      <c r="B109" s="16"/>
      <c r="C109" s="14"/>
      <c r="D109" s="14"/>
      <c r="E109" s="14"/>
      <c r="F109" s="14"/>
      <c r="G109" s="22"/>
      <c r="H109" s="14"/>
      <c r="I109" s="22"/>
      <c r="J109" s="14"/>
      <c r="K109" s="22"/>
      <c r="L109" s="14"/>
      <c r="M109" s="23"/>
      <c r="N109" s="15"/>
      <c r="O109" s="15"/>
      <c r="P109" s="15"/>
    </row>
    <row r="110" spans="2:16" ht="12.95" customHeight="1" x14ac:dyDescent="0.2">
      <c r="B110" s="16"/>
      <c r="C110" s="14"/>
      <c r="D110" s="14"/>
      <c r="E110" s="14"/>
      <c r="F110" s="14"/>
      <c r="G110" s="22"/>
      <c r="H110" s="14"/>
      <c r="I110" s="22"/>
      <c r="J110" s="14"/>
      <c r="K110" s="22"/>
      <c r="L110" s="14"/>
      <c r="M110" s="23"/>
      <c r="N110" s="15"/>
      <c r="O110" s="15"/>
      <c r="P110" s="15"/>
    </row>
    <row r="111" spans="2:16" ht="15.75" x14ac:dyDescent="0.25">
      <c r="B111" s="13" t="s">
        <v>29</v>
      </c>
      <c r="C111" s="15"/>
      <c r="D111" s="15"/>
      <c r="E111" s="15"/>
      <c r="F111" s="15"/>
      <c r="G111" s="21"/>
      <c r="H111" s="15"/>
      <c r="I111" s="21"/>
      <c r="J111" s="15"/>
      <c r="K111" s="21"/>
      <c r="L111" s="15"/>
      <c r="M111" s="21"/>
      <c r="N111" s="15"/>
      <c r="O111" s="15"/>
      <c r="P111" s="15"/>
    </row>
    <row r="112" spans="2:16" ht="12.95" customHeight="1" x14ac:dyDescent="0.2">
      <c r="B112" s="7"/>
      <c r="C112" s="15"/>
      <c r="D112" s="15"/>
      <c r="E112" s="15"/>
      <c r="F112" s="15"/>
      <c r="G112" s="21"/>
      <c r="H112" s="15"/>
      <c r="I112" s="21"/>
      <c r="J112" s="15"/>
      <c r="K112" s="21"/>
      <c r="L112" s="15"/>
      <c r="M112" s="21"/>
      <c r="N112" s="15"/>
      <c r="O112" s="15"/>
      <c r="P112" s="15"/>
    </row>
    <row r="113" spans="2:16" x14ac:dyDescent="0.2">
      <c r="B113" s="46" t="s">
        <v>149</v>
      </c>
      <c r="C113" s="60">
        <v>0</v>
      </c>
      <c r="D113" s="60">
        <v>38112</v>
      </c>
      <c r="E113" s="60">
        <v>0</v>
      </c>
      <c r="F113" s="60">
        <f t="shared" ref="F113:F148" si="13">SUM(C113:E113)</f>
        <v>38112</v>
      </c>
      <c r="G113" s="57">
        <f t="shared" ref="G113:G149" si="14">(F113/L113)*100</f>
        <v>100</v>
      </c>
      <c r="H113" s="60">
        <v>0</v>
      </c>
      <c r="I113" s="57">
        <f t="shared" ref="I113:I159" si="15">(H113/L113)*100</f>
        <v>0</v>
      </c>
      <c r="J113" s="60">
        <v>0</v>
      </c>
      <c r="K113" s="57">
        <f t="shared" ref="K113:K159" si="16">(J113/L113)*100</f>
        <v>0</v>
      </c>
      <c r="L113" s="60">
        <f>J113+H113+F113</f>
        <v>38112</v>
      </c>
      <c r="M113" s="57">
        <f t="shared" ref="M113:M159" si="17">(L113/$L$205)*100</f>
        <v>8.8293708753432189E-4</v>
      </c>
      <c r="N113" s="15"/>
      <c r="O113" s="28"/>
      <c r="P113" s="15"/>
    </row>
    <row r="114" spans="2:16" x14ac:dyDescent="0.2">
      <c r="B114" s="46" t="s">
        <v>151</v>
      </c>
      <c r="C114" s="56">
        <v>123466</v>
      </c>
      <c r="D114" s="56">
        <v>16800</v>
      </c>
      <c r="E114" s="56">
        <v>379067</v>
      </c>
      <c r="F114" s="56">
        <f t="shared" si="13"/>
        <v>519333</v>
      </c>
      <c r="G114" s="57">
        <f t="shared" si="14"/>
        <v>100</v>
      </c>
      <c r="H114" s="56">
        <v>0</v>
      </c>
      <c r="I114" s="57">
        <f t="shared" si="15"/>
        <v>0</v>
      </c>
      <c r="J114" s="56">
        <v>0</v>
      </c>
      <c r="K114" s="57">
        <f t="shared" si="16"/>
        <v>0</v>
      </c>
      <c r="L114" s="56">
        <f t="shared" ref="L114:L149" si="18">J114+H114+F114</f>
        <v>519333</v>
      </c>
      <c r="M114" s="57">
        <f t="shared" si="17"/>
        <v>1.203133833124638E-2</v>
      </c>
      <c r="N114" s="15"/>
      <c r="O114" s="28"/>
      <c r="P114" s="15"/>
    </row>
    <row r="115" spans="2:16" x14ac:dyDescent="0.2">
      <c r="B115" s="46" t="s">
        <v>113</v>
      </c>
      <c r="C115" s="56">
        <v>0</v>
      </c>
      <c r="D115" s="56">
        <v>0</v>
      </c>
      <c r="E115" s="56">
        <v>24900</v>
      </c>
      <c r="F115" s="56">
        <f t="shared" si="13"/>
        <v>24900</v>
      </c>
      <c r="G115" s="57">
        <f t="shared" si="14"/>
        <v>100</v>
      </c>
      <c r="H115" s="56">
        <v>0</v>
      </c>
      <c r="I115" s="57">
        <f t="shared" si="15"/>
        <v>0</v>
      </c>
      <c r="J115" s="56">
        <v>0</v>
      </c>
      <c r="K115" s="57">
        <f t="shared" si="16"/>
        <v>0</v>
      </c>
      <c r="L115" s="56">
        <f t="shared" si="18"/>
        <v>24900</v>
      </c>
      <c r="M115" s="57">
        <f t="shared" si="17"/>
        <v>5.7685593722724116E-4</v>
      </c>
      <c r="N115" s="28"/>
      <c r="O115" s="28"/>
      <c r="P115" s="15"/>
    </row>
    <row r="116" spans="2:16" x14ac:dyDescent="0.2">
      <c r="B116" s="46" t="s">
        <v>114</v>
      </c>
      <c r="C116" s="56">
        <v>0</v>
      </c>
      <c r="D116" s="56">
        <v>272320</v>
      </c>
      <c r="E116" s="56">
        <v>75200</v>
      </c>
      <c r="F116" s="56">
        <f t="shared" si="13"/>
        <v>347520</v>
      </c>
      <c r="G116" s="57">
        <f t="shared" si="14"/>
        <v>100</v>
      </c>
      <c r="H116" s="56">
        <v>0</v>
      </c>
      <c r="I116" s="57">
        <f t="shared" si="15"/>
        <v>0</v>
      </c>
      <c r="J116" s="56">
        <v>0</v>
      </c>
      <c r="K116" s="57">
        <f t="shared" si="16"/>
        <v>0</v>
      </c>
      <c r="L116" s="56">
        <f t="shared" si="18"/>
        <v>347520</v>
      </c>
      <c r="M116" s="57">
        <f t="shared" si="17"/>
        <v>8.0509628636630873E-3</v>
      </c>
      <c r="N116" s="55"/>
      <c r="O116" s="28"/>
      <c r="P116" s="15"/>
    </row>
    <row r="117" spans="2:16" x14ac:dyDescent="0.2">
      <c r="B117" s="58" t="s">
        <v>190</v>
      </c>
      <c r="C117" s="61">
        <v>0</v>
      </c>
      <c r="D117" s="61">
        <v>0</v>
      </c>
      <c r="E117" s="61">
        <v>6309200</v>
      </c>
      <c r="F117" s="61">
        <f t="shared" si="13"/>
        <v>6309200</v>
      </c>
      <c r="G117" s="63">
        <f t="shared" si="14"/>
        <v>100</v>
      </c>
      <c r="H117" s="61">
        <v>0</v>
      </c>
      <c r="I117" s="63">
        <f t="shared" si="15"/>
        <v>0</v>
      </c>
      <c r="J117" s="61">
        <v>0</v>
      </c>
      <c r="K117" s="63">
        <f t="shared" si="16"/>
        <v>0</v>
      </c>
      <c r="L117" s="61">
        <f t="shared" si="18"/>
        <v>6309200</v>
      </c>
      <c r="M117" s="63">
        <f t="shared" si="17"/>
        <v>0.14616463771703253</v>
      </c>
      <c r="N117" s="55"/>
      <c r="O117" s="28"/>
      <c r="P117" s="15"/>
    </row>
    <row r="118" spans="2:16" x14ac:dyDescent="0.2">
      <c r="B118" s="46" t="s">
        <v>152</v>
      </c>
      <c r="C118" s="56">
        <v>2000000</v>
      </c>
      <c r="D118" s="56">
        <v>0</v>
      </c>
      <c r="E118" s="56">
        <v>0</v>
      </c>
      <c r="F118" s="56">
        <f t="shared" si="13"/>
        <v>2000000</v>
      </c>
      <c r="G118" s="57">
        <f t="shared" si="14"/>
        <v>100</v>
      </c>
      <c r="H118" s="56">
        <v>0</v>
      </c>
      <c r="I118" s="57">
        <f t="shared" si="15"/>
        <v>0</v>
      </c>
      <c r="J118" s="56">
        <v>0</v>
      </c>
      <c r="K118" s="57">
        <f t="shared" si="16"/>
        <v>0</v>
      </c>
      <c r="L118" s="56">
        <f t="shared" si="18"/>
        <v>2000000</v>
      </c>
      <c r="M118" s="57">
        <f t="shared" si="17"/>
        <v>4.6333810219055513E-2</v>
      </c>
      <c r="N118" s="15"/>
      <c r="O118" s="28"/>
      <c r="P118" s="15"/>
    </row>
    <row r="119" spans="2:16" x14ac:dyDescent="0.2">
      <c r="B119" s="46" t="s">
        <v>116</v>
      </c>
      <c r="C119" s="56">
        <v>0</v>
      </c>
      <c r="D119" s="56">
        <v>83547</v>
      </c>
      <c r="E119" s="56">
        <v>296000</v>
      </c>
      <c r="F119" s="56">
        <f t="shared" si="13"/>
        <v>379547</v>
      </c>
      <c r="G119" s="57">
        <f t="shared" si="14"/>
        <v>57.387650557778201</v>
      </c>
      <c r="H119" s="56">
        <v>281827</v>
      </c>
      <c r="I119" s="57">
        <f t="shared" si="15"/>
        <v>42.612349442221799</v>
      </c>
      <c r="J119" s="56">
        <v>0</v>
      </c>
      <c r="K119" s="57">
        <f t="shared" si="16"/>
        <v>0</v>
      </c>
      <c r="L119" s="56">
        <f t="shared" si="18"/>
        <v>661374</v>
      </c>
      <c r="M119" s="57">
        <f t="shared" si="17"/>
        <v>1.5321988699908813E-2</v>
      </c>
      <c r="N119" s="15"/>
      <c r="O119" s="28"/>
      <c r="P119" s="15"/>
    </row>
    <row r="120" spans="2:16" x14ac:dyDescent="0.2">
      <c r="B120" s="46" t="s">
        <v>153</v>
      </c>
      <c r="C120" s="56">
        <v>1161440</v>
      </c>
      <c r="D120" s="56">
        <v>0</v>
      </c>
      <c r="E120" s="56">
        <v>886204</v>
      </c>
      <c r="F120" s="56">
        <f t="shared" si="13"/>
        <v>2047644</v>
      </c>
      <c r="G120" s="57">
        <f t="shared" si="14"/>
        <v>100</v>
      </c>
      <c r="H120" s="56">
        <v>0</v>
      </c>
      <c r="I120" s="57">
        <f t="shared" si="15"/>
        <v>0</v>
      </c>
      <c r="J120" s="56">
        <v>0</v>
      </c>
      <c r="K120" s="57">
        <f t="shared" si="16"/>
        <v>0</v>
      </c>
      <c r="L120" s="56">
        <f t="shared" si="18"/>
        <v>2047644</v>
      </c>
      <c r="M120" s="57">
        <f t="shared" si="17"/>
        <v>4.7437574246093857E-2</v>
      </c>
      <c r="N120" s="15"/>
      <c r="O120" s="15"/>
      <c r="P120" s="15"/>
    </row>
    <row r="121" spans="2:16" x14ac:dyDescent="0.2">
      <c r="B121" s="16" t="s">
        <v>198</v>
      </c>
      <c r="C121" s="56">
        <v>528222</v>
      </c>
      <c r="D121" s="56">
        <v>0</v>
      </c>
      <c r="E121" s="56">
        <v>0</v>
      </c>
      <c r="F121" s="56">
        <f t="shared" si="13"/>
        <v>528222</v>
      </c>
      <c r="G121" s="57">
        <f t="shared" si="14"/>
        <v>100</v>
      </c>
      <c r="H121" s="56">
        <v>0</v>
      </c>
      <c r="I121" s="57">
        <v>0</v>
      </c>
      <c r="J121" s="56">
        <v>0</v>
      </c>
      <c r="K121" s="57">
        <f t="shared" si="16"/>
        <v>0</v>
      </c>
      <c r="L121" s="56">
        <f t="shared" si="18"/>
        <v>528222</v>
      </c>
      <c r="M121" s="57">
        <f t="shared" si="17"/>
        <v>1.2237268950764973E-2</v>
      </c>
      <c r="N121" s="15"/>
      <c r="O121" s="15"/>
      <c r="P121" s="15"/>
    </row>
    <row r="122" spans="2:16" x14ac:dyDescent="0.2">
      <c r="B122" s="58" t="s">
        <v>154</v>
      </c>
      <c r="C122" s="61">
        <v>1320000</v>
      </c>
      <c r="D122" s="61">
        <v>0</v>
      </c>
      <c r="E122" s="61">
        <v>336000</v>
      </c>
      <c r="F122" s="61">
        <f t="shared" si="13"/>
        <v>1656000</v>
      </c>
      <c r="G122" s="63">
        <f t="shared" si="14"/>
        <v>100</v>
      </c>
      <c r="H122" s="61">
        <v>0</v>
      </c>
      <c r="I122" s="63">
        <f t="shared" si="15"/>
        <v>0</v>
      </c>
      <c r="J122" s="61">
        <v>0</v>
      </c>
      <c r="K122" s="63">
        <f t="shared" si="16"/>
        <v>0</v>
      </c>
      <c r="L122" s="61">
        <f t="shared" si="18"/>
        <v>1656000</v>
      </c>
      <c r="M122" s="63">
        <f t="shared" si="17"/>
        <v>3.8364394861377965E-2</v>
      </c>
      <c r="N122" s="15"/>
      <c r="O122" s="15"/>
      <c r="P122" s="15"/>
    </row>
    <row r="123" spans="2:16" x14ac:dyDescent="0.2">
      <c r="B123" s="46" t="s">
        <v>155</v>
      </c>
      <c r="C123" s="56">
        <v>0</v>
      </c>
      <c r="D123" s="56">
        <v>16000000</v>
      </c>
      <c r="E123" s="56">
        <v>0</v>
      </c>
      <c r="F123" s="56">
        <f t="shared" si="13"/>
        <v>16000000</v>
      </c>
      <c r="G123" s="57">
        <f t="shared" si="14"/>
        <v>100</v>
      </c>
      <c r="H123" s="56">
        <v>0</v>
      </c>
      <c r="I123" s="57">
        <f t="shared" si="15"/>
        <v>0</v>
      </c>
      <c r="J123" s="56">
        <v>0</v>
      </c>
      <c r="K123" s="57">
        <f t="shared" si="16"/>
        <v>0</v>
      </c>
      <c r="L123" s="56">
        <f t="shared" si="18"/>
        <v>16000000</v>
      </c>
      <c r="M123" s="57">
        <f t="shared" si="17"/>
        <v>0.3706704817524441</v>
      </c>
      <c r="N123" s="15"/>
      <c r="O123" s="15"/>
      <c r="P123" s="15" t="s">
        <v>0</v>
      </c>
    </row>
    <row r="124" spans="2:16" x14ac:dyDescent="0.2">
      <c r="B124" s="46" t="s">
        <v>141</v>
      </c>
      <c r="C124" s="56">
        <v>7436423</v>
      </c>
      <c r="D124" s="56">
        <v>0</v>
      </c>
      <c r="E124" s="56">
        <v>0</v>
      </c>
      <c r="F124" s="56">
        <f t="shared" si="13"/>
        <v>7436423</v>
      </c>
      <c r="G124" s="57">
        <f t="shared" si="14"/>
        <v>100</v>
      </c>
      <c r="H124" s="56">
        <v>0</v>
      </c>
      <c r="I124" s="57">
        <f t="shared" si="15"/>
        <v>0</v>
      </c>
      <c r="J124" s="56">
        <v>0</v>
      </c>
      <c r="K124" s="57">
        <f t="shared" si="16"/>
        <v>0</v>
      </c>
      <c r="L124" s="56">
        <f t="shared" si="18"/>
        <v>7436423</v>
      </c>
      <c r="M124" s="57">
        <f t="shared" si="17"/>
        <v>0.17227890599530973</v>
      </c>
      <c r="N124" s="15"/>
      <c r="O124" s="15"/>
      <c r="P124" s="15"/>
    </row>
    <row r="125" spans="2:16" x14ac:dyDescent="0.2">
      <c r="B125" s="46" t="s">
        <v>117</v>
      </c>
      <c r="C125" s="56">
        <v>0</v>
      </c>
      <c r="D125" s="56">
        <v>292812</v>
      </c>
      <c r="E125" s="56">
        <v>0</v>
      </c>
      <c r="F125" s="56">
        <f t="shared" si="13"/>
        <v>292812</v>
      </c>
      <c r="G125" s="57">
        <f t="shared" si="14"/>
        <v>100</v>
      </c>
      <c r="H125" s="56">
        <v>0</v>
      </c>
      <c r="I125" s="57">
        <f t="shared" si="15"/>
        <v>0</v>
      </c>
      <c r="J125" s="56">
        <v>0</v>
      </c>
      <c r="K125" s="57">
        <f t="shared" si="16"/>
        <v>0</v>
      </c>
      <c r="L125" s="56">
        <f t="shared" si="18"/>
        <v>292812</v>
      </c>
      <c r="M125" s="57">
        <f t="shared" si="17"/>
        <v>6.7835478189310419E-3</v>
      </c>
      <c r="N125" s="15"/>
      <c r="O125" s="15"/>
      <c r="P125" s="15"/>
    </row>
    <row r="126" spans="2:16" x14ac:dyDescent="0.2">
      <c r="B126" s="46" t="s">
        <v>156</v>
      </c>
      <c r="C126" s="56">
        <v>514000</v>
      </c>
      <c r="D126" s="56">
        <v>0</v>
      </c>
      <c r="E126" s="56">
        <v>0</v>
      </c>
      <c r="F126" s="56">
        <f t="shared" si="13"/>
        <v>514000</v>
      </c>
      <c r="G126" s="57">
        <f t="shared" si="14"/>
        <v>100</v>
      </c>
      <c r="H126" s="56">
        <v>0</v>
      </c>
      <c r="I126" s="57">
        <f t="shared" si="15"/>
        <v>0</v>
      </c>
      <c r="J126" s="56">
        <v>0</v>
      </c>
      <c r="K126" s="57">
        <f t="shared" si="16"/>
        <v>0</v>
      </c>
      <c r="L126" s="56">
        <f t="shared" si="18"/>
        <v>514000</v>
      </c>
      <c r="M126" s="57">
        <f t="shared" si="17"/>
        <v>1.1907789226297268E-2</v>
      </c>
      <c r="N126" s="15"/>
      <c r="O126" s="15"/>
      <c r="P126" s="15"/>
    </row>
    <row r="127" spans="2:16" x14ac:dyDescent="0.2">
      <c r="B127" s="58" t="s">
        <v>157</v>
      </c>
      <c r="C127" s="61">
        <v>0</v>
      </c>
      <c r="D127" s="61">
        <v>8015000</v>
      </c>
      <c r="E127" s="61">
        <v>31120</v>
      </c>
      <c r="F127" s="61">
        <f t="shared" si="13"/>
        <v>8046120</v>
      </c>
      <c r="G127" s="63">
        <f t="shared" si="14"/>
        <v>100</v>
      </c>
      <c r="H127" s="61">
        <v>0</v>
      </c>
      <c r="I127" s="63">
        <f t="shared" si="15"/>
        <v>0</v>
      </c>
      <c r="J127" s="61">
        <v>0</v>
      </c>
      <c r="K127" s="63">
        <f t="shared" si="16"/>
        <v>0</v>
      </c>
      <c r="L127" s="61">
        <f t="shared" si="18"/>
        <v>8046120</v>
      </c>
      <c r="M127" s="63">
        <f t="shared" si="17"/>
        <v>0.18640369853987349</v>
      </c>
      <c r="N127" s="15"/>
      <c r="O127" s="15"/>
      <c r="P127" s="15"/>
    </row>
    <row r="128" spans="2:16" x14ac:dyDescent="0.2">
      <c r="B128" s="46" t="s">
        <v>121</v>
      </c>
      <c r="C128" s="56">
        <v>0</v>
      </c>
      <c r="D128" s="56">
        <v>0</v>
      </c>
      <c r="E128" s="56">
        <v>15878500</v>
      </c>
      <c r="F128" s="56">
        <f t="shared" si="13"/>
        <v>15878500</v>
      </c>
      <c r="G128" s="57">
        <f t="shared" si="14"/>
        <v>100</v>
      </c>
      <c r="H128" s="56">
        <v>0</v>
      </c>
      <c r="I128" s="57">
        <f t="shared" si="15"/>
        <v>0</v>
      </c>
      <c r="J128" s="56">
        <v>0</v>
      </c>
      <c r="K128" s="57">
        <f t="shared" si="16"/>
        <v>0</v>
      </c>
      <c r="L128" s="56">
        <f t="shared" si="18"/>
        <v>15878500</v>
      </c>
      <c r="M128" s="57">
        <f t="shared" si="17"/>
        <v>0.36785570278163648</v>
      </c>
      <c r="N128" s="15"/>
      <c r="O128" s="15"/>
      <c r="P128" s="15"/>
    </row>
    <row r="129" spans="2:16" x14ac:dyDescent="0.2">
      <c r="B129" s="46" t="s">
        <v>158</v>
      </c>
      <c r="C129" s="56">
        <v>12412999</v>
      </c>
      <c r="D129" s="56">
        <v>7117540</v>
      </c>
      <c r="E129" s="56">
        <v>1750000</v>
      </c>
      <c r="F129" s="56">
        <f t="shared" si="13"/>
        <v>21280539</v>
      </c>
      <c r="G129" s="57">
        <f t="shared" si="14"/>
        <v>100</v>
      </c>
      <c r="H129" s="56">
        <v>0</v>
      </c>
      <c r="I129" s="57">
        <f t="shared" si="15"/>
        <v>0</v>
      </c>
      <c r="J129" s="56">
        <v>0</v>
      </c>
      <c r="K129" s="57">
        <f t="shared" si="16"/>
        <v>0</v>
      </c>
      <c r="L129" s="56">
        <f t="shared" si="18"/>
        <v>21280539</v>
      </c>
      <c r="M129" s="57">
        <f t="shared" si="17"/>
        <v>0.49300422769260471</v>
      </c>
      <c r="N129" s="15"/>
      <c r="O129" s="15"/>
      <c r="P129" s="15"/>
    </row>
    <row r="130" spans="2:16" x14ac:dyDescent="0.2">
      <c r="B130" s="46" t="s">
        <v>122</v>
      </c>
      <c r="C130" s="56">
        <v>0</v>
      </c>
      <c r="D130" s="56">
        <v>205442</v>
      </c>
      <c r="E130" s="56">
        <v>1520678</v>
      </c>
      <c r="F130" s="56">
        <f t="shared" si="13"/>
        <v>1726120</v>
      </c>
      <c r="G130" s="57">
        <f t="shared" si="14"/>
        <v>100</v>
      </c>
      <c r="H130" s="56">
        <v>0</v>
      </c>
      <c r="I130" s="57">
        <f t="shared" si="15"/>
        <v>0</v>
      </c>
      <c r="J130" s="56">
        <v>0</v>
      </c>
      <c r="K130" s="57">
        <f t="shared" si="16"/>
        <v>0</v>
      </c>
      <c r="L130" s="56">
        <f t="shared" si="18"/>
        <v>1726120</v>
      </c>
      <c r="M130" s="57">
        <f t="shared" si="17"/>
        <v>3.9988858247658049E-2</v>
      </c>
      <c r="N130" s="15"/>
      <c r="O130" s="15"/>
      <c r="P130" s="15"/>
    </row>
    <row r="131" spans="2:16" x14ac:dyDescent="0.2">
      <c r="B131" s="46" t="s">
        <v>123</v>
      </c>
      <c r="C131" s="56">
        <v>650000</v>
      </c>
      <c r="D131" s="56">
        <v>1181428</v>
      </c>
      <c r="E131" s="56">
        <v>0</v>
      </c>
      <c r="F131" s="56">
        <f t="shared" si="13"/>
        <v>1831428</v>
      </c>
      <c r="G131" s="57">
        <f t="shared" si="14"/>
        <v>100</v>
      </c>
      <c r="H131" s="56">
        <v>0</v>
      </c>
      <c r="I131" s="57">
        <f t="shared" si="15"/>
        <v>0</v>
      </c>
      <c r="J131" s="56">
        <v>0</v>
      </c>
      <c r="K131" s="57">
        <f t="shared" si="16"/>
        <v>0</v>
      </c>
      <c r="L131" s="56">
        <f t="shared" si="18"/>
        <v>1831428</v>
      </c>
      <c r="M131" s="57">
        <f t="shared" si="17"/>
        <v>4.2428518690932206E-2</v>
      </c>
      <c r="N131" s="15"/>
      <c r="O131" s="15"/>
      <c r="P131" s="15"/>
    </row>
    <row r="132" spans="2:16" x14ac:dyDescent="0.2">
      <c r="B132" s="58" t="s">
        <v>124</v>
      </c>
      <c r="C132" s="61">
        <v>0</v>
      </c>
      <c r="D132" s="61">
        <v>0</v>
      </c>
      <c r="E132" s="61">
        <v>0</v>
      </c>
      <c r="F132" s="61">
        <f t="shared" si="13"/>
        <v>0</v>
      </c>
      <c r="G132" s="63">
        <f t="shared" si="14"/>
        <v>0</v>
      </c>
      <c r="H132" s="61">
        <v>0</v>
      </c>
      <c r="I132" s="63">
        <f t="shared" si="15"/>
        <v>0</v>
      </c>
      <c r="J132" s="61">
        <v>24859436</v>
      </c>
      <c r="K132" s="63">
        <f t="shared" si="16"/>
        <v>100</v>
      </c>
      <c r="L132" s="61">
        <f t="shared" si="18"/>
        <v>24859436</v>
      </c>
      <c r="M132" s="63">
        <f t="shared" si="17"/>
        <v>0.57591619488837831</v>
      </c>
      <c r="N132" s="15"/>
      <c r="O132" s="15"/>
      <c r="P132" s="15"/>
    </row>
    <row r="133" spans="2:16" x14ac:dyDescent="0.2">
      <c r="B133" s="46" t="s">
        <v>125</v>
      </c>
      <c r="C133" s="56">
        <v>0</v>
      </c>
      <c r="D133" s="56">
        <v>0</v>
      </c>
      <c r="E133" s="56">
        <v>370000</v>
      </c>
      <c r="F133" s="56">
        <f t="shared" si="13"/>
        <v>370000</v>
      </c>
      <c r="G133" s="57">
        <f t="shared" si="14"/>
        <v>100</v>
      </c>
      <c r="H133" s="56">
        <v>0</v>
      </c>
      <c r="I133" s="57">
        <f t="shared" si="15"/>
        <v>0</v>
      </c>
      <c r="J133" s="56">
        <v>0</v>
      </c>
      <c r="K133" s="57">
        <f t="shared" si="16"/>
        <v>0</v>
      </c>
      <c r="L133" s="56">
        <f t="shared" si="18"/>
        <v>370000</v>
      </c>
      <c r="M133" s="57">
        <f t="shared" si="17"/>
        <v>8.5717548905252707E-3</v>
      </c>
      <c r="N133" s="15"/>
      <c r="O133" s="15"/>
      <c r="P133" s="15"/>
    </row>
    <row r="134" spans="2:16" x14ac:dyDescent="0.2">
      <c r="B134" s="46" t="s">
        <v>126</v>
      </c>
      <c r="C134" s="56">
        <v>0</v>
      </c>
      <c r="D134" s="56">
        <v>2000000</v>
      </c>
      <c r="E134" s="56">
        <v>0</v>
      </c>
      <c r="F134" s="56">
        <f t="shared" si="13"/>
        <v>2000000</v>
      </c>
      <c r="G134" s="57">
        <f t="shared" si="14"/>
        <v>100</v>
      </c>
      <c r="H134" s="56">
        <v>0</v>
      </c>
      <c r="I134" s="57">
        <f t="shared" si="15"/>
        <v>0</v>
      </c>
      <c r="J134" s="56">
        <v>0</v>
      </c>
      <c r="K134" s="57">
        <f t="shared" si="16"/>
        <v>0</v>
      </c>
      <c r="L134" s="56">
        <f t="shared" si="18"/>
        <v>2000000</v>
      </c>
      <c r="M134" s="57">
        <f t="shared" si="17"/>
        <v>4.6333810219055513E-2</v>
      </c>
      <c r="N134" s="15"/>
      <c r="O134" s="15"/>
      <c r="P134" s="15"/>
    </row>
    <row r="135" spans="2:16" x14ac:dyDescent="0.2">
      <c r="B135" s="46" t="s">
        <v>162</v>
      </c>
      <c r="C135" s="56">
        <v>557411</v>
      </c>
      <c r="D135" s="56">
        <v>0</v>
      </c>
      <c r="E135" s="56">
        <v>0</v>
      </c>
      <c r="F135" s="56">
        <f t="shared" si="13"/>
        <v>557411</v>
      </c>
      <c r="G135" s="57">
        <f t="shared" si="14"/>
        <v>100</v>
      </c>
      <c r="H135" s="56">
        <v>0</v>
      </c>
      <c r="I135" s="57">
        <f t="shared" si="15"/>
        <v>0</v>
      </c>
      <c r="J135" s="56">
        <v>0</v>
      </c>
      <c r="K135" s="57">
        <f t="shared" si="16"/>
        <v>0</v>
      </c>
      <c r="L135" s="56">
        <f t="shared" si="18"/>
        <v>557411</v>
      </c>
      <c r="M135" s="57">
        <f t="shared" si="17"/>
        <v>1.2913487744006979E-2</v>
      </c>
      <c r="N135" s="15"/>
      <c r="O135" s="15"/>
      <c r="P135" s="15"/>
    </row>
    <row r="136" spans="2:16" x14ac:dyDescent="0.2">
      <c r="B136" s="46" t="s">
        <v>127</v>
      </c>
      <c r="C136" s="56">
        <v>0</v>
      </c>
      <c r="D136" s="56">
        <v>0</v>
      </c>
      <c r="E136" s="56">
        <v>3779605</v>
      </c>
      <c r="F136" s="56">
        <f t="shared" si="13"/>
        <v>3779605</v>
      </c>
      <c r="G136" s="57">
        <f t="shared" si="14"/>
        <v>100</v>
      </c>
      <c r="H136" s="56">
        <v>0</v>
      </c>
      <c r="I136" s="57">
        <f t="shared" si="15"/>
        <v>0</v>
      </c>
      <c r="J136" s="56">
        <v>0</v>
      </c>
      <c r="K136" s="57">
        <f t="shared" si="16"/>
        <v>0</v>
      </c>
      <c r="L136" s="56">
        <f t="shared" si="18"/>
        <v>3779605</v>
      </c>
      <c r="M136" s="57">
        <f t="shared" si="17"/>
        <v>8.7561750386496662E-2</v>
      </c>
      <c r="N136" s="15"/>
      <c r="O136" s="15"/>
      <c r="P136" s="15"/>
    </row>
    <row r="137" spans="2:16" x14ac:dyDescent="0.2">
      <c r="B137" s="46" t="s">
        <v>163</v>
      </c>
      <c r="C137" s="56">
        <v>0</v>
      </c>
      <c r="D137" s="56">
        <v>64000</v>
      </c>
      <c r="E137" s="56">
        <v>370300</v>
      </c>
      <c r="F137" s="56">
        <f t="shared" si="13"/>
        <v>434300</v>
      </c>
      <c r="G137" s="57">
        <f t="shared" si="14"/>
        <v>100</v>
      </c>
      <c r="H137" s="56">
        <v>0</v>
      </c>
      <c r="I137" s="57">
        <f t="shared" si="15"/>
        <v>0</v>
      </c>
      <c r="J137" s="61">
        <v>0</v>
      </c>
      <c r="K137" s="57">
        <f t="shared" si="16"/>
        <v>0</v>
      </c>
      <c r="L137" s="56">
        <f t="shared" si="18"/>
        <v>434300</v>
      </c>
      <c r="M137" s="57">
        <f t="shared" si="17"/>
        <v>1.0061386889067906E-2</v>
      </c>
      <c r="N137" s="15"/>
      <c r="O137" s="15"/>
      <c r="P137" s="15"/>
    </row>
    <row r="138" spans="2:16" x14ac:dyDescent="0.2">
      <c r="B138" s="59" t="s">
        <v>164</v>
      </c>
      <c r="C138" s="62">
        <v>213249</v>
      </c>
      <c r="D138" s="62">
        <v>0</v>
      </c>
      <c r="E138" s="62">
        <v>0</v>
      </c>
      <c r="F138" s="62">
        <f t="shared" si="13"/>
        <v>213249</v>
      </c>
      <c r="G138" s="64">
        <f t="shared" si="14"/>
        <v>100</v>
      </c>
      <c r="H138" s="62">
        <v>0</v>
      </c>
      <c r="I138" s="64">
        <f t="shared" si="15"/>
        <v>0</v>
      </c>
      <c r="J138" s="56">
        <v>0</v>
      </c>
      <c r="K138" s="64">
        <f t="shared" si="16"/>
        <v>0</v>
      </c>
      <c r="L138" s="62">
        <f t="shared" si="18"/>
        <v>213249</v>
      </c>
      <c r="M138" s="64">
        <f t="shared" si="17"/>
        <v>4.9403193477016855E-3</v>
      </c>
      <c r="N138" s="15"/>
      <c r="O138" s="15"/>
      <c r="P138" s="15"/>
    </row>
    <row r="139" spans="2:16" x14ac:dyDescent="0.2">
      <c r="B139" s="46" t="s">
        <v>128</v>
      </c>
      <c r="C139" s="56">
        <v>0</v>
      </c>
      <c r="D139" s="56">
        <v>1022276</v>
      </c>
      <c r="E139" s="56">
        <v>14977724</v>
      </c>
      <c r="F139" s="56">
        <f t="shared" si="13"/>
        <v>16000000</v>
      </c>
      <c r="G139" s="57">
        <f t="shared" si="14"/>
        <v>100</v>
      </c>
      <c r="H139" s="56">
        <v>0</v>
      </c>
      <c r="I139" s="57">
        <f t="shared" si="15"/>
        <v>0</v>
      </c>
      <c r="J139" s="56">
        <v>0</v>
      </c>
      <c r="K139" s="57">
        <f t="shared" si="16"/>
        <v>0</v>
      </c>
      <c r="L139" s="56">
        <f t="shared" si="18"/>
        <v>16000000</v>
      </c>
      <c r="M139" s="57">
        <f t="shared" si="17"/>
        <v>0.3706704817524441</v>
      </c>
      <c r="N139" s="15"/>
      <c r="O139" s="15"/>
      <c r="P139" s="15"/>
    </row>
    <row r="140" spans="2:16" x14ac:dyDescent="0.2">
      <c r="B140" s="46" t="s">
        <v>131</v>
      </c>
      <c r="C140" s="56">
        <v>0</v>
      </c>
      <c r="D140" s="56">
        <v>3229064</v>
      </c>
      <c r="E140" s="56">
        <v>0</v>
      </c>
      <c r="F140" s="56">
        <f t="shared" si="13"/>
        <v>3229064</v>
      </c>
      <c r="G140" s="57">
        <f t="shared" si="14"/>
        <v>100</v>
      </c>
      <c r="H140" s="56">
        <v>0</v>
      </c>
      <c r="I140" s="57">
        <f t="shared" si="15"/>
        <v>0</v>
      </c>
      <c r="J140" s="56">
        <v>0</v>
      </c>
      <c r="K140" s="57">
        <f t="shared" si="16"/>
        <v>0</v>
      </c>
      <c r="L140" s="56">
        <f t="shared" si="18"/>
        <v>3229064</v>
      </c>
      <c r="M140" s="57">
        <f t="shared" si="17"/>
        <v>7.4807419280592147E-2</v>
      </c>
      <c r="N140" s="15"/>
      <c r="O140" s="15"/>
      <c r="P140" s="15"/>
    </row>
    <row r="141" spans="2:16" x14ac:dyDescent="0.2">
      <c r="B141" s="16" t="s">
        <v>195</v>
      </c>
      <c r="C141" s="56">
        <v>373500</v>
      </c>
      <c r="D141" s="56">
        <v>0</v>
      </c>
      <c r="E141" s="56">
        <v>0</v>
      </c>
      <c r="F141" s="56">
        <f t="shared" si="13"/>
        <v>373500</v>
      </c>
      <c r="G141" s="57">
        <v>0</v>
      </c>
      <c r="H141" s="56">
        <v>0</v>
      </c>
      <c r="I141" s="57">
        <v>0</v>
      </c>
      <c r="J141" s="56">
        <v>0</v>
      </c>
      <c r="K141" s="57">
        <v>0</v>
      </c>
      <c r="L141" s="56">
        <f t="shared" si="18"/>
        <v>373500</v>
      </c>
      <c r="M141" s="57">
        <f t="shared" si="17"/>
        <v>8.6528390584086172E-3</v>
      </c>
      <c r="N141" s="15"/>
      <c r="O141" s="15"/>
      <c r="P141" s="15"/>
    </row>
    <row r="142" spans="2:16" x14ac:dyDescent="0.2">
      <c r="B142" s="46" t="s">
        <v>165</v>
      </c>
      <c r="C142" s="56">
        <v>0</v>
      </c>
      <c r="D142" s="56">
        <v>832178</v>
      </c>
      <c r="E142" s="56">
        <v>1337512</v>
      </c>
      <c r="F142" s="56">
        <f t="shared" si="13"/>
        <v>2169690</v>
      </c>
      <c r="G142" s="57">
        <f t="shared" si="14"/>
        <v>100</v>
      </c>
      <c r="H142" s="56">
        <v>0</v>
      </c>
      <c r="I142" s="57">
        <f t="shared" si="15"/>
        <v>0</v>
      </c>
      <c r="J142" s="56">
        <v>0</v>
      </c>
      <c r="K142" s="57">
        <f t="shared" si="16"/>
        <v>0</v>
      </c>
      <c r="L142" s="56">
        <f t="shared" si="18"/>
        <v>2169690</v>
      </c>
      <c r="M142" s="57">
        <f t="shared" si="17"/>
        <v>5.0265002347091282E-2</v>
      </c>
      <c r="N142" s="15"/>
      <c r="O142" s="15"/>
      <c r="P142" s="15"/>
    </row>
    <row r="143" spans="2:16" x14ac:dyDescent="0.2">
      <c r="B143" s="46" t="s">
        <v>191</v>
      </c>
      <c r="C143" s="56">
        <v>0</v>
      </c>
      <c r="D143" s="56">
        <v>0</v>
      </c>
      <c r="E143" s="56">
        <v>3986990</v>
      </c>
      <c r="F143" s="56">
        <f t="shared" si="13"/>
        <v>3986990</v>
      </c>
      <c r="G143" s="57">
        <f t="shared" si="14"/>
        <v>100</v>
      </c>
      <c r="H143" s="56">
        <v>0</v>
      </c>
      <c r="I143" s="57">
        <f t="shared" si="15"/>
        <v>0</v>
      </c>
      <c r="J143" s="56">
        <v>0</v>
      </c>
      <c r="K143" s="57">
        <f t="shared" si="16"/>
        <v>0</v>
      </c>
      <c r="L143" s="56">
        <f t="shared" si="18"/>
        <v>3986990</v>
      </c>
      <c r="M143" s="57">
        <f t="shared" si="17"/>
        <v>9.2366219002636071E-2</v>
      </c>
      <c r="N143" s="15"/>
      <c r="O143" s="15"/>
      <c r="P143" s="15"/>
    </row>
    <row r="144" spans="2:16" x14ac:dyDescent="0.2">
      <c r="B144" s="46" t="s">
        <v>132</v>
      </c>
      <c r="C144" s="56">
        <v>560000</v>
      </c>
      <c r="D144" s="56">
        <v>0</v>
      </c>
      <c r="E144" s="56">
        <v>0</v>
      </c>
      <c r="F144" s="56">
        <f t="shared" si="13"/>
        <v>560000</v>
      </c>
      <c r="G144" s="57">
        <f t="shared" si="14"/>
        <v>100</v>
      </c>
      <c r="H144" s="56">
        <v>0</v>
      </c>
      <c r="I144" s="57">
        <f t="shared" si="15"/>
        <v>0</v>
      </c>
      <c r="J144" s="56">
        <v>0</v>
      </c>
      <c r="K144" s="57">
        <f t="shared" si="16"/>
        <v>0</v>
      </c>
      <c r="L144" s="56">
        <f t="shared" si="18"/>
        <v>560000</v>
      </c>
      <c r="M144" s="57">
        <f t="shared" si="17"/>
        <v>1.2973466861335544E-2</v>
      </c>
      <c r="N144" s="15"/>
      <c r="O144" s="15"/>
      <c r="P144" s="15"/>
    </row>
    <row r="145" spans="2:16" x14ac:dyDescent="0.2">
      <c r="B145" s="46" t="s">
        <v>166</v>
      </c>
      <c r="C145" s="56">
        <v>1500000</v>
      </c>
      <c r="D145" s="56">
        <v>0</v>
      </c>
      <c r="E145" s="56">
        <v>0</v>
      </c>
      <c r="F145" s="56">
        <f t="shared" si="13"/>
        <v>1500000</v>
      </c>
      <c r="G145" s="57">
        <f t="shared" si="14"/>
        <v>100</v>
      </c>
      <c r="H145" s="56">
        <v>0</v>
      </c>
      <c r="I145" s="57">
        <f t="shared" si="15"/>
        <v>0</v>
      </c>
      <c r="J145" s="56">
        <v>0</v>
      </c>
      <c r="K145" s="57">
        <f t="shared" si="16"/>
        <v>0</v>
      </c>
      <c r="L145" s="56">
        <f t="shared" si="18"/>
        <v>1500000</v>
      </c>
      <c r="M145" s="57">
        <f t="shared" si="17"/>
        <v>3.4750357664291638E-2</v>
      </c>
      <c r="N145" s="15"/>
      <c r="O145" s="15"/>
      <c r="P145" s="15"/>
    </row>
    <row r="146" spans="2:16" x14ac:dyDescent="0.2">
      <c r="B146" s="46" t="s">
        <v>133</v>
      </c>
      <c r="C146" s="56">
        <v>482240</v>
      </c>
      <c r="D146" s="56">
        <v>0</v>
      </c>
      <c r="E146" s="56">
        <v>0</v>
      </c>
      <c r="F146" s="56">
        <f t="shared" si="13"/>
        <v>482240</v>
      </c>
      <c r="G146" s="57">
        <f t="shared" si="14"/>
        <v>100</v>
      </c>
      <c r="H146" s="56">
        <v>0</v>
      </c>
      <c r="I146" s="57">
        <f t="shared" si="15"/>
        <v>0</v>
      </c>
      <c r="J146" s="56">
        <v>0</v>
      </c>
      <c r="K146" s="57">
        <f t="shared" si="16"/>
        <v>0</v>
      </c>
      <c r="L146" s="56">
        <f t="shared" si="18"/>
        <v>482240</v>
      </c>
      <c r="M146" s="57">
        <f t="shared" si="17"/>
        <v>1.1172008320018665E-2</v>
      </c>
      <c r="N146" s="15"/>
      <c r="O146" s="15"/>
      <c r="P146" s="15"/>
    </row>
    <row r="147" spans="2:16" x14ac:dyDescent="0.2">
      <c r="B147" s="46" t="s">
        <v>167</v>
      </c>
      <c r="C147" s="56">
        <v>703375</v>
      </c>
      <c r="D147" s="56">
        <v>0</v>
      </c>
      <c r="E147" s="56">
        <v>0</v>
      </c>
      <c r="F147" s="56">
        <f t="shared" si="13"/>
        <v>703375</v>
      </c>
      <c r="G147" s="57">
        <f t="shared" si="14"/>
        <v>100</v>
      </c>
      <c r="H147" s="56">
        <v>0</v>
      </c>
      <c r="I147" s="57">
        <f t="shared" si="15"/>
        <v>0</v>
      </c>
      <c r="J147" s="61">
        <v>0</v>
      </c>
      <c r="K147" s="57">
        <f t="shared" si="16"/>
        <v>0</v>
      </c>
      <c r="L147" s="56">
        <f t="shared" si="18"/>
        <v>703375</v>
      </c>
      <c r="M147" s="57">
        <f t="shared" si="17"/>
        <v>1.6295021881414087E-2</v>
      </c>
      <c r="N147" s="15"/>
      <c r="O147" s="15"/>
      <c r="P147" s="15"/>
    </row>
    <row r="148" spans="2:16" x14ac:dyDescent="0.2">
      <c r="B148" s="59" t="s">
        <v>168</v>
      </c>
      <c r="C148" s="62">
        <v>1135311</v>
      </c>
      <c r="D148" s="62">
        <v>920497</v>
      </c>
      <c r="E148" s="62">
        <v>4892115</v>
      </c>
      <c r="F148" s="62">
        <f t="shared" si="13"/>
        <v>6947923</v>
      </c>
      <c r="G148" s="64">
        <f t="shared" si="14"/>
        <v>100</v>
      </c>
      <c r="H148" s="62">
        <v>0</v>
      </c>
      <c r="I148" s="64">
        <f t="shared" si="15"/>
        <v>0</v>
      </c>
      <c r="J148" s="56">
        <v>0</v>
      </c>
      <c r="K148" s="64">
        <f t="shared" si="16"/>
        <v>0</v>
      </c>
      <c r="L148" s="62">
        <f t="shared" si="18"/>
        <v>6947923</v>
      </c>
      <c r="M148" s="64">
        <f t="shared" si="17"/>
        <v>0.16096187284930541</v>
      </c>
      <c r="N148" s="15"/>
      <c r="O148" s="15"/>
      <c r="P148" s="15"/>
    </row>
    <row r="149" spans="2:16" x14ac:dyDescent="0.2">
      <c r="B149" s="46" t="s">
        <v>169</v>
      </c>
      <c r="C149" s="56">
        <v>0</v>
      </c>
      <c r="D149" s="56">
        <v>607200</v>
      </c>
      <c r="E149" s="56">
        <v>2392800</v>
      </c>
      <c r="F149" s="56">
        <f>SUM(C149:E149)</f>
        <v>3000000</v>
      </c>
      <c r="G149" s="57">
        <f t="shared" si="14"/>
        <v>100</v>
      </c>
      <c r="H149" s="56">
        <v>0</v>
      </c>
      <c r="I149" s="57">
        <f t="shared" si="15"/>
        <v>0</v>
      </c>
      <c r="J149" s="56">
        <v>0</v>
      </c>
      <c r="K149" s="57">
        <f t="shared" si="16"/>
        <v>0</v>
      </c>
      <c r="L149" s="56">
        <f t="shared" si="18"/>
        <v>3000000</v>
      </c>
      <c r="M149" s="57">
        <f t="shared" si="17"/>
        <v>6.9500715328583276E-2</v>
      </c>
      <c r="N149" s="15"/>
      <c r="O149" s="15"/>
      <c r="P149" s="15"/>
    </row>
    <row r="150" spans="2:16" x14ac:dyDescent="0.2">
      <c r="B150" s="46" t="s">
        <v>134</v>
      </c>
      <c r="C150" s="56">
        <v>0</v>
      </c>
      <c r="D150" s="56">
        <v>626892</v>
      </c>
      <c r="E150" s="56">
        <v>1373108</v>
      </c>
      <c r="F150" s="56">
        <f t="shared" ref="F150:F159" si="19">SUM(C150:E150)</f>
        <v>2000000</v>
      </c>
      <c r="G150" s="57">
        <f t="shared" ref="G150:G159" si="20">(F150/L150)*100</f>
        <v>100</v>
      </c>
      <c r="H150" s="56">
        <v>0</v>
      </c>
      <c r="I150" s="57">
        <f t="shared" si="15"/>
        <v>0</v>
      </c>
      <c r="J150" s="56">
        <v>0</v>
      </c>
      <c r="K150" s="57">
        <f t="shared" si="16"/>
        <v>0</v>
      </c>
      <c r="L150" s="56">
        <f t="shared" ref="L150:L159" si="21">J150+H150+F150</f>
        <v>2000000</v>
      </c>
      <c r="M150" s="57">
        <f t="shared" si="17"/>
        <v>4.6333810219055513E-2</v>
      </c>
      <c r="N150" s="15"/>
      <c r="O150" s="15"/>
      <c r="P150" s="15"/>
    </row>
    <row r="151" spans="2:16" x14ac:dyDescent="0.2">
      <c r="B151" s="58" t="s">
        <v>170</v>
      </c>
      <c r="C151" s="61">
        <v>0</v>
      </c>
      <c r="D151" s="61">
        <v>0</v>
      </c>
      <c r="E151" s="61">
        <v>1410000</v>
      </c>
      <c r="F151" s="61">
        <f t="shared" si="19"/>
        <v>1410000</v>
      </c>
      <c r="G151" s="63">
        <f t="shared" si="20"/>
        <v>100</v>
      </c>
      <c r="H151" s="61">
        <v>0</v>
      </c>
      <c r="I151" s="63">
        <f t="shared" si="15"/>
        <v>0</v>
      </c>
      <c r="J151" s="61">
        <v>0</v>
      </c>
      <c r="K151" s="63">
        <f t="shared" si="16"/>
        <v>0</v>
      </c>
      <c r="L151" s="61">
        <f t="shared" si="21"/>
        <v>1410000</v>
      </c>
      <c r="M151" s="63">
        <f t="shared" si="17"/>
        <v>3.2665336204434139E-2</v>
      </c>
      <c r="N151" s="15"/>
      <c r="O151" s="15"/>
      <c r="P151" s="15"/>
    </row>
    <row r="152" spans="2:16" x14ac:dyDescent="0.2">
      <c r="B152" s="46" t="s">
        <v>171</v>
      </c>
      <c r="C152" s="56">
        <v>0</v>
      </c>
      <c r="D152" s="56">
        <v>30000</v>
      </c>
      <c r="E152" s="56">
        <v>374000</v>
      </c>
      <c r="F152" s="56">
        <f t="shared" si="19"/>
        <v>404000</v>
      </c>
      <c r="G152" s="57">
        <f t="shared" si="20"/>
        <v>100</v>
      </c>
      <c r="H152" s="56">
        <v>0</v>
      </c>
      <c r="I152" s="57">
        <f t="shared" si="15"/>
        <v>0</v>
      </c>
      <c r="J152" s="56">
        <v>0</v>
      </c>
      <c r="K152" s="57">
        <f t="shared" si="16"/>
        <v>0</v>
      </c>
      <c r="L152" s="56">
        <f t="shared" si="21"/>
        <v>404000</v>
      </c>
      <c r="M152" s="57">
        <f t="shared" si="17"/>
        <v>9.3594296642492136E-3</v>
      </c>
      <c r="N152" s="15"/>
      <c r="O152" s="15"/>
      <c r="P152" s="15"/>
    </row>
    <row r="153" spans="2:16" x14ac:dyDescent="0.2">
      <c r="B153" s="46" t="s">
        <v>136</v>
      </c>
      <c r="C153" s="56">
        <v>0</v>
      </c>
      <c r="D153" s="56">
        <v>156500</v>
      </c>
      <c r="E153" s="56">
        <v>0</v>
      </c>
      <c r="F153" s="56">
        <f t="shared" si="19"/>
        <v>156500</v>
      </c>
      <c r="G153" s="57">
        <f t="shared" si="20"/>
        <v>100</v>
      </c>
      <c r="H153" s="56">
        <v>0</v>
      </c>
      <c r="I153" s="57">
        <f t="shared" si="15"/>
        <v>0</v>
      </c>
      <c r="J153" s="56">
        <v>0</v>
      </c>
      <c r="K153" s="57">
        <f t="shared" si="16"/>
        <v>0</v>
      </c>
      <c r="L153" s="56">
        <f t="shared" si="21"/>
        <v>156500</v>
      </c>
      <c r="M153" s="57">
        <f t="shared" si="17"/>
        <v>3.6256206496410939E-3</v>
      </c>
      <c r="N153" s="15"/>
      <c r="O153" s="15"/>
      <c r="P153" s="15"/>
    </row>
    <row r="154" spans="2:16" x14ac:dyDescent="0.2">
      <c r="B154" s="46" t="s">
        <v>192</v>
      </c>
      <c r="C154" s="56">
        <v>612232</v>
      </c>
      <c r="D154" s="56">
        <v>0</v>
      </c>
      <c r="E154" s="56">
        <v>0</v>
      </c>
      <c r="F154" s="56">
        <f t="shared" si="19"/>
        <v>612232</v>
      </c>
      <c r="G154" s="57">
        <f t="shared" si="20"/>
        <v>100</v>
      </c>
      <c r="H154" s="56">
        <v>0</v>
      </c>
      <c r="I154" s="57">
        <f t="shared" si="15"/>
        <v>0</v>
      </c>
      <c r="J154" s="56">
        <v>0</v>
      </c>
      <c r="K154" s="57">
        <f t="shared" si="16"/>
        <v>0</v>
      </c>
      <c r="L154" s="56">
        <f t="shared" si="21"/>
        <v>612232</v>
      </c>
      <c r="M154" s="57">
        <f t="shared" si="17"/>
        <v>1.4183520649016398E-2</v>
      </c>
      <c r="N154" s="15"/>
      <c r="O154" s="15"/>
      <c r="P154" s="15"/>
    </row>
    <row r="155" spans="2:16" x14ac:dyDescent="0.2">
      <c r="B155" s="46" t="s">
        <v>172</v>
      </c>
      <c r="C155" s="56">
        <v>1920000</v>
      </c>
      <c r="D155" s="56">
        <v>0</v>
      </c>
      <c r="E155" s="56">
        <v>0</v>
      </c>
      <c r="F155" s="56">
        <f t="shared" si="19"/>
        <v>1920000</v>
      </c>
      <c r="G155" s="57">
        <f t="shared" si="20"/>
        <v>100</v>
      </c>
      <c r="H155" s="56">
        <v>0</v>
      </c>
      <c r="I155" s="57">
        <f t="shared" si="15"/>
        <v>0</v>
      </c>
      <c r="J155" s="56">
        <v>0</v>
      </c>
      <c r="K155" s="57">
        <f t="shared" si="16"/>
        <v>0</v>
      </c>
      <c r="L155" s="56">
        <f t="shared" si="21"/>
        <v>1920000</v>
      </c>
      <c r="M155" s="57">
        <f t="shared" si="17"/>
        <v>4.4480457810293299E-2</v>
      </c>
      <c r="N155" s="15"/>
      <c r="O155" s="15"/>
      <c r="P155" s="15"/>
    </row>
    <row r="156" spans="2:16" x14ac:dyDescent="0.2">
      <c r="B156" s="58" t="s">
        <v>137</v>
      </c>
      <c r="C156" s="61">
        <v>1203200</v>
      </c>
      <c r="D156" s="61">
        <v>0</v>
      </c>
      <c r="E156" s="61">
        <v>260457</v>
      </c>
      <c r="F156" s="61">
        <f t="shared" si="19"/>
        <v>1463657</v>
      </c>
      <c r="G156" s="63">
        <f t="shared" si="20"/>
        <v>100</v>
      </c>
      <c r="H156" s="61">
        <v>0</v>
      </c>
      <c r="I156" s="63">
        <f t="shared" si="15"/>
        <v>0</v>
      </c>
      <c r="J156" s="61">
        <v>0</v>
      </c>
      <c r="K156" s="63">
        <f t="shared" si="16"/>
        <v>0</v>
      </c>
      <c r="L156" s="61">
        <f t="shared" si="21"/>
        <v>1463657</v>
      </c>
      <c r="M156" s="63">
        <f t="shared" si="17"/>
        <v>3.390840283189607E-2</v>
      </c>
      <c r="N156" s="15"/>
      <c r="O156" s="15"/>
      <c r="P156" s="15"/>
    </row>
    <row r="157" spans="2:16" x14ac:dyDescent="0.2">
      <c r="B157" s="46" t="s">
        <v>108</v>
      </c>
      <c r="C157" s="56">
        <v>0</v>
      </c>
      <c r="D157" s="56">
        <v>4095000</v>
      </c>
      <c r="E157" s="56">
        <v>0</v>
      </c>
      <c r="F157" s="56">
        <f t="shared" si="19"/>
        <v>4095000</v>
      </c>
      <c r="G157" s="57">
        <f t="shared" si="20"/>
        <v>100</v>
      </c>
      <c r="H157" s="56">
        <v>0</v>
      </c>
      <c r="I157" s="57">
        <f t="shared" si="15"/>
        <v>0</v>
      </c>
      <c r="J157" s="56">
        <v>0</v>
      </c>
      <c r="K157" s="57">
        <f t="shared" si="16"/>
        <v>0</v>
      </c>
      <c r="L157" s="56">
        <f t="shared" si="21"/>
        <v>4095000</v>
      </c>
      <c r="M157" s="57">
        <f t="shared" si="17"/>
        <v>9.4868476423516174E-2</v>
      </c>
      <c r="N157" s="15"/>
      <c r="O157" s="15"/>
      <c r="P157" s="15"/>
    </row>
    <row r="158" spans="2:16" x14ac:dyDescent="0.2">
      <c r="B158" s="46" t="s">
        <v>173</v>
      </c>
      <c r="C158" s="56">
        <v>0</v>
      </c>
      <c r="D158" s="56">
        <v>0</v>
      </c>
      <c r="E158" s="56">
        <v>38400</v>
      </c>
      <c r="F158" s="56">
        <f t="shared" si="19"/>
        <v>38400</v>
      </c>
      <c r="G158" s="57">
        <f t="shared" si="20"/>
        <v>100</v>
      </c>
      <c r="H158" s="56">
        <v>0</v>
      </c>
      <c r="I158" s="57">
        <f t="shared" si="15"/>
        <v>0</v>
      </c>
      <c r="J158" s="56">
        <v>0</v>
      </c>
      <c r="K158" s="57">
        <f t="shared" si="16"/>
        <v>0</v>
      </c>
      <c r="L158" s="56">
        <f t="shared" si="21"/>
        <v>38400</v>
      </c>
      <c r="M158" s="57">
        <f t="shared" si="17"/>
        <v>8.8960915620586592E-4</v>
      </c>
      <c r="N158" s="15"/>
      <c r="O158" s="15"/>
      <c r="P158" s="15"/>
    </row>
    <row r="159" spans="2:16" x14ac:dyDescent="0.2">
      <c r="B159" s="46" t="s">
        <v>193</v>
      </c>
      <c r="C159" s="56">
        <v>0</v>
      </c>
      <c r="D159" s="56">
        <v>182346</v>
      </c>
      <c r="E159" s="56">
        <v>0</v>
      </c>
      <c r="F159" s="56">
        <f t="shared" si="19"/>
        <v>182346</v>
      </c>
      <c r="G159" s="57">
        <f t="shared" si="20"/>
        <v>100</v>
      </c>
      <c r="H159" s="56">
        <v>0</v>
      </c>
      <c r="I159" s="57">
        <f t="shared" si="15"/>
        <v>0</v>
      </c>
      <c r="J159" s="56">
        <v>0</v>
      </c>
      <c r="K159" s="57">
        <f t="shared" si="16"/>
        <v>0</v>
      </c>
      <c r="L159" s="56">
        <f t="shared" si="21"/>
        <v>182346</v>
      </c>
      <c r="M159" s="57">
        <f t="shared" si="17"/>
        <v>4.2243924791019486E-3</v>
      </c>
      <c r="N159" s="15"/>
      <c r="O159" s="15"/>
      <c r="P159" s="15"/>
    </row>
    <row r="160" spans="2:16" ht="12.95" customHeight="1" x14ac:dyDescent="0.2">
      <c r="B160" s="16" t="s">
        <v>0</v>
      </c>
      <c r="C160" s="15"/>
      <c r="D160" s="15"/>
      <c r="E160" s="15"/>
      <c r="F160" s="15"/>
      <c r="G160" s="21"/>
      <c r="H160" s="15"/>
      <c r="I160" s="21"/>
      <c r="J160" s="15"/>
      <c r="K160" s="21"/>
      <c r="L160" s="15"/>
      <c r="M160" s="65"/>
      <c r="N160" s="15"/>
      <c r="O160" s="15"/>
      <c r="P160" s="15"/>
    </row>
    <row r="161" spans="2:16" x14ac:dyDescent="0.2">
      <c r="B161" s="32" t="s">
        <v>31</v>
      </c>
      <c r="C161" s="30">
        <f>SUM(C113:C160)</f>
        <v>35407068</v>
      </c>
      <c r="D161" s="30">
        <f>SUM(D113:D160)</f>
        <v>46988954</v>
      </c>
      <c r="E161" s="30">
        <f>SUM(E113:E160)</f>
        <v>63049880</v>
      </c>
      <c r="F161" s="30">
        <f>SUM(F113:F160)</f>
        <v>145445902</v>
      </c>
      <c r="G161" s="31">
        <f>(F161/L161)*100</f>
        <v>85.261925772668761</v>
      </c>
      <c r="H161" s="30">
        <f>SUM(H113:H160)</f>
        <v>281827</v>
      </c>
      <c r="I161" s="31">
        <f>(H161/L161)*100</f>
        <v>0.16520996758460696</v>
      </c>
      <c r="J161" s="30">
        <f>SUM(J113:J160)</f>
        <v>24859436</v>
      </c>
      <c r="K161" s="31">
        <f>(J161/L161)*100</f>
        <v>14.572864259746623</v>
      </c>
      <c r="L161" s="30">
        <f>SUM(L113:L160)</f>
        <v>170587165</v>
      </c>
      <c r="M161" s="66">
        <f>SUM(M113:M160)</f>
        <v>3.9519766644583547</v>
      </c>
      <c r="N161" s="15" t="s">
        <v>0</v>
      </c>
      <c r="O161" s="15"/>
      <c r="P161" s="15"/>
    </row>
    <row r="162" spans="2:16" ht="12.95" customHeight="1" x14ac:dyDescent="0.2">
      <c r="B162" s="16"/>
      <c r="C162" s="28"/>
      <c r="D162" s="28"/>
      <c r="E162" s="28"/>
      <c r="F162" s="28"/>
      <c r="G162" s="17"/>
      <c r="H162" s="28"/>
      <c r="I162" s="17"/>
      <c r="J162" s="28"/>
      <c r="K162" s="17"/>
      <c r="L162" s="28"/>
      <c r="M162" s="57"/>
      <c r="N162" s="15"/>
      <c r="O162" s="15"/>
      <c r="P162" s="15"/>
    </row>
    <row r="163" spans="2:16" ht="12.95" customHeight="1" x14ac:dyDescent="0.2">
      <c r="B163" s="16"/>
      <c r="C163" s="28"/>
      <c r="D163" s="28"/>
      <c r="E163" s="28"/>
      <c r="F163" s="28"/>
      <c r="G163" s="17"/>
      <c r="H163" s="28"/>
      <c r="I163" s="17"/>
      <c r="J163" s="28"/>
      <c r="K163" s="17"/>
      <c r="L163" s="28"/>
      <c r="M163" s="57"/>
      <c r="N163" s="15"/>
      <c r="O163" s="15"/>
      <c r="P163" s="15"/>
    </row>
    <row r="164" spans="2:16" ht="15.75" x14ac:dyDescent="0.25">
      <c r="B164" s="47" t="s">
        <v>30</v>
      </c>
      <c r="C164" s="15"/>
      <c r="D164" s="15"/>
      <c r="E164" s="15"/>
      <c r="F164" s="15"/>
      <c r="G164" s="21"/>
      <c r="H164" s="15"/>
      <c r="I164" s="21"/>
      <c r="J164" s="15"/>
      <c r="K164" s="21"/>
      <c r="L164" s="15"/>
      <c r="M164" s="65"/>
      <c r="N164" s="15"/>
      <c r="O164" s="15"/>
      <c r="P164" s="15"/>
    </row>
    <row r="165" spans="2:16" ht="15.75" x14ac:dyDescent="0.25">
      <c r="B165" s="47" t="s">
        <v>35</v>
      </c>
      <c r="C165" s="15"/>
      <c r="D165" s="15"/>
      <c r="E165" s="15"/>
      <c r="F165" s="15"/>
      <c r="G165" s="21"/>
      <c r="H165" s="15"/>
      <c r="I165" s="21"/>
      <c r="J165" s="15"/>
      <c r="K165" s="21"/>
      <c r="L165" s="15"/>
      <c r="M165" s="65"/>
      <c r="N165" s="15"/>
      <c r="O165" s="15"/>
      <c r="P165" s="15"/>
    </row>
    <row r="166" spans="2:16" ht="15.75" x14ac:dyDescent="0.25">
      <c r="B166" s="47"/>
      <c r="C166" s="15"/>
      <c r="D166" s="15"/>
      <c r="E166" s="15"/>
      <c r="F166" s="15"/>
      <c r="G166" s="21"/>
      <c r="H166" s="15"/>
      <c r="I166" s="21"/>
      <c r="J166" s="15"/>
      <c r="K166" s="21"/>
      <c r="L166" s="15"/>
      <c r="M166" s="65"/>
      <c r="N166" s="15"/>
      <c r="O166" s="15"/>
      <c r="P166" s="15"/>
    </row>
    <row r="167" spans="2:16" x14ac:dyDescent="0.2">
      <c r="B167" s="16" t="s">
        <v>55</v>
      </c>
      <c r="C167" s="28">
        <v>0</v>
      </c>
      <c r="D167" s="28">
        <v>220000</v>
      </c>
      <c r="E167" s="28">
        <v>400000</v>
      </c>
      <c r="F167" s="28">
        <f>SUM(C167:E167)</f>
        <v>620000</v>
      </c>
      <c r="G167" s="17">
        <f t="shared" ref="G167:G200" si="22">(F167/L167)*100</f>
        <v>100</v>
      </c>
      <c r="H167" s="28">
        <v>0</v>
      </c>
      <c r="I167" s="17">
        <f t="shared" ref="I167:I200" si="23">(H167/L167)*100</f>
        <v>0</v>
      </c>
      <c r="J167" s="28">
        <v>0</v>
      </c>
      <c r="K167" s="17">
        <f t="shared" ref="K167:K200" si="24">(J167/L167)*100</f>
        <v>0</v>
      </c>
      <c r="L167" s="28">
        <f t="shared" ref="L167:L200" si="25">J167+H167+F167</f>
        <v>620000</v>
      </c>
      <c r="M167" s="57">
        <f t="shared" ref="M167:M200" si="26">(L167/$L$205)*100</f>
        <v>1.4363481167907212E-2</v>
      </c>
      <c r="N167" s="15"/>
      <c r="O167" s="15"/>
      <c r="P167" s="15"/>
    </row>
    <row r="168" spans="2:16" x14ac:dyDescent="0.2">
      <c r="B168" s="16" t="s">
        <v>56</v>
      </c>
      <c r="C168" s="28">
        <v>0</v>
      </c>
      <c r="D168" s="28">
        <v>0</v>
      </c>
      <c r="E168" s="28">
        <v>0</v>
      </c>
      <c r="F168" s="28">
        <f t="shared" ref="F168:F200" si="27">SUM(C168:E168)</f>
        <v>0</v>
      </c>
      <c r="G168" s="17">
        <f t="shared" si="22"/>
        <v>0</v>
      </c>
      <c r="H168" s="28">
        <v>0</v>
      </c>
      <c r="I168" s="17">
        <f t="shared" si="23"/>
        <v>0</v>
      </c>
      <c r="J168" s="28">
        <v>7500000</v>
      </c>
      <c r="K168" s="17">
        <f t="shared" si="24"/>
        <v>100</v>
      </c>
      <c r="L168" s="28">
        <f t="shared" si="25"/>
        <v>7500000</v>
      </c>
      <c r="M168" s="57">
        <f t="shared" si="26"/>
        <v>0.17375178832145818</v>
      </c>
      <c r="N168" s="15"/>
      <c r="O168" s="15"/>
      <c r="P168" s="15"/>
    </row>
    <row r="169" spans="2:16" x14ac:dyDescent="0.2">
      <c r="B169" s="16" t="s">
        <v>57</v>
      </c>
      <c r="C169" s="28">
        <v>88000</v>
      </c>
      <c r="D169" s="28">
        <v>202800</v>
      </c>
      <c r="E169" s="28">
        <v>1822800</v>
      </c>
      <c r="F169" s="28">
        <f t="shared" si="27"/>
        <v>2113600</v>
      </c>
      <c r="G169" s="17">
        <f t="shared" si="22"/>
        <v>100</v>
      </c>
      <c r="H169" s="28">
        <v>0</v>
      </c>
      <c r="I169" s="17">
        <f t="shared" si="23"/>
        <v>0</v>
      </c>
      <c r="J169" s="28">
        <v>0</v>
      </c>
      <c r="K169" s="17">
        <f t="shared" si="24"/>
        <v>0</v>
      </c>
      <c r="L169" s="28">
        <f t="shared" si="25"/>
        <v>2113600</v>
      </c>
      <c r="M169" s="57">
        <f t="shared" si="26"/>
        <v>4.8965570639497871E-2</v>
      </c>
      <c r="N169" s="15"/>
      <c r="O169" s="15"/>
      <c r="P169" s="15"/>
    </row>
    <row r="170" spans="2:16" x14ac:dyDescent="0.2">
      <c r="B170" s="16" t="s">
        <v>58</v>
      </c>
      <c r="C170" s="28">
        <v>2863782</v>
      </c>
      <c r="D170" s="28">
        <v>36450</v>
      </c>
      <c r="E170" s="28">
        <v>47268</v>
      </c>
      <c r="F170" s="28">
        <f t="shared" si="27"/>
        <v>2947500</v>
      </c>
      <c r="G170" s="17">
        <f t="shared" si="22"/>
        <v>100</v>
      </c>
      <c r="H170" s="28">
        <v>0</v>
      </c>
      <c r="I170" s="17">
        <f t="shared" si="23"/>
        <v>0</v>
      </c>
      <c r="J170" s="28">
        <v>0</v>
      </c>
      <c r="K170" s="17">
        <f t="shared" si="24"/>
        <v>0</v>
      </c>
      <c r="L170" s="28">
        <f t="shared" si="25"/>
        <v>2947500</v>
      </c>
      <c r="M170" s="57">
        <f t="shared" si="26"/>
        <v>6.828445281033306E-2</v>
      </c>
      <c r="N170" s="15"/>
      <c r="O170" s="15"/>
      <c r="P170" s="15"/>
    </row>
    <row r="171" spans="2:16" x14ac:dyDescent="0.2">
      <c r="B171" s="41" t="s">
        <v>75</v>
      </c>
      <c r="C171" s="42">
        <v>0</v>
      </c>
      <c r="D171" s="42">
        <v>0</v>
      </c>
      <c r="E171" s="42">
        <v>10000000</v>
      </c>
      <c r="F171" s="42">
        <f t="shared" si="27"/>
        <v>10000000</v>
      </c>
      <c r="G171" s="43">
        <f t="shared" si="22"/>
        <v>5.6306424879520858</v>
      </c>
      <c r="H171" s="42">
        <v>108000000</v>
      </c>
      <c r="I171" s="43">
        <f t="shared" si="23"/>
        <v>60.810938869882527</v>
      </c>
      <c r="J171" s="42">
        <v>59599626</v>
      </c>
      <c r="K171" s="43">
        <f t="shared" si="24"/>
        <v>33.558418642165385</v>
      </c>
      <c r="L171" s="42">
        <f t="shared" si="25"/>
        <v>177599626</v>
      </c>
      <c r="M171" s="64">
        <f t="shared" si="26"/>
        <v>4.1144336830296186</v>
      </c>
      <c r="N171" s="15"/>
      <c r="O171" s="15"/>
      <c r="P171" s="15"/>
    </row>
    <row r="172" spans="2:16" x14ac:dyDescent="0.2">
      <c r="B172" s="16" t="s">
        <v>174</v>
      </c>
      <c r="C172" s="28">
        <v>0</v>
      </c>
      <c r="D172" s="28">
        <v>5000000</v>
      </c>
      <c r="E172" s="28">
        <v>0</v>
      </c>
      <c r="F172" s="28">
        <f t="shared" si="27"/>
        <v>5000000</v>
      </c>
      <c r="G172" s="17">
        <f t="shared" si="22"/>
        <v>100</v>
      </c>
      <c r="H172" s="28">
        <v>0</v>
      </c>
      <c r="I172" s="17">
        <f t="shared" si="23"/>
        <v>0</v>
      </c>
      <c r="J172" s="28">
        <v>0</v>
      </c>
      <c r="K172" s="17">
        <f t="shared" si="24"/>
        <v>0</v>
      </c>
      <c r="L172" s="28">
        <f t="shared" si="25"/>
        <v>5000000</v>
      </c>
      <c r="M172" s="57">
        <f t="shared" si="26"/>
        <v>0.11583452554763879</v>
      </c>
      <c r="N172" s="15"/>
      <c r="O172" s="15"/>
      <c r="P172" s="15"/>
    </row>
    <row r="173" spans="2:16" x14ac:dyDescent="0.2">
      <c r="B173" s="16" t="s">
        <v>59</v>
      </c>
      <c r="C173" s="28">
        <v>1904000</v>
      </c>
      <c r="D173" s="28">
        <v>0</v>
      </c>
      <c r="E173" s="28">
        <v>0</v>
      </c>
      <c r="F173" s="28">
        <f t="shared" si="27"/>
        <v>1904000</v>
      </c>
      <c r="G173" s="17">
        <f t="shared" si="22"/>
        <v>2.1342420302201499</v>
      </c>
      <c r="H173" s="28">
        <v>0</v>
      </c>
      <c r="I173" s="17">
        <f t="shared" si="23"/>
        <v>0</v>
      </c>
      <c r="J173" s="28">
        <v>87308000</v>
      </c>
      <c r="K173" s="17">
        <f t="shared" si="24"/>
        <v>97.86575796977985</v>
      </c>
      <c r="L173" s="28">
        <f t="shared" si="25"/>
        <v>89212000</v>
      </c>
      <c r="M173" s="57">
        <f t="shared" si="26"/>
        <v>2.0667659386311903</v>
      </c>
      <c r="N173" s="15"/>
      <c r="O173" s="15"/>
      <c r="P173" s="15"/>
    </row>
    <row r="174" spans="2:16" x14ac:dyDescent="0.2">
      <c r="B174" s="16" t="s">
        <v>60</v>
      </c>
      <c r="C174" s="28">
        <v>137600</v>
      </c>
      <c r="D174" s="28">
        <v>0</v>
      </c>
      <c r="E174" s="28">
        <v>160000</v>
      </c>
      <c r="F174" s="28">
        <f t="shared" si="27"/>
        <v>297600</v>
      </c>
      <c r="G174" s="17">
        <f t="shared" si="22"/>
        <v>100</v>
      </c>
      <c r="H174" s="28">
        <v>0</v>
      </c>
      <c r="I174" s="17">
        <f t="shared" si="23"/>
        <v>0</v>
      </c>
      <c r="J174" s="28">
        <v>0</v>
      </c>
      <c r="K174" s="17">
        <f t="shared" si="24"/>
        <v>0</v>
      </c>
      <c r="L174" s="28">
        <f t="shared" si="25"/>
        <v>297600</v>
      </c>
      <c r="M174" s="57">
        <f t="shared" si="26"/>
        <v>6.8944709605954614E-3</v>
      </c>
      <c r="N174" s="15"/>
      <c r="O174" s="15"/>
      <c r="P174" s="15"/>
    </row>
    <row r="175" spans="2:16" x14ac:dyDescent="0.2">
      <c r="B175" s="16" t="s">
        <v>76</v>
      </c>
      <c r="C175" s="28">
        <v>5327657</v>
      </c>
      <c r="D175" s="28">
        <v>8285000</v>
      </c>
      <c r="E175" s="28">
        <v>0</v>
      </c>
      <c r="F175" s="28">
        <f t="shared" si="27"/>
        <v>13612657</v>
      </c>
      <c r="G175" s="17">
        <f t="shared" si="22"/>
        <v>2.6961628464765739</v>
      </c>
      <c r="H175" s="28">
        <v>0</v>
      </c>
      <c r="I175" s="17">
        <f t="shared" si="23"/>
        <v>0</v>
      </c>
      <c r="J175" s="28">
        <v>491277358</v>
      </c>
      <c r="K175" s="17">
        <f t="shared" si="24"/>
        <v>97.303837153523432</v>
      </c>
      <c r="L175" s="28">
        <f t="shared" si="25"/>
        <v>504890015</v>
      </c>
      <c r="M175" s="57">
        <f t="shared" si="26"/>
        <v>11.696739068253047</v>
      </c>
      <c r="N175" s="15"/>
      <c r="O175" s="15"/>
      <c r="P175" s="15"/>
    </row>
    <row r="176" spans="2:16" x14ac:dyDescent="0.2">
      <c r="B176" s="41" t="s">
        <v>61</v>
      </c>
      <c r="C176" s="42">
        <v>0</v>
      </c>
      <c r="D176" s="42">
        <v>0</v>
      </c>
      <c r="E176" s="42">
        <v>1052634</v>
      </c>
      <c r="F176" s="42">
        <f t="shared" si="27"/>
        <v>1052634</v>
      </c>
      <c r="G176" s="43">
        <f t="shared" si="22"/>
        <v>100</v>
      </c>
      <c r="H176" s="42">
        <v>0</v>
      </c>
      <c r="I176" s="43">
        <f t="shared" si="23"/>
        <v>0</v>
      </c>
      <c r="J176" s="42">
        <v>0</v>
      </c>
      <c r="K176" s="43">
        <f t="shared" si="24"/>
        <v>0</v>
      </c>
      <c r="L176" s="42">
        <f t="shared" si="25"/>
        <v>1052634</v>
      </c>
      <c r="M176" s="64">
        <f t="shared" si="26"/>
        <v>2.438627199306264E-2</v>
      </c>
      <c r="N176" s="15"/>
      <c r="O176" s="15"/>
      <c r="P176" s="15"/>
    </row>
    <row r="177" spans="2:16" x14ac:dyDescent="0.2">
      <c r="B177" s="16" t="s">
        <v>62</v>
      </c>
      <c r="C177" s="28">
        <v>3075000</v>
      </c>
      <c r="D177" s="28">
        <v>81778</v>
      </c>
      <c r="E177" s="28">
        <v>0</v>
      </c>
      <c r="F177" s="28">
        <f t="shared" si="27"/>
        <v>3156778</v>
      </c>
      <c r="G177" s="17">
        <f t="shared" si="22"/>
        <v>100</v>
      </c>
      <c r="H177" s="28">
        <v>0</v>
      </c>
      <c r="I177" s="17">
        <f t="shared" si="23"/>
        <v>0</v>
      </c>
      <c r="J177" s="28">
        <v>0</v>
      </c>
      <c r="K177" s="17">
        <f t="shared" si="24"/>
        <v>0</v>
      </c>
      <c r="L177" s="28">
        <f t="shared" si="25"/>
        <v>3156778</v>
      </c>
      <c r="M177" s="57">
        <f t="shared" si="26"/>
        <v>7.3132776377844821E-2</v>
      </c>
      <c r="N177" s="15"/>
      <c r="O177" s="15"/>
      <c r="P177" s="15"/>
    </row>
    <row r="178" spans="2:16" x14ac:dyDescent="0.2">
      <c r="B178" s="16" t="s">
        <v>63</v>
      </c>
      <c r="C178" s="28">
        <v>2228923</v>
      </c>
      <c r="D178" s="28">
        <v>0</v>
      </c>
      <c r="E178" s="28">
        <v>0</v>
      </c>
      <c r="F178" s="28">
        <f t="shared" si="27"/>
        <v>2228923</v>
      </c>
      <c r="G178" s="17">
        <f t="shared" si="22"/>
        <v>100</v>
      </c>
      <c r="H178" s="28">
        <v>0</v>
      </c>
      <c r="I178" s="17">
        <f t="shared" si="23"/>
        <v>0</v>
      </c>
      <c r="J178" s="28">
        <v>0</v>
      </c>
      <c r="K178" s="17">
        <f t="shared" si="24"/>
        <v>0</v>
      </c>
      <c r="L178" s="28">
        <f t="shared" si="25"/>
        <v>2228923</v>
      </c>
      <c r="M178" s="57">
        <f t="shared" si="26"/>
        <v>5.1637247637443942E-2</v>
      </c>
      <c r="N178" s="15"/>
      <c r="O178" s="15"/>
      <c r="P178" s="15"/>
    </row>
    <row r="179" spans="2:16" x14ac:dyDescent="0.2">
      <c r="B179" s="16" t="s">
        <v>64</v>
      </c>
      <c r="C179" s="28">
        <v>1780000</v>
      </c>
      <c r="D179" s="28">
        <v>880000</v>
      </c>
      <c r="E179" s="28">
        <v>255160</v>
      </c>
      <c r="F179" s="28">
        <f t="shared" si="27"/>
        <v>2915160</v>
      </c>
      <c r="G179" s="17">
        <f t="shared" si="22"/>
        <v>100</v>
      </c>
      <c r="H179" s="28">
        <v>0</v>
      </c>
      <c r="I179" s="17">
        <f t="shared" si="23"/>
        <v>0</v>
      </c>
      <c r="J179" s="28">
        <v>0</v>
      </c>
      <c r="K179" s="17">
        <f t="shared" si="24"/>
        <v>0</v>
      </c>
      <c r="L179" s="28">
        <f t="shared" si="25"/>
        <v>2915160</v>
      </c>
      <c r="M179" s="57">
        <f t="shared" si="26"/>
        <v>6.7535235099090943E-2</v>
      </c>
      <c r="N179" s="15"/>
      <c r="O179" s="15"/>
      <c r="P179" s="15"/>
    </row>
    <row r="180" spans="2:16" x14ac:dyDescent="0.2">
      <c r="B180" s="16" t="s">
        <v>199</v>
      </c>
      <c r="C180" s="28">
        <v>2000000</v>
      </c>
      <c r="D180" s="28">
        <v>0</v>
      </c>
      <c r="E180" s="28">
        <v>800000</v>
      </c>
      <c r="F180" s="28">
        <f t="shared" si="27"/>
        <v>2800000</v>
      </c>
      <c r="G180" s="17">
        <f t="shared" si="22"/>
        <v>100</v>
      </c>
      <c r="H180" s="28">
        <v>0</v>
      </c>
      <c r="I180" s="17">
        <v>0</v>
      </c>
      <c r="J180" s="28">
        <v>0</v>
      </c>
      <c r="K180" s="17">
        <f t="shared" si="24"/>
        <v>0</v>
      </c>
      <c r="L180" s="28">
        <f t="shared" si="25"/>
        <v>2800000</v>
      </c>
      <c r="M180" s="57">
        <f t="shared" si="26"/>
        <v>6.4867334306677724E-2</v>
      </c>
      <c r="N180" s="15"/>
      <c r="O180" s="15"/>
      <c r="P180" s="15"/>
    </row>
    <row r="181" spans="2:16" x14ac:dyDescent="0.2">
      <c r="B181" s="18" t="s">
        <v>65</v>
      </c>
      <c r="C181" s="19">
        <v>5541272</v>
      </c>
      <c r="D181" s="19">
        <v>7594500</v>
      </c>
      <c r="E181" s="19">
        <v>7511370</v>
      </c>
      <c r="F181" s="19">
        <f t="shared" si="27"/>
        <v>20647142</v>
      </c>
      <c r="G181" s="20">
        <f t="shared" si="22"/>
        <v>100</v>
      </c>
      <c r="H181" s="19">
        <v>0</v>
      </c>
      <c r="I181" s="20">
        <f t="shared" si="23"/>
        <v>0</v>
      </c>
      <c r="J181" s="19">
        <v>0</v>
      </c>
      <c r="K181" s="20">
        <f t="shared" si="24"/>
        <v>0</v>
      </c>
      <c r="L181" s="19">
        <f t="shared" si="25"/>
        <v>20647142</v>
      </c>
      <c r="M181" s="63">
        <f t="shared" si="26"/>
        <v>0.47833037949694512</v>
      </c>
      <c r="N181" s="15"/>
      <c r="O181" s="15"/>
      <c r="P181" s="15"/>
    </row>
    <row r="182" spans="2:16" x14ac:dyDescent="0.2">
      <c r="B182" s="16" t="s">
        <v>138</v>
      </c>
      <c r="C182" s="28">
        <v>0</v>
      </c>
      <c r="D182" s="28">
        <v>117559</v>
      </c>
      <c r="E182" s="28">
        <v>1821766</v>
      </c>
      <c r="F182" s="28">
        <f t="shared" si="27"/>
        <v>1939325</v>
      </c>
      <c r="G182" s="17">
        <f t="shared" si="22"/>
        <v>100</v>
      </c>
      <c r="H182" s="28">
        <v>0</v>
      </c>
      <c r="I182" s="17">
        <f t="shared" si="23"/>
        <v>0</v>
      </c>
      <c r="J182" s="28">
        <v>0</v>
      </c>
      <c r="K182" s="17">
        <f t="shared" si="24"/>
        <v>0</v>
      </c>
      <c r="L182" s="28">
        <f t="shared" si="25"/>
        <v>1939325</v>
      </c>
      <c r="M182" s="57">
        <f t="shared" si="26"/>
        <v>4.4928158251534921E-2</v>
      </c>
      <c r="N182" s="15"/>
      <c r="O182" s="15"/>
      <c r="P182" s="15"/>
    </row>
    <row r="183" spans="2:16" x14ac:dyDescent="0.2">
      <c r="B183" s="16" t="s">
        <v>66</v>
      </c>
      <c r="C183" s="28">
        <v>840000</v>
      </c>
      <c r="D183" s="28">
        <v>0</v>
      </c>
      <c r="E183" s="28">
        <v>74090</v>
      </c>
      <c r="F183" s="28">
        <f t="shared" si="27"/>
        <v>914090</v>
      </c>
      <c r="G183" s="17">
        <f t="shared" si="22"/>
        <v>100</v>
      </c>
      <c r="H183" s="28">
        <v>0</v>
      </c>
      <c r="I183" s="17">
        <f t="shared" si="23"/>
        <v>0</v>
      </c>
      <c r="J183" s="28">
        <v>0</v>
      </c>
      <c r="K183" s="17">
        <f t="shared" si="24"/>
        <v>0</v>
      </c>
      <c r="L183" s="28">
        <f t="shared" si="25"/>
        <v>914090</v>
      </c>
      <c r="M183" s="57">
        <f t="shared" si="26"/>
        <v>2.117663629156823E-2</v>
      </c>
      <c r="N183" s="15"/>
      <c r="O183" s="15"/>
      <c r="P183" s="15"/>
    </row>
    <row r="184" spans="2:16" x14ac:dyDescent="0.2">
      <c r="B184" s="16" t="s">
        <v>79</v>
      </c>
      <c r="C184" s="28">
        <v>73556000</v>
      </c>
      <c r="D184" s="28">
        <v>0</v>
      </c>
      <c r="E184" s="28">
        <v>0</v>
      </c>
      <c r="F184" s="28">
        <f t="shared" si="27"/>
        <v>73556000</v>
      </c>
      <c r="G184" s="17">
        <f t="shared" si="22"/>
        <v>33.380351088992661</v>
      </c>
      <c r="H184" s="28">
        <v>146801179</v>
      </c>
      <c r="I184" s="17">
        <f t="shared" si="23"/>
        <v>66.619648911007346</v>
      </c>
      <c r="J184" s="28">
        <v>0</v>
      </c>
      <c r="K184" s="17">
        <f t="shared" si="24"/>
        <v>0</v>
      </c>
      <c r="L184" s="28">
        <f t="shared" si="25"/>
        <v>220357179</v>
      </c>
      <c r="M184" s="57">
        <f t="shared" si="26"/>
        <v>5.1049938560962227</v>
      </c>
      <c r="N184" s="15"/>
      <c r="O184" s="15"/>
      <c r="P184" s="15"/>
    </row>
    <row r="185" spans="2:16" x14ac:dyDescent="0.2">
      <c r="B185" s="16" t="s">
        <v>77</v>
      </c>
      <c r="C185" s="28">
        <v>0</v>
      </c>
      <c r="D185" s="28">
        <v>0</v>
      </c>
      <c r="E185" s="28">
        <v>364000</v>
      </c>
      <c r="F185" s="28">
        <f t="shared" si="27"/>
        <v>364000</v>
      </c>
      <c r="G185" s="17">
        <f t="shared" si="22"/>
        <v>100</v>
      </c>
      <c r="H185" s="28">
        <v>0</v>
      </c>
      <c r="I185" s="17">
        <f t="shared" si="23"/>
        <v>0</v>
      </c>
      <c r="J185" s="28">
        <v>0</v>
      </c>
      <c r="K185" s="17">
        <f t="shared" si="24"/>
        <v>0</v>
      </c>
      <c r="L185" s="28">
        <f t="shared" si="25"/>
        <v>364000</v>
      </c>
      <c r="M185" s="57">
        <f t="shared" si="26"/>
        <v>8.4327534598681048E-3</v>
      </c>
      <c r="N185" s="15"/>
      <c r="O185" s="15"/>
      <c r="P185" s="15"/>
    </row>
    <row r="186" spans="2:16" x14ac:dyDescent="0.2">
      <c r="B186" s="16" t="s">
        <v>67</v>
      </c>
      <c r="C186" s="28">
        <v>0</v>
      </c>
      <c r="D186" s="28">
        <v>-892799</v>
      </c>
      <c r="E186" s="28">
        <v>313750</v>
      </c>
      <c r="F186" s="28">
        <f t="shared" si="27"/>
        <v>-579049</v>
      </c>
      <c r="G186" s="17">
        <f t="shared" si="22"/>
        <v>72.566987195955647</v>
      </c>
      <c r="H186" s="28">
        <v>-218902</v>
      </c>
      <c r="I186" s="17">
        <f t="shared" si="23"/>
        <v>27.43301280404436</v>
      </c>
      <c r="J186" s="28">
        <v>0</v>
      </c>
      <c r="K186" s="17">
        <f t="shared" si="24"/>
        <v>0</v>
      </c>
      <c r="L186" s="28">
        <f t="shared" si="25"/>
        <v>-797951</v>
      </c>
      <c r="M186" s="57">
        <f t="shared" si="26"/>
        <v>-1.8486055099052785E-2</v>
      </c>
      <c r="N186" s="15"/>
      <c r="O186" s="15"/>
      <c r="P186" s="15"/>
    </row>
    <row r="187" spans="2:16" x14ac:dyDescent="0.2">
      <c r="B187" s="41" t="s">
        <v>175</v>
      </c>
      <c r="C187" s="42">
        <v>0</v>
      </c>
      <c r="D187" s="42">
        <v>170431</v>
      </c>
      <c r="E187" s="42">
        <v>346578</v>
      </c>
      <c r="F187" s="42">
        <f t="shared" si="27"/>
        <v>517009</v>
      </c>
      <c r="G187" s="43">
        <f t="shared" si="22"/>
        <v>100</v>
      </c>
      <c r="H187" s="42">
        <v>0</v>
      </c>
      <c r="I187" s="43">
        <f t="shared" si="23"/>
        <v>0</v>
      </c>
      <c r="J187" s="42">
        <v>0</v>
      </c>
      <c r="K187" s="43">
        <f t="shared" si="24"/>
        <v>0</v>
      </c>
      <c r="L187" s="42">
        <f t="shared" si="25"/>
        <v>517009</v>
      </c>
      <c r="M187" s="64">
        <f t="shared" si="26"/>
        <v>1.1977498443771837E-2</v>
      </c>
      <c r="N187" s="15"/>
      <c r="O187" s="15"/>
      <c r="P187" s="15"/>
    </row>
    <row r="188" spans="2:16" x14ac:dyDescent="0.2">
      <c r="B188" s="16" t="s">
        <v>176</v>
      </c>
      <c r="C188" s="28">
        <v>0</v>
      </c>
      <c r="D188" s="28">
        <v>156960</v>
      </c>
      <c r="E188" s="28">
        <v>872640</v>
      </c>
      <c r="F188" s="28">
        <f t="shared" si="27"/>
        <v>1029600</v>
      </c>
      <c r="G188" s="17">
        <f t="shared" si="22"/>
        <v>100</v>
      </c>
      <c r="H188" s="28">
        <v>0</v>
      </c>
      <c r="I188" s="17">
        <f t="shared" si="23"/>
        <v>0</v>
      </c>
      <c r="J188" s="28">
        <v>0</v>
      </c>
      <c r="K188" s="17">
        <f t="shared" si="24"/>
        <v>0</v>
      </c>
      <c r="L188" s="28">
        <f t="shared" si="25"/>
        <v>1029600</v>
      </c>
      <c r="M188" s="57">
        <f t="shared" si="26"/>
        <v>2.3852645500769782E-2</v>
      </c>
      <c r="N188" s="15"/>
      <c r="O188" s="15"/>
      <c r="P188" s="15"/>
    </row>
    <row r="189" spans="2:16" x14ac:dyDescent="0.2">
      <c r="B189" s="16" t="s">
        <v>80</v>
      </c>
      <c r="C189" s="28">
        <v>815642</v>
      </c>
      <c r="D189" s="28">
        <v>18278</v>
      </c>
      <c r="E189" s="28">
        <v>830</v>
      </c>
      <c r="F189" s="28">
        <f t="shared" si="27"/>
        <v>834750</v>
      </c>
      <c r="G189" s="17">
        <f t="shared" si="22"/>
        <v>100</v>
      </c>
      <c r="H189" s="28">
        <v>0</v>
      </c>
      <c r="I189" s="17">
        <f t="shared" si="23"/>
        <v>0</v>
      </c>
      <c r="J189" s="28">
        <v>0</v>
      </c>
      <c r="K189" s="17">
        <f t="shared" si="24"/>
        <v>0</v>
      </c>
      <c r="L189" s="28">
        <f t="shared" si="25"/>
        <v>834750</v>
      </c>
      <c r="M189" s="57">
        <f t="shared" si="26"/>
        <v>1.9338574040178295E-2</v>
      </c>
      <c r="N189" s="15"/>
      <c r="O189" s="15"/>
      <c r="P189" s="15"/>
    </row>
    <row r="190" spans="2:16" x14ac:dyDescent="0.2">
      <c r="B190" s="16" t="s">
        <v>81</v>
      </c>
      <c r="C190" s="28">
        <v>174400</v>
      </c>
      <c r="D190" s="28">
        <v>0</v>
      </c>
      <c r="E190" s="28">
        <v>0</v>
      </c>
      <c r="F190" s="28">
        <f t="shared" si="27"/>
        <v>174400</v>
      </c>
      <c r="G190" s="17">
        <f t="shared" si="22"/>
        <v>100</v>
      </c>
      <c r="H190" s="28">
        <v>0</v>
      </c>
      <c r="I190" s="17">
        <f t="shared" si="23"/>
        <v>0</v>
      </c>
      <c r="J190" s="28">
        <v>0</v>
      </c>
      <c r="K190" s="17">
        <f t="shared" si="24"/>
        <v>0</v>
      </c>
      <c r="L190" s="28">
        <f t="shared" si="25"/>
        <v>174400</v>
      </c>
      <c r="M190" s="57">
        <f t="shared" si="26"/>
        <v>4.0403082511016406E-3</v>
      </c>
      <c r="N190" s="15"/>
      <c r="O190" s="15"/>
      <c r="P190" s="15"/>
    </row>
    <row r="191" spans="2:16" x14ac:dyDescent="0.2">
      <c r="B191" s="18" t="s">
        <v>68</v>
      </c>
      <c r="C191" s="19">
        <v>1787909</v>
      </c>
      <c r="D191" s="19">
        <v>212091</v>
      </c>
      <c r="E191" s="19">
        <v>0</v>
      </c>
      <c r="F191" s="19">
        <f t="shared" si="27"/>
        <v>2000000</v>
      </c>
      <c r="G191" s="20">
        <f t="shared" si="22"/>
        <v>100</v>
      </c>
      <c r="H191" s="19">
        <v>0</v>
      </c>
      <c r="I191" s="20">
        <f t="shared" si="23"/>
        <v>0</v>
      </c>
      <c r="J191" s="19">
        <v>0</v>
      </c>
      <c r="K191" s="20">
        <f t="shared" si="24"/>
        <v>0</v>
      </c>
      <c r="L191" s="19">
        <f t="shared" si="25"/>
        <v>2000000</v>
      </c>
      <c r="M191" s="63">
        <f t="shared" si="26"/>
        <v>4.6333810219055513E-2</v>
      </c>
      <c r="N191" s="15"/>
      <c r="O191" s="15"/>
      <c r="P191" s="15"/>
    </row>
    <row r="192" spans="2:16" x14ac:dyDescent="0.2">
      <c r="B192" s="16" t="s">
        <v>69</v>
      </c>
      <c r="C192" s="28">
        <v>0</v>
      </c>
      <c r="D192" s="28">
        <v>0</v>
      </c>
      <c r="E192" s="28">
        <v>2000000</v>
      </c>
      <c r="F192" s="28">
        <f t="shared" si="27"/>
        <v>2000000</v>
      </c>
      <c r="G192" s="17">
        <f t="shared" si="22"/>
        <v>20.527792115870355</v>
      </c>
      <c r="H192" s="28">
        <v>7742889</v>
      </c>
      <c r="I192" s="17">
        <f t="shared" si="23"/>
        <v>79.472207884129645</v>
      </c>
      <c r="J192" s="28">
        <v>0</v>
      </c>
      <c r="K192" s="17">
        <f t="shared" si="24"/>
        <v>0</v>
      </c>
      <c r="L192" s="28">
        <f t="shared" si="25"/>
        <v>9742889</v>
      </c>
      <c r="M192" s="57">
        <f t="shared" si="26"/>
        <v>0.22571258495566177</v>
      </c>
      <c r="N192" s="15"/>
      <c r="O192" s="15"/>
      <c r="P192" s="15"/>
    </row>
    <row r="193" spans="2:16" x14ac:dyDescent="0.2">
      <c r="B193" s="16" t="s">
        <v>70</v>
      </c>
      <c r="C193" s="28">
        <v>0</v>
      </c>
      <c r="D193" s="28">
        <v>400000</v>
      </c>
      <c r="E193" s="28">
        <v>0</v>
      </c>
      <c r="F193" s="28">
        <f t="shared" si="27"/>
        <v>400000</v>
      </c>
      <c r="G193" s="17">
        <f t="shared" si="22"/>
        <v>11.398979677329082</v>
      </c>
      <c r="H193" s="28">
        <v>3109086</v>
      </c>
      <c r="I193" s="17">
        <f t="shared" si="23"/>
        <v>88.601020322670919</v>
      </c>
      <c r="J193" s="28">
        <v>0</v>
      </c>
      <c r="K193" s="17">
        <f t="shared" si="24"/>
        <v>0</v>
      </c>
      <c r="L193" s="28">
        <f t="shared" si="25"/>
        <v>3509086</v>
      </c>
      <c r="M193" s="57">
        <f t="shared" si="26"/>
        <v>8.1294662383172317E-2</v>
      </c>
      <c r="N193" s="15"/>
      <c r="O193" s="15"/>
      <c r="P193" s="15"/>
    </row>
    <row r="194" spans="2:16" x14ac:dyDescent="0.2">
      <c r="B194" s="16" t="s">
        <v>78</v>
      </c>
      <c r="C194" s="28">
        <v>658500</v>
      </c>
      <c r="D194" s="28">
        <v>314000</v>
      </c>
      <c r="E194" s="28">
        <v>858000</v>
      </c>
      <c r="F194" s="28">
        <f t="shared" si="27"/>
        <v>1830500</v>
      </c>
      <c r="G194" s="17">
        <f t="shared" si="22"/>
        <v>100</v>
      </c>
      <c r="H194" s="28">
        <v>0</v>
      </c>
      <c r="I194" s="17">
        <f t="shared" si="23"/>
        <v>0</v>
      </c>
      <c r="J194" s="28">
        <v>0</v>
      </c>
      <c r="K194" s="17">
        <f t="shared" si="24"/>
        <v>0</v>
      </c>
      <c r="L194" s="28">
        <f t="shared" si="25"/>
        <v>1830500</v>
      </c>
      <c r="M194" s="57">
        <f t="shared" si="26"/>
        <v>4.240701980299056E-2</v>
      </c>
      <c r="N194" s="15"/>
      <c r="O194" s="15"/>
      <c r="P194" s="15"/>
    </row>
    <row r="195" spans="2:16" x14ac:dyDescent="0.2">
      <c r="B195" s="16" t="s">
        <v>71</v>
      </c>
      <c r="C195" s="28">
        <v>1165600</v>
      </c>
      <c r="D195" s="28">
        <v>0</v>
      </c>
      <c r="E195" s="28">
        <v>70000</v>
      </c>
      <c r="F195" s="28">
        <f t="shared" si="27"/>
        <v>1235600</v>
      </c>
      <c r="G195" s="17">
        <f t="shared" si="22"/>
        <v>100</v>
      </c>
      <c r="H195" s="28">
        <v>0</v>
      </c>
      <c r="I195" s="17">
        <f t="shared" si="23"/>
        <v>0</v>
      </c>
      <c r="J195" s="28">
        <v>0</v>
      </c>
      <c r="K195" s="17">
        <f t="shared" si="24"/>
        <v>0</v>
      </c>
      <c r="L195" s="28">
        <f t="shared" si="25"/>
        <v>1235600</v>
      </c>
      <c r="M195" s="57">
        <f t="shared" si="26"/>
        <v>2.8625027953332497E-2</v>
      </c>
      <c r="N195" s="15"/>
      <c r="O195" s="15"/>
      <c r="P195" s="15"/>
    </row>
    <row r="196" spans="2:16" x14ac:dyDescent="0.2">
      <c r="B196" s="16" t="s">
        <v>72</v>
      </c>
      <c r="C196" s="28">
        <v>0</v>
      </c>
      <c r="D196" s="28">
        <v>-2338068</v>
      </c>
      <c r="E196" s="28">
        <v>7563571</v>
      </c>
      <c r="F196" s="28">
        <f t="shared" si="27"/>
        <v>5225503</v>
      </c>
      <c r="G196" s="17">
        <f t="shared" si="22"/>
        <v>100</v>
      </c>
      <c r="H196" s="28">
        <v>0</v>
      </c>
      <c r="I196" s="17">
        <f t="shared" si="23"/>
        <v>0</v>
      </c>
      <c r="J196" s="28">
        <v>0</v>
      </c>
      <c r="K196" s="17">
        <f t="shared" si="24"/>
        <v>0</v>
      </c>
      <c r="L196" s="28">
        <f t="shared" si="25"/>
        <v>5225503</v>
      </c>
      <c r="M196" s="57">
        <f t="shared" si="26"/>
        <v>0.12105873215055264</v>
      </c>
      <c r="N196" s="15"/>
      <c r="O196" s="15"/>
      <c r="P196" s="15"/>
    </row>
    <row r="197" spans="2:16" x14ac:dyDescent="0.2">
      <c r="B197" s="41" t="s">
        <v>177</v>
      </c>
      <c r="C197" s="42">
        <v>0</v>
      </c>
      <c r="D197" s="42">
        <v>0</v>
      </c>
      <c r="E197" s="42">
        <v>700000</v>
      </c>
      <c r="F197" s="42">
        <f t="shared" si="27"/>
        <v>700000</v>
      </c>
      <c r="G197" s="43">
        <f t="shared" si="22"/>
        <v>100</v>
      </c>
      <c r="H197" s="42">
        <v>0</v>
      </c>
      <c r="I197" s="43">
        <f t="shared" si="23"/>
        <v>0</v>
      </c>
      <c r="J197" s="42">
        <v>0</v>
      </c>
      <c r="K197" s="43">
        <f t="shared" si="24"/>
        <v>0</v>
      </c>
      <c r="L197" s="42">
        <f t="shared" si="25"/>
        <v>700000</v>
      </c>
      <c r="M197" s="64">
        <f t="shared" si="26"/>
        <v>1.6216833576669431E-2</v>
      </c>
      <c r="N197" s="15"/>
      <c r="O197" s="15"/>
      <c r="P197" s="15"/>
    </row>
    <row r="198" spans="2:16" x14ac:dyDescent="0.2">
      <c r="B198" s="16" t="s">
        <v>73</v>
      </c>
      <c r="C198" s="28">
        <v>2991648</v>
      </c>
      <c r="D198" s="28">
        <v>10331839</v>
      </c>
      <c r="E198" s="28">
        <v>218000</v>
      </c>
      <c r="F198" s="28">
        <f t="shared" si="27"/>
        <v>13541487</v>
      </c>
      <c r="G198" s="17">
        <f t="shared" si="22"/>
        <v>100</v>
      </c>
      <c r="H198" s="28">
        <v>0</v>
      </c>
      <c r="I198" s="17">
        <f t="shared" si="23"/>
        <v>0</v>
      </c>
      <c r="J198" s="28">
        <v>0</v>
      </c>
      <c r="K198" s="17">
        <f t="shared" si="24"/>
        <v>0</v>
      </c>
      <c r="L198" s="28">
        <f t="shared" si="25"/>
        <v>13541487</v>
      </c>
      <c r="M198" s="57">
        <f t="shared" si="26"/>
        <v>0.31371434437090373</v>
      </c>
      <c r="N198" s="15"/>
      <c r="O198" s="15"/>
      <c r="P198" s="15"/>
    </row>
    <row r="199" spans="2:16" x14ac:dyDescent="0.2">
      <c r="B199" s="16" t="s">
        <v>178</v>
      </c>
      <c r="C199" s="28">
        <v>0</v>
      </c>
      <c r="D199" s="28">
        <v>0</v>
      </c>
      <c r="E199" s="28">
        <v>0</v>
      </c>
      <c r="F199" s="28">
        <f t="shared" si="27"/>
        <v>0</v>
      </c>
      <c r="G199" s="17">
        <f t="shared" si="22"/>
        <v>0</v>
      </c>
      <c r="H199" s="28">
        <v>0</v>
      </c>
      <c r="I199" s="17">
        <f t="shared" si="23"/>
        <v>0</v>
      </c>
      <c r="J199" s="28">
        <v>-36915</v>
      </c>
      <c r="K199" s="17">
        <f t="shared" si="24"/>
        <v>100</v>
      </c>
      <c r="L199" s="28">
        <f t="shared" si="25"/>
        <v>-36915</v>
      </c>
      <c r="M199" s="57">
        <f t="shared" si="26"/>
        <v>-8.5520630211821723E-4</v>
      </c>
      <c r="N199" s="15"/>
      <c r="O199" s="15"/>
      <c r="P199" s="15"/>
    </row>
    <row r="200" spans="2:16" x14ac:dyDescent="0.2">
      <c r="B200" s="16" t="s">
        <v>179</v>
      </c>
      <c r="C200" s="28">
        <v>0</v>
      </c>
      <c r="D200" s="28">
        <v>1000000</v>
      </c>
      <c r="E200" s="28">
        <v>5000000</v>
      </c>
      <c r="F200" s="28">
        <f t="shared" si="27"/>
        <v>6000000</v>
      </c>
      <c r="G200" s="17">
        <f t="shared" si="22"/>
        <v>100</v>
      </c>
      <c r="H200" s="28">
        <v>0</v>
      </c>
      <c r="I200" s="17">
        <f t="shared" si="23"/>
        <v>0</v>
      </c>
      <c r="J200" s="28">
        <v>0</v>
      </c>
      <c r="K200" s="17">
        <f t="shared" si="24"/>
        <v>0</v>
      </c>
      <c r="L200" s="28">
        <f t="shared" si="25"/>
        <v>6000000</v>
      </c>
      <c r="M200" s="57">
        <f t="shared" si="26"/>
        <v>0.13900143065716655</v>
      </c>
      <c r="N200" s="15"/>
      <c r="O200" s="15"/>
      <c r="P200" s="15"/>
    </row>
    <row r="201" spans="2:16" x14ac:dyDescent="0.2">
      <c r="B201" s="16"/>
      <c r="C201" s="28"/>
      <c r="D201" s="28"/>
      <c r="E201" s="28"/>
      <c r="F201" s="28"/>
      <c r="G201" s="17"/>
      <c r="H201" s="28"/>
      <c r="I201" s="17"/>
      <c r="J201" s="28"/>
      <c r="K201" s="17"/>
      <c r="L201" s="28"/>
      <c r="M201" s="57"/>
      <c r="N201" s="15"/>
      <c r="O201" s="15"/>
      <c r="P201" s="15"/>
    </row>
    <row r="202" spans="2:16" x14ac:dyDescent="0.2">
      <c r="B202" s="32" t="s">
        <v>31</v>
      </c>
      <c r="C202" s="30">
        <f>SUM(C167:C201)</f>
        <v>106935933</v>
      </c>
      <c r="D202" s="30">
        <f>SUM(D167:D201)</f>
        <v>31790819</v>
      </c>
      <c r="E202" s="30">
        <f>SUM(E167:E201)</f>
        <v>42252457</v>
      </c>
      <c r="F202" s="30">
        <f>SUM(F167:F201)</f>
        <v>180979209</v>
      </c>
      <c r="G202" s="31">
        <f>(F202/L202)*100</f>
        <v>16.572253854597367</v>
      </c>
      <c r="H202" s="30">
        <f>SUM(H167:H201)</f>
        <v>265434252</v>
      </c>
      <c r="I202" s="31">
        <f>(H202/L202)*100</f>
        <v>24.305796395922858</v>
      </c>
      <c r="J202" s="30">
        <f>SUM(J167:J201)</f>
        <v>645648069</v>
      </c>
      <c r="K202" s="31">
        <f>(J202/L202)*100</f>
        <v>59.121949749479775</v>
      </c>
      <c r="L202" s="30">
        <f>SUM(L167:L201)</f>
        <v>1092061530</v>
      </c>
      <c r="M202" s="66">
        <f>SUM(M167:M201)</f>
        <v>25.299685839275696</v>
      </c>
      <c r="N202" s="15" t="s">
        <v>0</v>
      </c>
      <c r="O202" s="82"/>
      <c r="P202" s="15"/>
    </row>
    <row r="203" spans="2:16" ht="12.95" customHeight="1" thickBot="1" x14ac:dyDescent="0.25">
      <c r="B203" s="7"/>
      <c r="C203" s="14"/>
      <c r="D203" s="14"/>
      <c r="E203" s="14"/>
      <c r="F203" s="14"/>
      <c r="G203" s="24"/>
      <c r="H203" s="14"/>
      <c r="I203" s="22"/>
      <c r="J203" s="14"/>
      <c r="K203" s="22"/>
      <c r="L203" s="14"/>
      <c r="M203" s="65"/>
      <c r="N203" s="15"/>
      <c r="O203" s="15"/>
      <c r="P203" s="15"/>
    </row>
    <row r="204" spans="2:16" ht="6.95" customHeight="1" x14ac:dyDescent="0.2">
      <c r="B204" s="33"/>
      <c r="C204" s="34"/>
      <c r="D204" s="34"/>
      <c r="E204" s="34"/>
      <c r="F204" s="34"/>
      <c r="G204" s="35"/>
      <c r="H204" s="34"/>
      <c r="I204" s="36"/>
      <c r="J204" s="34"/>
      <c r="K204" s="36"/>
      <c r="L204" s="34"/>
      <c r="M204" s="67"/>
      <c r="N204" s="15"/>
      <c r="O204" s="15"/>
      <c r="P204" s="15"/>
    </row>
    <row r="205" spans="2:16" s="44" customFormat="1" ht="15.75" x14ac:dyDescent="0.25">
      <c r="B205" s="48" t="s">
        <v>32</v>
      </c>
      <c r="C205" s="49">
        <f>SUM(C202,C161,C108,C48)</f>
        <v>440711674</v>
      </c>
      <c r="D205" s="49">
        <f>SUM(D202,D161,D108,D48)</f>
        <v>249569259</v>
      </c>
      <c r="E205" s="49">
        <f>SUM(E202,E161,E108,E48)</f>
        <v>276311210</v>
      </c>
      <c r="F205" s="49">
        <f>SUM(F202,F161,F108,F48)</f>
        <v>966592143</v>
      </c>
      <c r="G205" s="50"/>
      <c r="H205" s="49">
        <f>SUM(H202,H161,H108,H48)</f>
        <v>1656151658</v>
      </c>
      <c r="I205" s="50"/>
      <c r="J205" s="49">
        <f>SUM(J202,J161,J108,J48)</f>
        <v>1693758534</v>
      </c>
      <c r="K205" s="50"/>
      <c r="L205" s="49">
        <f>SUM(L202,L161,L108,L48)</f>
        <v>4316502335</v>
      </c>
      <c r="M205" s="50">
        <f>SUM(M48,M108,M161,M202)</f>
        <v>99.999999999999986</v>
      </c>
      <c r="N205" s="45"/>
      <c r="O205" s="45"/>
      <c r="P205" s="45"/>
    </row>
    <row r="206" spans="2:16" ht="6.95" customHeight="1" thickBot="1" x14ac:dyDescent="0.25">
      <c r="B206" s="37"/>
      <c r="C206" s="38"/>
      <c r="D206" s="38"/>
      <c r="E206" s="38"/>
      <c r="F206" s="38"/>
      <c r="G206" s="39"/>
      <c r="H206" s="38"/>
      <c r="I206" s="39"/>
      <c r="J206" s="38"/>
      <c r="K206" s="39"/>
      <c r="L206" s="38"/>
      <c r="M206" s="40"/>
      <c r="N206" s="15"/>
      <c r="O206" s="15"/>
      <c r="P206" s="15"/>
    </row>
    <row r="207" spans="2:16" ht="6.95" customHeight="1" x14ac:dyDescent="0.2">
      <c r="B207" s="52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4"/>
      <c r="N207" s="15"/>
      <c r="O207" s="15"/>
      <c r="P207" s="15"/>
    </row>
    <row r="208" spans="2:16" ht="18" customHeight="1" x14ac:dyDescent="0.25">
      <c r="B208" s="81" t="s">
        <v>180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4"/>
      <c r="N208" s="15"/>
      <c r="O208" s="15"/>
      <c r="P208" s="15"/>
    </row>
    <row r="209" spans="2:16" ht="16.5" customHeight="1" x14ac:dyDescent="0.2">
      <c r="B209" s="52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4"/>
      <c r="N209" s="15"/>
      <c r="O209" s="15"/>
      <c r="P209" s="15"/>
    </row>
    <row r="210" spans="2:16" ht="15.75" customHeight="1" x14ac:dyDescent="0.2">
      <c r="B210" s="52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4"/>
      <c r="N210" s="15"/>
      <c r="O210" s="15"/>
      <c r="P210" s="15"/>
    </row>
    <row r="211" spans="2:16" x14ac:dyDescent="0.2"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25" t="s">
        <v>0</v>
      </c>
      <c r="N211" s="15"/>
      <c r="O211" s="15"/>
      <c r="P211" s="15"/>
    </row>
    <row r="212" spans="2:16" ht="15.75" x14ac:dyDescent="0.25">
      <c r="B212" s="44" t="s">
        <v>41</v>
      </c>
      <c r="E212" s="71"/>
      <c r="G212" s="45" t="s">
        <v>42</v>
      </c>
    </row>
    <row r="213" spans="2:16" x14ac:dyDescent="0.2">
      <c r="G213" s="15"/>
      <c r="H213" s="15"/>
    </row>
    <row r="214" spans="2:16" x14ac:dyDescent="0.2">
      <c r="F214" s="15"/>
      <c r="G214" s="15"/>
      <c r="H214" s="15"/>
    </row>
  </sheetData>
  <mergeCells count="2">
    <mergeCell ref="B1:M1"/>
    <mergeCell ref="B2:M2"/>
  </mergeCells>
  <phoneticPr fontId="0" type="noConversion"/>
  <printOptions horizontalCentered="1" verticalCentered="1"/>
  <pageMargins left="0.5" right="0.5" top="0.25" bottom="0.25" header="0.5" footer="0.5"/>
  <pageSetup scale="48" orientation="landscape" horizontalDpi="300" verticalDpi="300" r:id="rId1"/>
  <headerFooter alignWithMargins="0"/>
  <rowBreaks count="2" manualBreakCount="2">
    <brk id="67" max="13" man="1"/>
    <brk id="109" max="13" man="1"/>
  </rowBreaks>
  <ignoredErrors>
    <ignoredError sqref="G202:M202 G48:K48 G108:K108 G161:K161" formula="1"/>
  </ignoredErrors>
  <drawing r:id="rId2"/>
  <legacyDrawing r:id="rId3"/>
  <oleObjects>
    <mc:AlternateContent xmlns:mc="http://schemas.openxmlformats.org/markup-compatibility/2006">
      <mc:Choice Requires="x14">
        <oleObject progId="MSGraph.Chart.8" shapeId="1025" r:id="rId4">
          <objectPr defaultSize="0" r:id="rId5">
            <anchor moveWithCells="1">
              <from>
                <xdr:col>1</xdr:col>
                <xdr:colOff>295275</xdr:colOff>
                <xdr:row>213</xdr:row>
                <xdr:rowOff>28575</xdr:rowOff>
              </from>
              <to>
                <xdr:col>4</xdr:col>
                <xdr:colOff>1247775</xdr:colOff>
                <xdr:row>232</xdr:row>
                <xdr:rowOff>0</xdr:rowOff>
              </to>
            </anchor>
          </objectPr>
        </oleObject>
      </mc:Choice>
      <mc:Fallback>
        <oleObject progId="MSGraph.Chart.8" shapeId="1025" r:id="rId4"/>
      </mc:Fallback>
    </mc:AlternateContent>
    <mc:AlternateContent xmlns:mc="http://schemas.openxmlformats.org/markup-compatibility/2006">
      <mc:Choice Requires="x14">
        <oleObject progId="MSGraph.Chart.8" shapeId="1026" r:id="rId6">
          <objectPr defaultSize="0" r:id="rId7">
            <anchor moveWithCells="1">
              <from>
                <xdr:col>5</xdr:col>
                <xdr:colOff>1781175</xdr:colOff>
                <xdr:row>213</xdr:row>
                <xdr:rowOff>9525</xdr:rowOff>
              </from>
              <to>
                <xdr:col>12</xdr:col>
                <xdr:colOff>723900</xdr:colOff>
                <xdr:row>231</xdr:row>
                <xdr:rowOff>152400</xdr:rowOff>
              </to>
            </anchor>
          </objectPr>
        </oleObject>
      </mc:Choice>
      <mc:Fallback>
        <oleObject progId="MSGraph.Chart.8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t-26</vt:lpstr>
      <vt:lpstr>'t-26'!Print_Area</vt:lpstr>
      <vt:lpstr>Print_Area_MI</vt:lpstr>
      <vt:lpstr>'t-26'!Print_Titles</vt:lpstr>
      <vt:lpstr>Print_Titles_MI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2009-12-07T22:48:12Z</cp:lastPrinted>
  <dcterms:created xsi:type="dcterms:W3CDTF">1999-02-24T12:31:56Z</dcterms:created>
  <dcterms:modified xsi:type="dcterms:W3CDTF">2015-10-01T18:57:36Z</dcterms:modified>
</cp:coreProperties>
</file>