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90" windowWidth="25230" windowHeight="5865"/>
  </bookViews>
  <sheets>
    <sheet name="t-25" sheetId="1" r:id="rId1"/>
  </sheets>
  <definedNames>
    <definedName name="_Key1" localSheetId="0" hidden="1">'t-25'!$B$10:$B$61</definedName>
    <definedName name="_Order1" localSheetId="0" hidden="1">255</definedName>
    <definedName name="_Sort" localSheetId="0" hidden="1">'t-25'!$B$10:$Q$61</definedName>
    <definedName name="_xlnm.Print_Area" localSheetId="0">'t-25'!$A$1:$T$71</definedName>
    <definedName name="Print_Area_MI">'t-25'!$B$1:$T$73</definedName>
  </definedNames>
  <calcPr calcId="145621"/>
</workbook>
</file>

<file path=xl/calcChain.xml><?xml version="1.0" encoding="utf-8"?>
<calcChain xmlns="http://schemas.openxmlformats.org/spreadsheetml/2006/main">
  <c r="O68" i="1" l="1"/>
  <c r="M68" i="1"/>
  <c r="G10" i="1" l="1"/>
  <c r="Q10" i="1" s="1"/>
  <c r="G64" i="1"/>
  <c r="Q64" i="1" s="1"/>
  <c r="G63" i="1"/>
  <c r="Q63" i="1" s="1"/>
  <c r="P63" i="1" s="1"/>
  <c r="G62" i="1"/>
  <c r="Q62" i="1" s="1"/>
  <c r="J62" i="1" s="1"/>
  <c r="G61" i="1"/>
  <c r="Q61" i="1" s="1"/>
  <c r="P61" i="1" s="1"/>
  <c r="G60" i="1"/>
  <c r="Q60" i="1" s="1"/>
  <c r="G59" i="1"/>
  <c r="Q59" i="1" s="1"/>
  <c r="G58" i="1"/>
  <c r="Q58" i="1" s="1"/>
  <c r="J58" i="1" s="1"/>
  <c r="G57" i="1"/>
  <c r="Q57" i="1" s="1"/>
  <c r="P57" i="1" s="1"/>
  <c r="G56" i="1"/>
  <c r="Q56" i="1" s="1"/>
  <c r="G55" i="1"/>
  <c r="Q55" i="1" s="1"/>
  <c r="P55" i="1" s="1"/>
  <c r="G54" i="1"/>
  <c r="Q54" i="1" s="1"/>
  <c r="J54" i="1" s="1"/>
  <c r="G53" i="1"/>
  <c r="Q53" i="1" s="1"/>
  <c r="P53" i="1" s="1"/>
  <c r="G52" i="1"/>
  <c r="Q52" i="1" s="1"/>
  <c r="G51" i="1"/>
  <c r="Q51" i="1" s="1"/>
  <c r="P51" i="1" s="1"/>
  <c r="G50" i="1"/>
  <c r="Q50" i="1" s="1"/>
  <c r="J50" i="1" s="1"/>
  <c r="G49" i="1"/>
  <c r="Q49" i="1" s="1"/>
  <c r="P49" i="1" s="1"/>
  <c r="G48" i="1"/>
  <c r="Q48" i="1" s="1"/>
  <c r="G47" i="1"/>
  <c r="Q47" i="1" s="1"/>
  <c r="P47" i="1" s="1"/>
  <c r="G46" i="1"/>
  <c r="Q46" i="1" s="1"/>
  <c r="G45" i="1"/>
  <c r="Q45" i="1" s="1"/>
  <c r="G44" i="1"/>
  <c r="Q44" i="1" s="1"/>
  <c r="G43" i="1"/>
  <c r="Q43" i="1" s="1"/>
  <c r="G42" i="1"/>
  <c r="Q42" i="1" s="1"/>
  <c r="J42" i="1" s="1"/>
  <c r="G41" i="1"/>
  <c r="Q41" i="1" s="1"/>
  <c r="G40" i="1"/>
  <c r="Q40" i="1" s="1"/>
  <c r="G39" i="1"/>
  <c r="Q39" i="1" s="1"/>
  <c r="G38" i="1"/>
  <c r="Q38" i="1" s="1"/>
  <c r="J38" i="1" s="1"/>
  <c r="G37" i="1"/>
  <c r="Q37" i="1" s="1"/>
  <c r="G36" i="1"/>
  <c r="Q36" i="1" s="1"/>
  <c r="G35" i="1"/>
  <c r="Q35" i="1" s="1"/>
  <c r="G34" i="1"/>
  <c r="Q34" i="1" s="1"/>
  <c r="J34" i="1" s="1"/>
  <c r="G33" i="1"/>
  <c r="Q33" i="1" s="1"/>
  <c r="G32" i="1"/>
  <c r="Q32" i="1" s="1"/>
  <c r="G31" i="1"/>
  <c r="Q31" i="1" s="1"/>
  <c r="G30" i="1"/>
  <c r="Q30" i="1" s="1"/>
  <c r="J30" i="1" s="1"/>
  <c r="G29" i="1"/>
  <c r="Q29" i="1" s="1"/>
  <c r="G28" i="1"/>
  <c r="Q28" i="1" s="1"/>
  <c r="G27" i="1"/>
  <c r="Q27" i="1" s="1"/>
  <c r="G26" i="1"/>
  <c r="Q26" i="1" s="1"/>
  <c r="J26" i="1" s="1"/>
  <c r="G25" i="1"/>
  <c r="Q25" i="1" s="1"/>
  <c r="G24" i="1"/>
  <c r="Q24" i="1" s="1"/>
  <c r="G23" i="1"/>
  <c r="Q23" i="1" s="1"/>
  <c r="G22" i="1"/>
  <c r="G21" i="1"/>
  <c r="Q21" i="1" s="1"/>
  <c r="G20" i="1"/>
  <c r="G19" i="1"/>
  <c r="Q19" i="1" s="1"/>
  <c r="G18" i="1"/>
  <c r="Q18" i="1" s="1"/>
  <c r="J18" i="1" s="1"/>
  <c r="G17" i="1"/>
  <c r="Q17" i="1" s="1"/>
  <c r="G16" i="1"/>
  <c r="Q16" i="1" s="1"/>
  <c r="G15" i="1"/>
  <c r="Q15" i="1" s="1"/>
  <c r="G14" i="1"/>
  <c r="Q14" i="1" s="1"/>
  <c r="J14" i="1" s="1"/>
  <c r="G13" i="1"/>
  <c r="Q13" i="1" s="1"/>
  <c r="G12" i="1"/>
  <c r="Q12" i="1" s="1"/>
  <c r="G11" i="1"/>
  <c r="Q11" i="1" s="1"/>
  <c r="G9" i="1"/>
  <c r="Q9" i="1" s="1"/>
  <c r="E68" i="1"/>
  <c r="K68" i="1"/>
  <c r="I68" i="1"/>
  <c r="F68" i="1"/>
  <c r="D68" i="1"/>
  <c r="C68" i="1"/>
  <c r="J60" i="1"/>
  <c r="J56" i="1"/>
  <c r="J52" i="1"/>
  <c r="J44" i="1"/>
  <c r="J40" i="1"/>
  <c r="J36" i="1"/>
  <c r="J32" i="1"/>
  <c r="J28" i="1"/>
  <c r="J24" i="1"/>
  <c r="J16" i="1"/>
  <c r="J12" i="1"/>
  <c r="P13" i="1" l="1"/>
  <c r="N13" i="1"/>
  <c r="P15" i="1"/>
  <c r="N15" i="1"/>
  <c r="P17" i="1"/>
  <c r="N17" i="1"/>
  <c r="P19" i="1"/>
  <c r="N19" i="1"/>
  <c r="P23" i="1"/>
  <c r="N23" i="1"/>
  <c r="P25" i="1"/>
  <c r="N25" i="1"/>
  <c r="P27" i="1"/>
  <c r="N27" i="1"/>
  <c r="P29" i="1"/>
  <c r="N29" i="1"/>
  <c r="P31" i="1"/>
  <c r="N31" i="1"/>
  <c r="P33" i="1"/>
  <c r="N33" i="1"/>
  <c r="P37" i="1"/>
  <c r="N37" i="1"/>
  <c r="P39" i="1"/>
  <c r="N39" i="1"/>
  <c r="P41" i="1"/>
  <c r="N41" i="1"/>
  <c r="P43" i="1"/>
  <c r="N43" i="1"/>
  <c r="P45" i="1"/>
  <c r="N45" i="1"/>
  <c r="P10" i="1"/>
  <c r="N10" i="1"/>
  <c r="N61" i="1"/>
  <c r="N57" i="1"/>
  <c r="N53" i="1"/>
  <c r="N49" i="1"/>
  <c r="P9" i="1"/>
  <c r="N9" i="1"/>
  <c r="N12" i="1"/>
  <c r="P12" i="1"/>
  <c r="N14" i="1"/>
  <c r="P14" i="1"/>
  <c r="N16" i="1"/>
  <c r="P16" i="1"/>
  <c r="N18" i="1"/>
  <c r="P18" i="1"/>
  <c r="Q20" i="1"/>
  <c r="J20" i="1" s="1"/>
  <c r="Q22" i="1"/>
  <c r="J22" i="1" s="1"/>
  <c r="N24" i="1"/>
  <c r="P24" i="1"/>
  <c r="N26" i="1"/>
  <c r="P26" i="1"/>
  <c r="N28" i="1"/>
  <c r="P28" i="1"/>
  <c r="N30" i="1"/>
  <c r="P30" i="1"/>
  <c r="N32" i="1"/>
  <c r="P32" i="1"/>
  <c r="N34" i="1"/>
  <c r="P34" i="1"/>
  <c r="N36" i="1"/>
  <c r="P36" i="1"/>
  <c r="N38" i="1"/>
  <c r="P38" i="1"/>
  <c r="N40" i="1"/>
  <c r="P40" i="1"/>
  <c r="N42" i="1"/>
  <c r="P42" i="1"/>
  <c r="N44" i="1"/>
  <c r="P44" i="1"/>
  <c r="P50" i="1"/>
  <c r="N50" i="1"/>
  <c r="N52" i="1"/>
  <c r="P52" i="1"/>
  <c r="P54" i="1"/>
  <c r="N54" i="1"/>
  <c r="N56" i="1"/>
  <c r="P56" i="1"/>
  <c r="P58" i="1"/>
  <c r="N58" i="1"/>
  <c r="N60" i="1"/>
  <c r="P60" i="1"/>
  <c r="P62" i="1"/>
  <c r="N62" i="1"/>
  <c r="N63" i="1"/>
  <c r="N55" i="1"/>
  <c r="N51" i="1"/>
  <c r="N47" i="1"/>
  <c r="G68" i="1"/>
  <c r="S39" i="1"/>
  <c r="H9" i="1"/>
  <c r="H13" i="1"/>
  <c r="H15" i="1"/>
  <c r="H19" i="1"/>
  <c r="H23" i="1"/>
  <c r="H25" i="1"/>
  <c r="H27" i="1"/>
  <c r="H29" i="1"/>
  <c r="H31" i="1"/>
  <c r="H33" i="1"/>
  <c r="H37" i="1"/>
  <c r="H39" i="1"/>
  <c r="H41" i="1"/>
  <c r="H43" i="1"/>
  <c r="H45" i="1"/>
  <c r="H47" i="1"/>
  <c r="H49" i="1"/>
  <c r="H51" i="1"/>
  <c r="H53" i="1"/>
  <c r="H55" i="1"/>
  <c r="H57" i="1"/>
  <c r="H61" i="1"/>
  <c r="H63" i="1"/>
  <c r="J9" i="1"/>
  <c r="J13" i="1"/>
  <c r="J15" i="1"/>
  <c r="J19" i="1"/>
  <c r="J23" i="1"/>
  <c r="J25" i="1"/>
  <c r="J27" i="1"/>
  <c r="J29" i="1"/>
  <c r="J31" i="1"/>
  <c r="J33" i="1"/>
  <c r="J37" i="1"/>
  <c r="J39" i="1"/>
  <c r="J41" i="1"/>
  <c r="J43" i="1"/>
  <c r="J45" i="1"/>
  <c r="J47" i="1"/>
  <c r="J49" i="1"/>
  <c r="J51" i="1"/>
  <c r="J53" i="1"/>
  <c r="J55" i="1"/>
  <c r="J57" i="1"/>
  <c r="J61" i="1"/>
  <c r="J63" i="1"/>
  <c r="L9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50" i="1"/>
  <c r="L52" i="1"/>
  <c r="L54" i="1"/>
  <c r="L56" i="1"/>
  <c r="L58" i="1"/>
  <c r="L60" i="1"/>
  <c r="L62" i="1"/>
  <c r="S12" i="1"/>
  <c r="S16" i="1"/>
  <c r="S20" i="1"/>
  <c r="S24" i="1"/>
  <c r="S28" i="1"/>
  <c r="S32" i="1"/>
  <c r="S36" i="1"/>
  <c r="S40" i="1"/>
  <c r="S44" i="1"/>
  <c r="S48" i="1"/>
  <c r="S52" i="1"/>
  <c r="S56" i="1"/>
  <c r="S60" i="1"/>
  <c r="S64" i="1"/>
  <c r="H10" i="1"/>
  <c r="H12" i="1"/>
  <c r="H14" i="1"/>
  <c r="H16" i="1"/>
  <c r="H18" i="1"/>
  <c r="H20" i="1"/>
  <c r="H24" i="1"/>
  <c r="H26" i="1"/>
  <c r="H28" i="1"/>
  <c r="H30" i="1"/>
  <c r="H32" i="1"/>
  <c r="H34" i="1"/>
  <c r="H36" i="1"/>
  <c r="H38" i="1"/>
  <c r="H40" i="1"/>
  <c r="H42" i="1"/>
  <c r="H44" i="1"/>
  <c r="H50" i="1"/>
  <c r="H52" i="1"/>
  <c r="H54" i="1"/>
  <c r="H56" i="1"/>
  <c r="H58" i="1"/>
  <c r="H60" i="1"/>
  <c r="H62" i="1"/>
  <c r="J10" i="1"/>
  <c r="L13" i="1"/>
  <c r="L15" i="1"/>
  <c r="L19" i="1"/>
  <c r="L23" i="1"/>
  <c r="L25" i="1"/>
  <c r="L27" i="1"/>
  <c r="L29" i="1"/>
  <c r="L31" i="1"/>
  <c r="L33" i="1"/>
  <c r="L37" i="1"/>
  <c r="L39" i="1"/>
  <c r="L41" i="1"/>
  <c r="L43" i="1"/>
  <c r="L45" i="1"/>
  <c r="L47" i="1"/>
  <c r="L49" i="1"/>
  <c r="L51" i="1"/>
  <c r="L53" i="1"/>
  <c r="L55" i="1"/>
  <c r="L57" i="1"/>
  <c r="L61" i="1"/>
  <c r="L63" i="1"/>
  <c r="L10" i="1"/>
  <c r="S55" i="1" l="1"/>
  <c r="S23" i="1"/>
  <c r="S63" i="1"/>
  <c r="S47" i="1"/>
  <c r="S31" i="1"/>
  <c r="S9" i="1"/>
  <c r="S59" i="1"/>
  <c r="S51" i="1"/>
  <c r="S43" i="1"/>
  <c r="S35" i="1"/>
  <c r="S27" i="1"/>
  <c r="S19" i="1"/>
  <c r="S13" i="1"/>
  <c r="H22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Q68" i="1"/>
  <c r="R15" i="1" s="1"/>
  <c r="S61" i="1"/>
  <c r="S57" i="1"/>
  <c r="S53" i="1"/>
  <c r="S49" i="1"/>
  <c r="S45" i="1"/>
  <c r="S41" i="1"/>
  <c r="S37" i="1"/>
  <c r="S33" i="1"/>
  <c r="S29" i="1"/>
  <c r="S25" i="1"/>
  <c r="S21" i="1"/>
  <c r="S15" i="1"/>
  <c r="S17" i="1"/>
  <c r="S11" i="1"/>
  <c r="N22" i="1"/>
  <c r="P22" i="1"/>
  <c r="N20" i="1"/>
  <c r="P20" i="1"/>
  <c r="R9" i="1"/>
  <c r="R41" i="1" l="1"/>
  <c r="R58" i="1"/>
  <c r="R59" i="1"/>
  <c r="R26" i="1"/>
  <c r="R60" i="1"/>
  <c r="R48" i="1"/>
  <c r="R39" i="1"/>
  <c r="R18" i="1"/>
  <c r="R42" i="1"/>
  <c r="R28" i="1"/>
  <c r="R25" i="1"/>
  <c r="R57" i="1"/>
  <c r="R27" i="1"/>
  <c r="R10" i="1"/>
  <c r="R47" i="1"/>
  <c r="R14" i="1"/>
  <c r="R22" i="1"/>
  <c r="R34" i="1"/>
  <c r="R50" i="1"/>
  <c r="R12" i="1"/>
  <c r="R44" i="1"/>
  <c r="R17" i="1"/>
  <c r="R33" i="1"/>
  <c r="R49" i="1"/>
  <c r="R16" i="1"/>
  <c r="R11" i="1"/>
  <c r="R43" i="1"/>
  <c r="L68" i="1"/>
  <c r="R56" i="1"/>
  <c r="R31" i="1"/>
  <c r="N68" i="1"/>
  <c r="R30" i="1"/>
  <c r="R38" i="1"/>
  <c r="R46" i="1"/>
  <c r="R54" i="1"/>
  <c r="R62" i="1"/>
  <c r="R20" i="1"/>
  <c r="R36" i="1"/>
  <c r="R52" i="1"/>
  <c r="R13" i="1"/>
  <c r="R21" i="1"/>
  <c r="R29" i="1"/>
  <c r="R37" i="1"/>
  <c r="R45" i="1"/>
  <c r="R53" i="1"/>
  <c r="R61" i="1"/>
  <c r="R32" i="1"/>
  <c r="R64" i="1"/>
  <c r="R19" i="1"/>
  <c r="R35" i="1"/>
  <c r="R51" i="1"/>
  <c r="R24" i="1"/>
  <c r="J68" i="1"/>
  <c r="R40" i="1"/>
  <c r="H68" i="1"/>
  <c r="R55" i="1"/>
  <c r="R63" i="1"/>
  <c r="P68" i="1"/>
  <c r="R23" i="1"/>
  <c r="R68" i="1" l="1"/>
</calcChain>
</file>

<file path=xl/sharedStrings.xml><?xml version="1.0" encoding="utf-8"?>
<sst xmlns="http://schemas.openxmlformats.org/spreadsheetml/2006/main" count="92" uniqueCount="79">
  <si>
    <t xml:space="preserve"> </t>
  </si>
  <si>
    <t>BUS</t>
  </si>
  <si>
    <t>MAINTENANCE</t>
  </si>
  <si>
    <t>TOTAL</t>
  </si>
  <si>
    <t>FIXED GUIDEWAY</t>
  </si>
  <si>
    <t>% OF</t>
  </si>
  <si>
    <t>STATE</t>
  </si>
  <si>
    <t>PURCHASES</t>
  </si>
  <si>
    <t>Buses</t>
  </si>
  <si>
    <t>OTHER</t>
  </si>
  <si>
    <t>FACILITY</t>
  </si>
  <si>
    <t>%</t>
  </si>
  <si>
    <t>MOD</t>
  </si>
  <si>
    <t xml:space="preserve">TOTAL </t>
  </si>
  <si>
    <t xml:space="preserve">     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</si>
  <si>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</si>
  <si>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</si>
  <si>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</si>
  <si>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</si>
  <si>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</si>
  <si>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</si>
  <si>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</si>
  <si>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</si>
  <si>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</si>
  <si>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</si>
  <si>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</si>
  <si>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</si>
  <si>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</si>
  <si>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</si>
  <si>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</si>
  <si>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</si>
  <si>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</si>
  <si>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</si>
  <si>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</si>
  <si>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</si>
  <si>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</si>
  <si>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</si>
  <si>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</si>
  <si>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</si>
  <si>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</si>
  <si>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</si>
  <si>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</si>
  <si>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</si>
  <si>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</si>
  <si>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</si>
  <si>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</si>
  <si>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</si>
  <si>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</si>
  <si>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</si>
  <si>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</si>
  <si>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</si>
  <si>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</si>
  <si>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</si>
  <si>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</si>
  <si>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</si>
  <si>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</si>
  <si>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</si>
  <si>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</si>
  <si>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</si>
  <si>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</si>
  <si>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</si>
  <si>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</si>
  <si>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</si>
  <si>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</si>
  <si>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</si>
  <si>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>NEW STARTS</t>
  </si>
  <si>
    <t>Puerto Rico</t>
  </si>
  <si>
    <t>Guam</t>
  </si>
  <si>
    <r>
      <rPr>
        <sz val="10"/>
        <rFont val="Arial"/>
        <family val="2"/>
      </rPr>
      <t>#</t>
    </r>
    <r>
      <rPr>
        <b/>
        <sz val="10"/>
        <rFont val="Arial"/>
        <family val="2"/>
      </rPr>
      <t xml:space="preserve"> of</t>
    </r>
  </si>
  <si>
    <t>American Samoa</t>
  </si>
  <si>
    <t>Louisiana</t>
  </si>
  <si>
    <t>Massachusetts</t>
  </si>
  <si>
    <t>Northern Mariana Islands</t>
  </si>
  <si>
    <t>Virgin Islands</t>
  </si>
  <si>
    <t>Note:  Spare Parts / Assoc Capital Maintenance not included in the # of buses but included in the overall Bus Purchases Total.</t>
  </si>
  <si>
    <t>PLANNING</t>
  </si>
  <si>
    <t>RESEARCH</t>
  </si>
  <si>
    <t xml:space="preserve">                 FY 2013 CAPITAL PROGRAM OBLIGATIONS BY STATE</t>
  </si>
  <si>
    <t>TABLE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</si>
</sst>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&quot;$&quot;#,##0"/>
  </numFmts>
  <fonts count="11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/>
    <xf numFmtId="0" fontId="4" fillId="0" borderId="0" xfId="0" applyFont="1" applyFill="1"/>
    <xf numFmtId="37" fontId="0" fillId="0" borderId="0" xfId="0" applyNumberFormat="1" applyProtection="1"/>
    <xf numFmtId="5" fontId="5" fillId="0" borderId="0" xfId="0" applyNumberFormat="1" applyFont="1" applyFill="1" applyProtection="1"/>
    <xf numFmtId="5" fontId="5" fillId="0" borderId="0" xfId="0" applyNumberFormat="1" applyFont="1" applyProtection="1"/>
    <xf numFmtId="164" fontId="4" fillId="0" borderId="1" xfId="0" applyNumberFormat="1" applyFont="1" applyBorder="1" applyProtection="1"/>
    <xf numFmtId="164" fontId="3" fillId="0" borderId="0" xfId="0" applyNumberFormat="1" applyFont="1" applyProtection="1"/>
    <xf numFmtId="0" fontId="3" fillId="0" borderId="0" xfId="0" applyFont="1"/>
    <xf numFmtId="37" fontId="5" fillId="0" borderId="0" xfId="0" applyNumberFormat="1" applyFont="1" applyFill="1" applyProtection="1"/>
    <xf numFmtId="37" fontId="5" fillId="0" borderId="0" xfId="0" applyNumberFormat="1" applyFont="1" applyProtection="1"/>
    <xf numFmtId="37" fontId="5" fillId="0" borderId="2" xfId="0" applyNumberFormat="1" applyFont="1" applyFill="1" applyBorder="1" applyProtection="1"/>
    <xf numFmtId="37" fontId="5" fillId="0" borderId="2" xfId="0" applyNumberFormat="1" applyFont="1" applyBorder="1" applyProtection="1"/>
    <xf numFmtId="164" fontId="4" fillId="0" borderId="3" xfId="0" applyNumberFormat="1" applyFont="1" applyBorder="1" applyProtection="1"/>
    <xf numFmtId="164" fontId="3" fillId="0" borderId="2" xfId="0" applyNumberFormat="1" applyFont="1" applyBorder="1" applyProtection="1"/>
    <xf numFmtId="0" fontId="5" fillId="0" borderId="0" xfId="0" applyFont="1" applyFill="1"/>
    <xf numFmtId="37" fontId="5" fillId="0" borderId="1" xfId="0" applyNumberFormat="1" applyFont="1" applyBorder="1" applyProtection="1"/>
    <xf numFmtId="0" fontId="6" fillId="0" borderId="0" xfId="0" applyFont="1"/>
    <xf numFmtId="37" fontId="5" fillId="0" borderId="0" xfId="0" applyNumberFormat="1" applyFont="1" applyBorder="1" applyProtection="1"/>
    <xf numFmtId="37" fontId="5" fillId="0" borderId="0" xfId="0" applyNumberFormat="1" applyFont="1" applyFill="1" applyBorder="1" applyProtection="1"/>
    <xf numFmtId="0" fontId="7" fillId="0" borderId="1" xfId="0" applyFont="1" applyBorder="1"/>
    <xf numFmtId="0" fontId="7" fillId="0" borderId="3" xfId="0" applyFont="1" applyBorder="1"/>
    <xf numFmtId="0" fontId="0" fillId="0" borderId="4" xfId="0" applyBorder="1"/>
    <xf numFmtId="0" fontId="0" fillId="0" borderId="5" xfId="0" applyFill="1" applyBorder="1"/>
    <xf numFmtId="37" fontId="0" fillId="0" borderId="5" xfId="0" applyNumberFormat="1" applyBorder="1" applyProtection="1"/>
    <xf numFmtId="37" fontId="0" fillId="0" borderId="6" xfId="0" applyNumberFormat="1" applyBorder="1" applyProtection="1"/>
    <xf numFmtId="0" fontId="2" fillId="0" borderId="7" xfId="0" applyFont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Border="1" applyProtection="1"/>
    <xf numFmtId="164" fontId="3" fillId="0" borderId="1" xfId="0" applyNumberFormat="1" applyFont="1" applyBorder="1" applyProtection="1"/>
    <xf numFmtId="0" fontId="0" fillId="0" borderId="8" xfId="0" applyBorder="1"/>
    <xf numFmtId="0" fontId="0" fillId="0" borderId="9" xfId="0" applyFill="1" applyBorder="1"/>
    <xf numFmtId="37" fontId="0" fillId="0" borderId="9" xfId="0" applyNumberFormat="1" applyBorder="1" applyProtection="1"/>
    <xf numFmtId="37" fontId="0" fillId="0" borderId="10" xfId="0" applyNumberFormat="1" applyBorder="1" applyProtection="1"/>
    <xf numFmtId="5" fontId="0" fillId="0" borderId="0" xfId="0" applyNumberFormat="1"/>
    <xf numFmtId="164" fontId="3" fillId="0" borderId="0" xfId="0" applyNumberFormat="1" applyFont="1" applyBorder="1" applyProtection="1"/>
    <xf numFmtId="37" fontId="7" fillId="0" borderId="0" xfId="0" applyNumberFormat="1" applyFont="1" applyFill="1" applyProtection="1"/>
    <xf numFmtId="37" fontId="7" fillId="0" borderId="2" xfId="0" applyNumberFormat="1" applyFont="1" applyFill="1" applyBorder="1" applyProtection="1"/>
    <xf numFmtId="0" fontId="7" fillId="0" borderId="0" xfId="0" applyFont="1" applyFill="1"/>
    <xf numFmtId="0" fontId="7" fillId="0" borderId="5" xfId="0" applyFont="1" applyFill="1" applyBorder="1"/>
    <xf numFmtId="37" fontId="9" fillId="0" borderId="0" xfId="0" applyNumberFormat="1" applyFont="1" applyFill="1" applyBorder="1" applyProtection="1"/>
    <xf numFmtId="0" fontId="7" fillId="0" borderId="9" xfId="0" applyFont="1" applyFill="1" applyBorder="1"/>
    <xf numFmtId="0" fontId="10" fillId="0" borderId="0" xfId="0" applyFont="1"/>
    <xf numFmtId="0" fontId="7" fillId="0" borderId="11" xfId="0" applyFont="1" applyBorder="1"/>
    <xf numFmtId="37" fontId="5" fillId="0" borderId="12" xfId="0" applyNumberFormat="1" applyFont="1" applyFill="1" applyBorder="1" applyProtection="1"/>
    <xf numFmtId="37" fontId="7" fillId="0" borderId="12" xfId="0" applyNumberFormat="1" applyFont="1" applyFill="1" applyBorder="1" applyProtection="1"/>
    <xf numFmtId="37" fontId="5" fillId="0" borderId="12" xfId="0" applyNumberFormat="1" applyFont="1" applyBorder="1" applyProtection="1"/>
    <xf numFmtId="164" fontId="4" fillId="0" borderId="11" xfId="0" applyNumberFormat="1" applyFont="1" applyBorder="1" applyProtection="1"/>
    <xf numFmtId="164" fontId="3" fillId="0" borderId="12" xfId="0" applyNumberFormat="1" applyFont="1" applyBorder="1" applyProtection="1"/>
    <xf numFmtId="164" fontId="4" fillId="0" borderId="3" xfId="0" quotePrefix="1" applyNumberFormat="1" applyFont="1" applyBorder="1" applyAlignment="1" applyProtection="1">
      <alignment horizontal="center"/>
    </xf>
    <xf numFmtId="0" fontId="0" fillId="0" borderId="13" xfId="0" applyFill="1" applyBorder="1"/>
    <xf numFmtId="0" fontId="1" fillId="0" borderId="13" xfId="0" applyFont="1" applyFill="1" applyBorder="1"/>
    <xf numFmtId="0" fontId="0" fillId="0" borderId="14" xfId="0" applyFill="1" applyBorder="1"/>
    <xf numFmtId="0" fontId="2" fillId="0" borderId="15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4" fillId="0" borderId="18" xfId="0" applyFont="1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2" fillId="0" borderId="22" xfId="0" applyFont="1" applyFill="1" applyBorder="1" applyAlignment="1">
      <alignment horizontal="center"/>
    </xf>
    <xf numFmtId="0" fontId="0" fillId="0" borderId="23" xfId="0" applyFill="1" applyBorder="1"/>
    <xf numFmtId="0" fontId="0" fillId="0" borderId="22" xfId="0" applyFill="1" applyBorder="1"/>
    <xf numFmtId="5" fontId="5" fillId="0" borderId="22" xfId="0" applyNumberFormat="1" applyFont="1" applyFill="1" applyBorder="1" applyProtection="1"/>
    <xf numFmtId="37" fontId="5" fillId="0" borderId="22" xfId="0" applyNumberFormat="1" applyFont="1" applyFill="1" applyBorder="1" applyProtection="1"/>
    <xf numFmtId="0" fontId="0" fillId="0" borderId="24" xfId="0" applyFill="1" applyBorder="1"/>
    <xf numFmtId="37" fontId="7" fillId="0" borderId="0" xfId="0" applyNumberFormat="1" applyFont="1" applyFill="1" applyBorder="1" applyProtection="1"/>
    <xf numFmtId="164" fontId="4" fillId="0" borderId="3" xfId="0" quotePrefix="1" applyNumberFormat="1" applyFont="1" applyBorder="1" applyAlignment="1" applyProtection="1">
      <alignment horizontal="right"/>
    </xf>
    <xf numFmtId="0" fontId="8" fillId="0" borderId="0" xfId="0" applyFont="1" applyFill="1" applyBorder="1" applyAlignment="1">
      <alignment horizontal="center"/>
    </xf>
    <xf numFmtId="164" fontId="0" fillId="0" borderId="0" xfId="0" applyNumberFormat="1"/>
    <xf numFmtId="37" fontId="2" fillId="0" borderId="22" xfId="0" applyNumberFormat="1" applyFont="1" applyBorder="1" applyProtection="1"/>
    <xf numFmtId="0" fontId="0" fillId="0" borderId="14" xfId="0" applyBorder="1"/>
    <xf numFmtId="3" fontId="8" fillId="0" borderId="16" xfId="0" applyNumberFormat="1" applyFont="1" applyBorder="1" applyAlignment="1" applyProtection="1">
      <alignment horizontal="center"/>
    </xf>
    <xf numFmtId="3" fontId="8" fillId="0" borderId="25" xfId="0" applyNumberFormat="1" applyFont="1" applyBorder="1" applyAlignment="1" applyProtection="1">
      <alignment horizontal="center"/>
    </xf>
    <xf numFmtId="3" fontId="8" fillId="0" borderId="26" xfId="0" applyNumberFormat="1" applyFont="1" applyBorder="1" applyAlignment="1" applyProtection="1">
      <alignment horizontal="center"/>
    </xf>
    <xf numFmtId="3" fontId="8" fillId="0" borderId="27" xfId="0" applyNumberFormat="1" applyFont="1" applyBorder="1" applyAlignment="1" applyProtection="1">
      <alignment horizontal="center"/>
    </xf>
    <xf numFmtId="0" fontId="1" fillId="0" borderId="21" xfId="0" applyFont="1" applyFill="1" applyBorder="1"/>
    <xf numFmtId="0" fontId="1" fillId="0" borderId="28" xfId="0" applyFont="1" applyFill="1" applyBorder="1"/>
    <xf numFmtId="0" fontId="0" fillId="0" borderId="0" xfId="0" applyBorder="1"/>
    <xf numFmtId="164" fontId="4" fillId="0" borderId="0" xfId="0" applyNumberFormat="1" applyFont="1" applyBorder="1" applyProtection="1"/>
    <xf numFmtId="164" fontId="4" fillId="0" borderId="2" xfId="0" applyNumberFormat="1" applyFont="1" applyBorder="1" applyProtection="1"/>
    <xf numFmtId="164" fontId="4" fillId="0" borderId="2" xfId="0" quotePrefix="1" applyNumberFormat="1" applyFont="1" applyBorder="1" applyAlignment="1" applyProtection="1">
      <alignment horizontal="right"/>
    </xf>
    <xf numFmtId="164" fontId="4" fillId="0" borderId="12" xfId="0" applyNumberFormat="1" applyFont="1" applyBorder="1" applyProtection="1"/>
    <xf numFmtId="0" fontId="2" fillId="0" borderId="22" xfId="0" applyFont="1" applyFill="1" applyBorder="1"/>
    <xf numFmtId="0" fontId="0" fillId="0" borderId="22" xfId="0" applyBorder="1"/>
    <xf numFmtId="164" fontId="4" fillId="0" borderId="22" xfId="0" applyNumberFormat="1" applyFont="1" applyBorder="1" applyProtection="1"/>
    <xf numFmtId="37" fontId="5" fillId="0" borderId="22" xfId="0" applyNumberFormat="1" applyFont="1" applyBorder="1" applyProtection="1"/>
    <xf numFmtId="37" fontId="0" fillId="0" borderId="31" xfId="0" applyNumberFormat="1" applyBorder="1" applyProtection="1"/>
    <xf numFmtId="37" fontId="0" fillId="0" borderId="32" xfId="0" applyNumberFormat="1" applyBorder="1" applyProtection="1"/>
    <xf numFmtId="5" fontId="2" fillId="0" borderId="22" xfId="0" applyNumberFormat="1" applyFont="1" applyBorder="1" applyProtection="1"/>
    <xf numFmtId="37" fontId="2" fillId="0" borderId="29" xfId="0" applyNumberFormat="1" applyFont="1" applyBorder="1" applyProtection="1"/>
    <xf numFmtId="37" fontId="2" fillId="0" borderId="30" xfId="0" applyNumberFormat="1" applyFont="1" applyBorder="1" applyProtection="1"/>
    <xf numFmtId="3" fontId="5" fillId="0" borderId="0" xfId="0" applyNumberFormat="1" applyFont="1" applyBorder="1"/>
    <xf numFmtId="3" fontId="5" fillId="0" borderId="0" xfId="0" applyNumberFormat="1" applyFont="1" applyBorder="1" applyProtection="1"/>
    <xf numFmtId="3" fontId="5" fillId="0" borderId="2" xfId="0" applyNumberFormat="1" applyFont="1" applyBorder="1" applyProtection="1"/>
    <xf numFmtId="3" fontId="5" fillId="0" borderId="22" xfId="0" applyNumberFormat="1" applyFont="1" applyBorder="1" applyProtection="1"/>
    <xf numFmtId="3" fontId="5" fillId="0" borderId="2" xfId="0" quotePrefix="1" applyNumberFormat="1" applyFont="1" applyBorder="1" applyAlignment="1" applyProtection="1">
      <alignment horizontal="right"/>
    </xf>
    <xf numFmtId="3" fontId="5" fillId="0" borderId="12" xfId="0" applyNumberFormat="1" applyFont="1" applyBorder="1" applyProtection="1"/>
    <xf numFmtId="3" fontId="5" fillId="0" borderId="29" xfId="0" applyNumberFormat="1" applyFont="1" applyBorder="1" applyProtection="1"/>
    <xf numFmtId="3" fontId="5" fillId="0" borderId="29" xfId="0" quotePrefix="1" applyNumberFormat="1" applyFont="1" applyBorder="1" applyAlignment="1" applyProtection="1">
      <alignment horizontal="right"/>
    </xf>
    <xf numFmtId="3" fontId="5" fillId="0" borderId="30" xfId="0" applyNumberFormat="1" applyFont="1" applyBorder="1" applyProtection="1"/>
    <xf numFmtId="165" fontId="5" fillId="0" borderId="22" xfId="0" applyNumberFormat="1" applyFont="1" applyBorder="1" applyProtection="1"/>
    <xf numFmtId="165" fontId="5" fillId="0" borderId="0" xfId="0" applyNumberFormat="1" applyFont="1" applyBorder="1" applyProtection="1"/>
    <xf numFmtId="0" fontId="3" fillId="0" borderId="0" xfId="0" applyFont="1" applyFill="1"/>
    <xf numFmtId="0" fontId="7" fillId="0" borderId="1" xfId="0" applyFont="1" applyFill="1" applyBorder="1"/>
    <xf numFmtId="164" fontId="4" fillId="0" borderId="1" xfId="0" applyNumberFormat="1" applyFont="1" applyFill="1" applyBorder="1" applyProtection="1"/>
    <xf numFmtId="3" fontId="5" fillId="0" borderId="0" xfId="0" applyNumberFormat="1" applyFont="1" applyFill="1" applyBorder="1" applyProtection="1"/>
    <xf numFmtId="164" fontId="4" fillId="0" borderId="0" xfId="0" applyNumberFormat="1" applyFont="1" applyFill="1" applyBorder="1" applyProtection="1"/>
    <xf numFmtId="3" fontId="5" fillId="0" borderId="22" xfId="0" applyNumberFormat="1" applyFont="1" applyFill="1" applyBorder="1" applyProtection="1"/>
    <xf numFmtId="37" fontId="2" fillId="0" borderId="22" xfId="0" applyNumberFormat="1" applyFont="1" applyFill="1" applyBorder="1" applyProtection="1"/>
    <xf numFmtId="164" fontId="3" fillId="0" borderId="0" xfId="0" applyNumberFormat="1" applyFont="1" applyFill="1" applyProtection="1"/>
    <xf numFmtId="3" fontId="8" fillId="0" borderId="16" xfId="0" applyNumberFormat="1" applyFont="1" applyFill="1" applyBorder="1" applyAlignment="1" applyProtection="1">
      <alignment horizontal="center"/>
    </xf>
    <xf numFmtId="37" fontId="0" fillId="0" borderId="0" xfId="0" applyNumberFormat="1" applyFill="1" applyProtection="1"/>
    <xf numFmtId="0" fontId="7" fillId="0" borderId="3" xfId="0" applyFont="1" applyFill="1" applyBorder="1"/>
    <xf numFmtId="164" fontId="4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164" fontId="4" fillId="0" borderId="2" xfId="0" applyNumberFormat="1" applyFont="1" applyFill="1" applyBorder="1" applyProtection="1"/>
    <xf numFmtId="3" fontId="5" fillId="0" borderId="29" xfId="0" applyNumberFormat="1" applyFont="1" applyFill="1" applyBorder="1" applyProtection="1"/>
    <xf numFmtId="37" fontId="2" fillId="0" borderId="29" xfId="0" applyNumberFormat="1" applyFont="1" applyFill="1" applyBorder="1" applyProtection="1"/>
    <xf numFmtId="164" fontId="3" fillId="0" borderId="2" xfId="0" applyNumberFormat="1" applyFont="1" applyFill="1" applyBorder="1" applyProtection="1"/>
    <xf numFmtId="3" fontId="8" fillId="0" borderId="25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7"/>
  <sheetViews>
    <sheetView tabSelected="1" defaultGridColor="0" topLeftCell="B1" colorId="22" zoomScale="75" zoomScaleNormal="7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C40" sqref="C40"/>
    </sheetView>
  </sheetViews>
  <sheetFormatPr defaultColWidth="11.44140625" defaultRowHeight="15" x14ac:dyDescent="0.2"/>
  <cols>
    <col min="1" max="1" width="1.109375" customWidth="1"/>
    <col min="2" max="2" width="20.77734375" customWidth="1"/>
    <col min="3" max="3" width="15.77734375" customWidth="1"/>
    <col min="4" max="4" width="7.77734375" customWidth="1"/>
    <col min="5" max="6" width="14.77734375" customWidth="1"/>
    <col min="7" max="7" width="15.77734375" customWidth="1"/>
    <col min="8" max="8" width="5.77734375" customWidth="1"/>
    <col min="9" max="9" width="16.77734375" customWidth="1"/>
    <col min="10" max="10" width="6.33203125" customWidth="1"/>
    <col min="11" max="11" width="16.77734375" customWidth="1"/>
    <col min="12" max="12" width="5.77734375" customWidth="1"/>
    <col min="13" max="13" width="15.44140625" customWidth="1"/>
    <col min="14" max="14" width="5.77734375" customWidth="1"/>
    <col min="15" max="15" width="17.109375" customWidth="1"/>
    <col min="16" max="16" width="5.77734375" customWidth="1"/>
    <col min="17" max="17" width="16.77734375" customWidth="1"/>
    <col min="18" max="18" width="11.44140625" customWidth="1"/>
    <col min="19" max="19" width="5.5546875" customWidth="1"/>
    <col min="20" max="20" width="1.88671875" customWidth="1"/>
    <col min="21" max="21" width="11.44140625" customWidth="1"/>
    <col min="22" max="22" width="15" customWidth="1"/>
  </cols>
  <sheetData>
    <row r="1" spans="1:20" ht="18" x14ac:dyDescent="0.25">
      <c r="B1" s="130" t="s">
        <v>78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20" ht="18" x14ac:dyDescent="0.25">
      <c r="B2" s="130" t="s">
        <v>77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20" ht="18.75" thickBot="1" x14ac:dyDescent="0.3">
      <c r="B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0" ht="9" customHeight="1" x14ac:dyDescent="0.25">
      <c r="B4" s="74"/>
      <c r="C4" s="68"/>
      <c r="D4" s="52"/>
      <c r="E4" s="52"/>
      <c r="F4" s="52"/>
      <c r="G4" s="53"/>
      <c r="H4" s="53"/>
      <c r="I4" s="85"/>
      <c r="J4" s="86"/>
      <c r="K4" s="85"/>
      <c r="L4" s="86"/>
      <c r="M4" s="53"/>
      <c r="N4" s="53"/>
      <c r="O4" s="85"/>
      <c r="P4" s="53"/>
      <c r="Q4" s="68" t="s">
        <v>0</v>
      </c>
      <c r="R4" s="52"/>
      <c r="S4" s="54"/>
    </row>
    <row r="5" spans="1:20" ht="15.75" x14ac:dyDescent="0.25">
      <c r="B5" s="55"/>
      <c r="C5" s="69" t="s">
        <v>1</v>
      </c>
      <c r="D5" s="77" t="s">
        <v>68</v>
      </c>
      <c r="E5" s="56" t="s">
        <v>1</v>
      </c>
      <c r="F5" s="56" t="s">
        <v>2</v>
      </c>
      <c r="G5" s="56" t="s">
        <v>3</v>
      </c>
      <c r="H5" s="58"/>
      <c r="I5" s="56" t="s">
        <v>4</v>
      </c>
      <c r="J5" s="58"/>
      <c r="K5" s="59"/>
      <c r="L5" s="58"/>
      <c r="M5" s="59"/>
      <c r="N5" s="59"/>
      <c r="O5" s="92"/>
      <c r="P5" s="59"/>
      <c r="Q5" s="92" t="s">
        <v>0</v>
      </c>
      <c r="R5" s="56" t="s">
        <v>5</v>
      </c>
      <c r="S5" s="60"/>
    </row>
    <row r="6" spans="1:20" ht="15.75" x14ac:dyDescent="0.25">
      <c r="B6" s="61" t="s">
        <v>6</v>
      </c>
      <c r="C6" s="69" t="s">
        <v>7</v>
      </c>
      <c r="D6" s="57" t="s">
        <v>8</v>
      </c>
      <c r="E6" s="56" t="s">
        <v>9</v>
      </c>
      <c r="F6" s="56" t="s">
        <v>10</v>
      </c>
      <c r="G6" s="56" t="s">
        <v>1</v>
      </c>
      <c r="H6" s="62" t="s">
        <v>11</v>
      </c>
      <c r="I6" s="56" t="s">
        <v>12</v>
      </c>
      <c r="J6" s="62" t="s">
        <v>11</v>
      </c>
      <c r="K6" s="56" t="s">
        <v>65</v>
      </c>
      <c r="L6" s="62" t="s">
        <v>11</v>
      </c>
      <c r="M6" s="56" t="s">
        <v>75</v>
      </c>
      <c r="N6" s="56" t="s">
        <v>11</v>
      </c>
      <c r="O6" s="69" t="s">
        <v>76</v>
      </c>
      <c r="P6" s="56" t="s">
        <v>11</v>
      </c>
      <c r="Q6" s="69" t="s">
        <v>13</v>
      </c>
      <c r="R6" s="56" t="s">
        <v>3</v>
      </c>
      <c r="S6" s="60" t="s">
        <v>64</v>
      </c>
    </row>
    <row r="7" spans="1:20" ht="9" customHeight="1" thickBot="1" x14ac:dyDescent="0.25">
      <c r="B7" s="63"/>
      <c r="C7" s="70"/>
      <c r="D7" s="65"/>
      <c r="E7" s="64"/>
      <c r="F7" s="64"/>
      <c r="G7" s="64"/>
      <c r="H7" s="66"/>
      <c r="I7" s="64"/>
      <c r="J7" s="66"/>
      <c r="K7" s="64"/>
      <c r="L7" s="66"/>
      <c r="M7" s="64"/>
      <c r="N7" s="64"/>
      <c r="O7" s="70"/>
      <c r="P7" s="64"/>
      <c r="Q7" s="70"/>
      <c r="R7" s="64"/>
      <c r="S7" s="67"/>
    </row>
    <row r="8" spans="1:20" x14ac:dyDescent="0.2">
      <c r="B8" s="2"/>
      <c r="C8" s="71"/>
      <c r="D8" s="4"/>
      <c r="E8" s="3"/>
      <c r="F8" s="3"/>
      <c r="H8" s="2"/>
      <c r="J8" s="2"/>
      <c r="L8" s="2"/>
      <c r="M8" s="101"/>
      <c r="N8" s="87"/>
      <c r="O8" s="93"/>
      <c r="P8" s="87"/>
      <c r="Q8" s="93"/>
      <c r="S8" s="80"/>
    </row>
    <row r="9" spans="1:20" ht="15.75" x14ac:dyDescent="0.25">
      <c r="B9" s="22" t="s">
        <v>15</v>
      </c>
      <c r="C9" s="72">
        <v>224553</v>
      </c>
      <c r="D9" s="38">
        <v>3</v>
      </c>
      <c r="E9" s="6">
        <v>220000</v>
      </c>
      <c r="F9" s="6">
        <v>400000</v>
      </c>
      <c r="G9" s="7">
        <f>F9+E9+C9</f>
        <v>844553</v>
      </c>
      <c r="H9" s="8">
        <f t="shared" ref="H9:H63" si="0">(G9/$Q9)*100</f>
        <v>100</v>
      </c>
      <c r="I9" s="7">
        <v>0</v>
      </c>
      <c r="J9" s="8">
        <f t="shared" ref="J9:J63" si="1">(I9/$Q9)*100</f>
        <v>0</v>
      </c>
      <c r="K9" s="7">
        <v>0</v>
      </c>
      <c r="L9" s="8">
        <f t="shared" ref="L9:P63" si="2">(K9/$Q9)*100</f>
        <v>0</v>
      </c>
      <c r="M9" s="111">
        <v>0</v>
      </c>
      <c r="N9" s="88">
        <f t="shared" si="2"/>
        <v>0</v>
      </c>
      <c r="O9" s="110">
        <v>0</v>
      </c>
      <c r="P9" s="88">
        <f>(O9/$Q9)*100</f>
        <v>0</v>
      </c>
      <c r="Q9" s="98">
        <f>O9+M9+K9+I9+G9</f>
        <v>844553</v>
      </c>
      <c r="R9" s="9">
        <f>(Q9/$Q$68)*100</f>
        <v>1.9521497452800119E-2</v>
      </c>
      <c r="S9" s="81">
        <f>RANK(Q9,Q$9:Q$64,0)</f>
        <v>50</v>
      </c>
    </row>
    <row r="10" spans="1:20" ht="15.75" x14ac:dyDescent="0.25">
      <c r="A10" s="10"/>
      <c r="B10" s="22" t="s">
        <v>16</v>
      </c>
      <c r="C10" s="73">
        <v>1304000</v>
      </c>
      <c r="D10" s="38">
        <v>8</v>
      </c>
      <c r="E10" s="11">
        <v>2904859</v>
      </c>
      <c r="F10" s="11">
        <v>120000</v>
      </c>
      <c r="G10" s="12">
        <f>F10+E10+C10</f>
        <v>4328859</v>
      </c>
      <c r="H10" s="8">
        <f t="shared" si="0"/>
        <v>14.379472181441963</v>
      </c>
      <c r="I10" s="12">
        <v>18275577</v>
      </c>
      <c r="J10" s="8">
        <f t="shared" si="1"/>
        <v>60.707255900758284</v>
      </c>
      <c r="K10" s="12">
        <v>7500000</v>
      </c>
      <c r="L10" s="8">
        <f>(K10/$Q10)*100</f>
        <v>24.913271917799758</v>
      </c>
      <c r="M10" s="102">
        <v>0</v>
      </c>
      <c r="N10" s="88">
        <f t="shared" si="2"/>
        <v>0</v>
      </c>
      <c r="O10" s="104">
        <v>0</v>
      </c>
      <c r="P10" s="88">
        <f t="shared" si="2"/>
        <v>0</v>
      </c>
      <c r="Q10" s="79">
        <f t="shared" ref="Q10:Q64" si="3">O10+M10+K10+I10+G10</f>
        <v>30104436</v>
      </c>
      <c r="R10" s="9">
        <f>(Q10/$Q$68)*100</f>
        <v>0.69585173540557455</v>
      </c>
      <c r="S10" s="81">
        <f t="shared" ref="S10:S64" si="4">RANK(Q10,Q$9:Q$64,0)</f>
        <v>21</v>
      </c>
      <c r="T10" s="5"/>
    </row>
    <row r="11" spans="1:20" ht="15.75" x14ac:dyDescent="0.25">
      <c r="A11" s="10"/>
      <c r="B11" s="22" t="s">
        <v>69</v>
      </c>
      <c r="C11" s="11">
        <v>0</v>
      </c>
      <c r="D11" s="38">
        <v>0</v>
      </c>
      <c r="E11" s="11">
        <v>0</v>
      </c>
      <c r="F11" s="11">
        <v>0</v>
      </c>
      <c r="G11" s="12">
        <f t="shared" ref="G11:G64" si="5">F11+E11+C11</f>
        <v>0</v>
      </c>
      <c r="H11" s="8">
        <v>0</v>
      </c>
      <c r="I11" s="12">
        <v>0</v>
      </c>
      <c r="J11" s="8">
        <v>0</v>
      </c>
      <c r="K11" s="12">
        <v>0</v>
      </c>
      <c r="L11" s="8">
        <v>0</v>
      </c>
      <c r="M11" s="102">
        <v>0</v>
      </c>
      <c r="N11" s="88">
        <v>0</v>
      </c>
      <c r="O11" s="104">
        <v>0</v>
      </c>
      <c r="P11" s="88">
        <v>0</v>
      </c>
      <c r="Q11" s="79">
        <f t="shared" si="3"/>
        <v>0</v>
      </c>
      <c r="R11" s="9">
        <f t="shared" ref="R11:R64" si="6">(Q11/$Q$68)*100</f>
        <v>0</v>
      </c>
      <c r="S11" s="81">
        <f t="shared" si="4"/>
        <v>53</v>
      </c>
      <c r="T11" s="5"/>
    </row>
    <row r="12" spans="1:20" ht="15.75" x14ac:dyDescent="0.25">
      <c r="A12" s="10"/>
      <c r="B12" s="22" t="s">
        <v>17</v>
      </c>
      <c r="C12" s="11">
        <v>1449798</v>
      </c>
      <c r="D12" s="38">
        <v>3</v>
      </c>
      <c r="E12" s="11">
        <v>2581189</v>
      </c>
      <c r="F12" s="11">
        <v>0</v>
      </c>
      <c r="G12" s="12">
        <f t="shared" si="5"/>
        <v>4030987</v>
      </c>
      <c r="H12" s="8">
        <f t="shared" si="0"/>
        <v>10.201934415497757</v>
      </c>
      <c r="I12" s="12">
        <v>0</v>
      </c>
      <c r="J12" s="8">
        <f t="shared" si="1"/>
        <v>0</v>
      </c>
      <c r="K12" s="12">
        <v>35481000</v>
      </c>
      <c r="L12" s="8">
        <f t="shared" si="2"/>
        <v>89.79806558450224</v>
      </c>
      <c r="M12" s="102">
        <v>0</v>
      </c>
      <c r="N12" s="88">
        <f t="shared" si="2"/>
        <v>0</v>
      </c>
      <c r="O12" s="104">
        <v>0</v>
      </c>
      <c r="P12" s="88">
        <f t="shared" si="2"/>
        <v>0</v>
      </c>
      <c r="Q12" s="79">
        <f t="shared" si="3"/>
        <v>39511987</v>
      </c>
      <c r="R12" s="9">
        <f t="shared" si="6"/>
        <v>0.91330343220090571</v>
      </c>
      <c r="S12" s="81">
        <f t="shared" si="4"/>
        <v>20</v>
      </c>
      <c r="T12" s="5"/>
    </row>
    <row r="13" spans="1:20" ht="15.75" x14ac:dyDescent="0.25">
      <c r="A13" s="10"/>
      <c r="B13" s="23" t="s">
        <v>18</v>
      </c>
      <c r="C13" s="13">
        <v>0</v>
      </c>
      <c r="D13" s="39">
        <v>0</v>
      </c>
      <c r="E13" s="13">
        <v>0</v>
      </c>
      <c r="F13" s="13">
        <v>0</v>
      </c>
      <c r="G13" s="14">
        <f t="shared" si="5"/>
        <v>0</v>
      </c>
      <c r="H13" s="15">
        <f t="shared" si="0"/>
        <v>0</v>
      </c>
      <c r="I13" s="14">
        <v>111157</v>
      </c>
      <c r="J13" s="15">
        <f t="shared" si="1"/>
        <v>100</v>
      </c>
      <c r="K13" s="14">
        <v>0</v>
      </c>
      <c r="L13" s="15">
        <f t="shared" si="2"/>
        <v>0</v>
      </c>
      <c r="M13" s="103">
        <v>0</v>
      </c>
      <c r="N13" s="89">
        <f t="shared" si="2"/>
        <v>0</v>
      </c>
      <c r="O13" s="107">
        <v>0</v>
      </c>
      <c r="P13" s="89">
        <f t="shared" si="2"/>
        <v>0</v>
      </c>
      <c r="Q13" s="99">
        <f t="shared" si="3"/>
        <v>111157</v>
      </c>
      <c r="R13" s="16">
        <f t="shared" si="6"/>
        <v>2.569348628636572E-3</v>
      </c>
      <c r="S13" s="82">
        <f t="shared" si="4"/>
        <v>52</v>
      </c>
      <c r="T13" s="5"/>
    </row>
    <row r="14" spans="1:20" ht="15.75" x14ac:dyDescent="0.25">
      <c r="A14" s="10"/>
      <c r="B14" s="22" t="s">
        <v>19</v>
      </c>
      <c r="C14" s="11">
        <v>21579683</v>
      </c>
      <c r="D14" s="38">
        <v>59</v>
      </c>
      <c r="E14" s="11">
        <v>23257991</v>
      </c>
      <c r="F14" s="11">
        <v>2386040</v>
      </c>
      <c r="G14" s="12">
        <f t="shared" si="5"/>
        <v>47223714</v>
      </c>
      <c r="H14" s="8">
        <f t="shared" si="0"/>
        <v>11.685469509476063</v>
      </c>
      <c r="I14" s="12">
        <v>87163248</v>
      </c>
      <c r="J14" s="8">
        <f t="shared" si="1"/>
        <v>21.568474619571436</v>
      </c>
      <c r="K14" s="12">
        <v>266766415</v>
      </c>
      <c r="L14" s="8">
        <f t="shared" si="2"/>
        <v>66.011131793546312</v>
      </c>
      <c r="M14" s="102">
        <v>0</v>
      </c>
      <c r="N14" s="88">
        <f t="shared" si="2"/>
        <v>0</v>
      </c>
      <c r="O14" s="104">
        <v>2970000</v>
      </c>
      <c r="P14" s="88">
        <f t="shared" si="2"/>
        <v>0.7349240774061927</v>
      </c>
      <c r="Q14" s="79">
        <f t="shared" si="3"/>
        <v>404123377</v>
      </c>
      <c r="R14" s="9">
        <f t="shared" si="6"/>
        <v>9.3411467068644392</v>
      </c>
      <c r="S14" s="81">
        <f t="shared" si="4"/>
        <v>3</v>
      </c>
      <c r="T14" s="5"/>
    </row>
    <row r="15" spans="1:20" ht="15.75" x14ac:dyDescent="0.25">
      <c r="A15" s="10"/>
      <c r="B15" s="22" t="s">
        <v>20</v>
      </c>
      <c r="C15" s="11">
        <v>4579502</v>
      </c>
      <c r="D15" s="38">
        <v>22</v>
      </c>
      <c r="E15" s="11">
        <v>1217878</v>
      </c>
      <c r="F15" s="11">
        <v>47268</v>
      </c>
      <c r="G15" s="12">
        <f t="shared" si="5"/>
        <v>5844648</v>
      </c>
      <c r="H15" s="8">
        <f t="shared" si="0"/>
        <v>3.5517466168821774</v>
      </c>
      <c r="I15" s="12">
        <v>16945946</v>
      </c>
      <c r="J15" s="8">
        <f t="shared" si="1"/>
        <v>10.29791809110969</v>
      </c>
      <c r="K15" s="12">
        <v>141766415</v>
      </c>
      <c r="L15" s="8">
        <f t="shared" si="2"/>
        <v>86.150335292008123</v>
      </c>
      <c r="M15" s="102">
        <v>0</v>
      </c>
      <c r="N15" s="88">
        <f t="shared" si="2"/>
        <v>0</v>
      </c>
      <c r="O15" s="104">
        <v>0</v>
      </c>
      <c r="P15" s="88">
        <f t="shared" si="2"/>
        <v>0</v>
      </c>
      <c r="Q15" s="79">
        <f t="shared" si="3"/>
        <v>164557009</v>
      </c>
      <c r="R15" s="9">
        <f t="shared" si="6"/>
        <v>3.803668013770487</v>
      </c>
      <c r="S15" s="81">
        <f t="shared" si="4"/>
        <v>10</v>
      </c>
      <c r="T15" s="5"/>
    </row>
    <row r="16" spans="1:20" ht="15.75" x14ac:dyDescent="0.25">
      <c r="A16" s="10"/>
      <c r="B16" s="22" t="s">
        <v>21</v>
      </c>
      <c r="C16" s="11">
        <v>0</v>
      </c>
      <c r="D16" s="38">
        <v>0</v>
      </c>
      <c r="E16" s="11">
        <v>2000000</v>
      </c>
      <c r="F16" s="11">
        <v>10000000</v>
      </c>
      <c r="G16" s="12">
        <f t="shared" si="5"/>
        <v>12000000</v>
      </c>
      <c r="H16" s="8">
        <f t="shared" si="0"/>
        <v>6.6815283902651332</v>
      </c>
      <c r="I16" s="12">
        <v>108000000</v>
      </c>
      <c r="J16" s="8">
        <f t="shared" si="1"/>
        <v>60.133755512386202</v>
      </c>
      <c r="K16" s="12">
        <v>59599626</v>
      </c>
      <c r="L16" s="8">
        <f t="shared" si="2"/>
        <v>33.184716097348662</v>
      </c>
      <c r="M16" s="102">
        <v>0</v>
      </c>
      <c r="N16" s="88">
        <f t="shared" si="2"/>
        <v>0</v>
      </c>
      <c r="O16" s="104">
        <v>0</v>
      </c>
      <c r="P16" s="88">
        <f t="shared" si="2"/>
        <v>0</v>
      </c>
      <c r="Q16" s="79">
        <f t="shared" si="3"/>
        <v>179599626</v>
      </c>
      <c r="R16" s="9">
        <f t="shared" si="6"/>
        <v>4.1513719582819002</v>
      </c>
      <c r="S16" s="81">
        <f t="shared" si="4"/>
        <v>8</v>
      </c>
      <c r="T16" s="5"/>
    </row>
    <row r="17" spans="1:20" ht="15.75" x14ac:dyDescent="0.25">
      <c r="A17" s="10"/>
      <c r="B17" s="22" t="s">
        <v>22</v>
      </c>
      <c r="C17" s="11">
        <v>0</v>
      </c>
      <c r="D17" s="38">
        <v>0</v>
      </c>
      <c r="E17" s="11">
        <v>5000000</v>
      </c>
      <c r="F17" s="11">
        <v>0</v>
      </c>
      <c r="G17" s="12">
        <f t="shared" si="5"/>
        <v>5000000</v>
      </c>
      <c r="H17" s="8">
        <v>0</v>
      </c>
      <c r="I17" s="12">
        <v>0</v>
      </c>
      <c r="J17" s="8">
        <v>0</v>
      </c>
      <c r="K17" s="12">
        <v>0</v>
      </c>
      <c r="L17" s="8">
        <v>0</v>
      </c>
      <c r="M17" s="102">
        <v>0</v>
      </c>
      <c r="N17" s="88">
        <f t="shared" si="2"/>
        <v>0</v>
      </c>
      <c r="O17" s="104">
        <v>0</v>
      </c>
      <c r="P17" s="88">
        <f t="shared" si="2"/>
        <v>0</v>
      </c>
      <c r="Q17" s="79">
        <f t="shared" si="3"/>
        <v>5000000</v>
      </c>
      <c r="R17" s="9">
        <f t="shared" si="6"/>
        <v>0.11557295665754617</v>
      </c>
      <c r="S17" s="81">
        <f t="shared" si="4"/>
        <v>34</v>
      </c>
      <c r="T17" s="5"/>
    </row>
    <row r="18" spans="1:20" ht="15.75" x14ac:dyDescent="0.25">
      <c r="A18" s="10"/>
      <c r="B18" s="23" t="s">
        <v>23</v>
      </c>
      <c r="C18" s="13">
        <v>0</v>
      </c>
      <c r="D18" s="39">
        <v>0</v>
      </c>
      <c r="E18" s="13">
        <v>0</v>
      </c>
      <c r="F18" s="13">
        <v>0</v>
      </c>
      <c r="G18" s="14">
        <f t="shared" si="5"/>
        <v>0</v>
      </c>
      <c r="H18" s="15">
        <f t="shared" si="0"/>
        <v>0</v>
      </c>
      <c r="I18" s="14">
        <v>97305877</v>
      </c>
      <c r="J18" s="15">
        <f t="shared" si="1"/>
        <v>100</v>
      </c>
      <c r="K18" s="14">
        <v>0</v>
      </c>
      <c r="L18" s="15">
        <f t="shared" si="2"/>
        <v>0</v>
      </c>
      <c r="M18" s="103">
        <v>0</v>
      </c>
      <c r="N18" s="89">
        <f t="shared" si="2"/>
        <v>0</v>
      </c>
      <c r="O18" s="107">
        <v>0</v>
      </c>
      <c r="P18" s="89">
        <f t="shared" si="2"/>
        <v>0</v>
      </c>
      <c r="Q18" s="99">
        <f t="shared" si="3"/>
        <v>97305877</v>
      </c>
      <c r="R18" s="16">
        <f t="shared" si="6"/>
        <v>2.2491855810091037</v>
      </c>
      <c r="S18" s="82">
        <f t="shared" si="4"/>
        <v>15</v>
      </c>
      <c r="T18" s="5"/>
    </row>
    <row r="19" spans="1:20" ht="15.75" x14ac:dyDescent="0.25">
      <c r="A19" s="10"/>
      <c r="B19" s="22" t="s">
        <v>24</v>
      </c>
      <c r="C19" s="11">
        <v>15864116</v>
      </c>
      <c r="D19" s="38">
        <v>45</v>
      </c>
      <c r="E19" s="11">
        <v>1658544</v>
      </c>
      <c r="F19" s="11">
        <v>23677552</v>
      </c>
      <c r="G19" s="12">
        <f t="shared" si="5"/>
        <v>41200212</v>
      </c>
      <c r="H19" s="8">
        <f t="shared" si="0"/>
        <v>26.7386417008648</v>
      </c>
      <c r="I19" s="12">
        <v>25576698</v>
      </c>
      <c r="J19" s="8">
        <f t="shared" si="1"/>
        <v>16.599093318093253</v>
      </c>
      <c r="K19" s="12">
        <v>87308000</v>
      </c>
      <c r="L19" s="8">
        <f t="shared" si="2"/>
        <v>56.662264981041943</v>
      </c>
      <c r="M19" s="102">
        <v>0</v>
      </c>
      <c r="N19" s="88">
        <f t="shared" si="2"/>
        <v>0</v>
      </c>
      <c r="O19" s="104">
        <v>0</v>
      </c>
      <c r="P19" s="88">
        <f t="shared" si="2"/>
        <v>0</v>
      </c>
      <c r="Q19" s="79">
        <f t="shared" si="3"/>
        <v>154084910</v>
      </c>
      <c r="R19" s="9">
        <f t="shared" si="6"/>
        <v>3.5616097250023806</v>
      </c>
      <c r="S19" s="81">
        <f t="shared" si="4"/>
        <v>11</v>
      </c>
      <c r="T19" s="5"/>
    </row>
    <row r="20" spans="1:20" ht="15.75" x14ac:dyDescent="0.25">
      <c r="A20" s="10"/>
      <c r="B20" s="22" t="s">
        <v>25</v>
      </c>
      <c r="C20" s="11">
        <v>137600</v>
      </c>
      <c r="D20" s="38">
        <v>4</v>
      </c>
      <c r="E20" s="11">
        <v>8183400</v>
      </c>
      <c r="F20" s="21">
        <v>31364600</v>
      </c>
      <c r="G20" s="12">
        <f t="shared" si="5"/>
        <v>39685600</v>
      </c>
      <c r="H20" s="8">
        <f t="shared" si="0"/>
        <v>29.483755383610731</v>
      </c>
      <c r="I20" s="20">
        <v>93000000</v>
      </c>
      <c r="J20" s="8">
        <f t="shared" si="1"/>
        <v>69.092800680241652</v>
      </c>
      <c r="K20" s="12">
        <v>0</v>
      </c>
      <c r="L20" s="8">
        <f t="shared" si="2"/>
        <v>0</v>
      </c>
      <c r="M20" s="102">
        <v>0</v>
      </c>
      <c r="N20" s="88">
        <f t="shared" si="2"/>
        <v>0</v>
      </c>
      <c r="O20" s="104">
        <v>1915978</v>
      </c>
      <c r="P20" s="88">
        <f t="shared" si="2"/>
        <v>1.4234439361476134</v>
      </c>
      <c r="Q20" s="79">
        <f t="shared" si="3"/>
        <v>134601578</v>
      </c>
      <c r="R20" s="9">
        <f t="shared" si="6"/>
        <v>3.1112604680462641</v>
      </c>
      <c r="S20" s="81">
        <f t="shared" si="4"/>
        <v>12</v>
      </c>
      <c r="T20" s="5"/>
    </row>
    <row r="21" spans="1:20" ht="15.75" x14ac:dyDescent="0.25">
      <c r="A21" s="10"/>
      <c r="B21" s="22" t="s">
        <v>67</v>
      </c>
      <c r="C21" s="11">
        <v>0</v>
      </c>
      <c r="D21" s="38">
        <v>0</v>
      </c>
      <c r="E21" s="11">
        <v>0</v>
      </c>
      <c r="F21" s="21">
        <v>0</v>
      </c>
      <c r="G21" s="12">
        <f t="shared" si="5"/>
        <v>0</v>
      </c>
      <c r="H21" s="8">
        <v>0</v>
      </c>
      <c r="I21" s="20">
        <v>0</v>
      </c>
      <c r="J21" s="8">
        <v>0</v>
      </c>
      <c r="K21" s="12">
        <v>0</v>
      </c>
      <c r="L21" s="8">
        <v>0</v>
      </c>
      <c r="M21" s="102">
        <v>0</v>
      </c>
      <c r="N21" s="88">
        <v>0</v>
      </c>
      <c r="O21" s="104">
        <v>0</v>
      </c>
      <c r="P21" s="88">
        <v>0</v>
      </c>
      <c r="Q21" s="79">
        <f t="shared" si="3"/>
        <v>0</v>
      </c>
      <c r="R21" s="9">
        <f t="shared" si="6"/>
        <v>0</v>
      </c>
      <c r="S21" s="81">
        <f t="shared" si="4"/>
        <v>53</v>
      </c>
      <c r="T21" s="5"/>
    </row>
    <row r="22" spans="1:20" ht="15.75" x14ac:dyDescent="0.25">
      <c r="A22" s="10"/>
      <c r="B22" s="22" t="s">
        <v>26</v>
      </c>
      <c r="C22" s="11">
        <v>5327657</v>
      </c>
      <c r="D22" s="38">
        <v>22</v>
      </c>
      <c r="E22" s="11">
        <v>8285000</v>
      </c>
      <c r="F22" s="11">
        <v>0</v>
      </c>
      <c r="G22" s="12">
        <f t="shared" si="5"/>
        <v>13612657</v>
      </c>
      <c r="H22" s="8">
        <f t="shared" si="0"/>
        <v>2.6961628464765739</v>
      </c>
      <c r="I22" s="12">
        <v>0</v>
      </c>
      <c r="J22" s="8">
        <f t="shared" si="1"/>
        <v>0</v>
      </c>
      <c r="K22" s="12">
        <v>491277358</v>
      </c>
      <c r="L22" s="8">
        <f t="shared" si="2"/>
        <v>97.303837153523432</v>
      </c>
      <c r="M22" s="102">
        <v>0</v>
      </c>
      <c r="N22" s="88">
        <f t="shared" si="2"/>
        <v>0</v>
      </c>
      <c r="O22" s="104">
        <v>0</v>
      </c>
      <c r="P22" s="88">
        <f t="shared" si="2"/>
        <v>0</v>
      </c>
      <c r="Q22" s="79">
        <f t="shared" si="3"/>
        <v>504890015</v>
      </c>
      <c r="R22" s="9">
        <f t="shared" si="6"/>
        <v>11.670326364084568</v>
      </c>
      <c r="S22" s="81">
        <f t="shared" si="4"/>
        <v>2</v>
      </c>
      <c r="T22" s="5"/>
    </row>
    <row r="23" spans="1:20" ht="15.75" x14ac:dyDescent="0.25">
      <c r="A23" s="10"/>
      <c r="B23" s="23" t="s">
        <v>27</v>
      </c>
      <c r="C23" s="13">
        <v>0</v>
      </c>
      <c r="D23" s="39">
        <v>0</v>
      </c>
      <c r="E23" s="13">
        <v>0</v>
      </c>
      <c r="F23" s="13">
        <v>2543492</v>
      </c>
      <c r="G23" s="14">
        <f t="shared" si="5"/>
        <v>2543492</v>
      </c>
      <c r="H23" s="15">
        <f t="shared" si="0"/>
        <v>100</v>
      </c>
      <c r="I23" s="14">
        <v>0</v>
      </c>
      <c r="J23" s="15">
        <f t="shared" si="1"/>
        <v>0</v>
      </c>
      <c r="K23" s="14">
        <v>0</v>
      </c>
      <c r="L23" s="15">
        <f t="shared" si="2"/>
        <v>0</v>
      </c>
      <c r="M23" s="103">
        <v>0</v>
      </c>
      <c r="N23" s="89">
        <f t="shared" si="2"/>
        <v>0</v>
      </c>
      <c r="O23" s="107">
        <v>0</v>
      </c>
      <c r="P23" s="89">
        <f t="shared" si="2"/>
        <v>0</v>
      </c>
      <c r="Q23" s="99">
        <f t="shared" si="3"/>
        <v>2543492</v>
      </c>
      <c r="R23" s="16">
        <f t="shared" si="6"/>
        <v>5.8791778134963092E-2</v>
      </c>
      <c r="S23" s="82">
        <f t="shared" si="4"/>
        <v>43</v>
      </c>
      <c r="T23" s="5"/>
    </row>
    <row r="24" spans="1:20" ht="15.75" x14ac:dyDescent="0.25">
      <c r="A24" s="10"/>
      <c r="B24" s="22" t="s">
        <v>28</v>
      </c>
      <c r="C24" s="11">
        <v>26741260</v>
      </c>
      <c r="D24" s="38">
        <v>29</v>
      </c>
      <c r="E24" s="11">
        <v>7833492</v>
      </c>
      <c r="F24" s="11">
        <v>5575200</v>
      </c>
      <c r="G24" s="12">
        <f t="shared" si="5"/>
        <v>40149952</v>
      </c>
      <c r="H24" s="8">
        <f t="shared" si="0"/>
        <v>12.627358939714723</v>
      </c>
      <c r="I24" s="12">
        <v>277310060</v>
      </c>
      <c r="J24" s="8">
        <f t="shared" si="1"/>
        <v>87.215388581630833</v>
      </c>
      <c r="K24" s="12">
        <v>0</v>
      </c>
      <c r="L24" s="8">
        <f t="shared" si="2"/>
        <v>0</v>
      </c>
      <c r="M24" s="102">
        <v>500000</v>
      </c>
      <c r="N24" s="88">
        <f t="shared" si="2"/>
        <v>0.15725247865445421</v>
      </c>
      <c r="O24" s="104">
        <v>0</v>
      </c>
      <c r="P24" s="88">
        <f t="shared" si="2"/>
        <v>0</v>
      </c>
      <c r="Q24" s="79">
        <f t="shared" si="3"/>
        <v>317960012</v>
      </c>
      <c r="R24" s="9">
        <f t="shared" si="6"/>
        <v>7.3495157371417719</v>
      </c>
      <c r="S24" s="81">
        <f t="shared" si="4"/>
        <v>5</v>
      </c>
      <c r="T24" s="5"/>
    </row>
    <row r="25" spans="1:20" ht="15.75" x14ac:dyDescent="0.25">
      <c r="A25" s="10"/>
      <c r="B25" s="22" t="s">
        <v>29</v>
      </c>
      <c r="C25" s="11">
        <v>12891372</v>
      </c>
      <c r="D25" s="38">
        <v>43</v>
      </c>
      <c r="E25" s="11">
        <v>240000</v>
      </c>
      <c r="F25" s="11">
        <v>24900</v>
      </c>
      <c r="G25" s="12">
        <f t="shared" si="5"/>
        <v>13156272</v>
      </c>
      <c r="H25" s="8">
        <f t="shared" si="0"/>
        <v>47.293735223035355</v>
      </c>
      <c r="I25" s="12">
        <v>14661941</v>
      </c>
      <c r="J25" s="8">
        <f t="shared" si="1"/>
        <v>52.706264776964652</v>
      </c>
      <c r="K25" s="12">
        <v>0</v>
      </c>
      <c r="L25" s="8">
        <f t="shared" si="2"/>
        <v>0</v>
      </c>
      <c r="M25" s="102">
        <v>0</v>
      </c>
      <c r="N25" s="88">
        <f t="shared" si="2"/>
        <v>0</v>
      </c>
      <c r="O25" s="104">
        <v>0</v>
      </c>
      <c r="P25" s="88">
        <f t="shared" si="2"/>
        <v>0</v>
      </c>
      <c r="Q25" s="79">
        <f t="shared" si="3"/>
        <v>27818213</v>
      </c>
      <c r="R25" s="9">
        <f t="shared" si="6"/>
        <v>0.64300662506787754</v>
      </c>
      <c r="S25" s="81">
        <f t="shared" si="4"/>
        <v>22</v>
      </c>
      <c r="T25" s="5"/>
    </row>
    <row r="26" spans="1:20" ht="15.75" x14ac:dyDescent="0.25">
      <c r="A26" s="10"/>
      <c r="B26" s="22" t="s">
        <v>30</v>
      </c>
      <c r="C26" s="11">
        <v>2853536</v>
      </c>
      <c r="D26" s="38">
        <v>27</v>
      </c>
      <c r="E26" s="11">
        <v>0</v>
      </c>
      <c r="F26" s="11">
        <v>3142371</v>
      </c>
      <c r="G26" s="12">
        <f t="shared" si="5"/>
        <v>5995907</v>
      </c>
      <c r="H26" s="8">
        <f t="shared" si="0"/>
        <v>100</v>
      </c>
      <c r="I26" s="12">
        <v>0</v>
      </c>
      <c r="J26" s="8">
        <f t="shared" si="1"/>
        <v>0</v>
      </c>
      <c r="K26" s="12">
        <v>0</v>
      </c>
      <c r="L26" s="8">
        <f t="shared" si="2"/>
        <v>0</v>
      </c>
      <c r="M26" s="102">
        <v>0</v>
      </c>
      <c r="N26" s="88">
        <f t="shared" si="2"/>
        <v>0</v>
      </c>
      <c r="O26" s="104">
        <v>0</v>
      </c>
      <c r="P26" s="88">
        <f t="shared" si="2"/>
        <v>0</v>
      </c>
      <c r="Q26" s="79">
        <f t="shared" si="3"/>
        <v>5995907</v>
      </c>
      <c r="R26" s="9">
        <f t="shared" si="6"/>
        <v>0.13859293996673555</v>
      </c>
      <c r="S26" s="81">
        <f t="shared" si="4"/>
        <v>32</v>
      </c>
      <c r="T26" s="5"/>
    </row>
    <row r="27" spans="1:20" ht="15.75" x14ac:dyDescent="0.25">
      <c r="A27" s="10"/>
      <c r="B27" s="22" t="s">
        <v>31</v>
      </c>
      <c r="C27" s="11">
        <v>0</v>
      </c>
      <c r="D27" s="38">
        <v>0</v>
      </c>
      <c r="E27" s="11">
        <v>1040400</v>
      </c>
      <c r="F27" s="11">
        <v>39600</v>
      </c>
      <c r="G27" s="12">
        <f t="shared" si="5"/>
        <v>1080000</v>
      </c>
      <c r="H27" s="8">
        <f t="shared" si="0"/>
        <v>100</v>
      </c>
      <c r="I27" s="12">
        <v>0</v>
      </c>
      <c r="J27" s="8">
        <f t="shared" si="1"/>
        <v>0</v>
      </c>
      <c r="K27" s="12">
        <v>0</v>
      </c>
      <c r="L27" s="8">
        <f t="shared" si="2"/>
        <v>0</v>
      </c>
      <c r="M27" s="102">
        <v>0</v>
      </c>
      <c r="N27" s="88">
        <f t="shared" si="2"/>
        <v>0</v>
      </c>
      <c r="O27" s="104">
        <v>0</v>
      </c>
      <c r="P27" s="88">
        <f t="shared" si="2"/>
        <v>0</v>
      </c>
      <c r="Q27" s="79">
        <f t="shared" si="3"/>
        <v>1080000</v>
      </c>
      <c r="R27" s="9">
        <f t="shared" si="6"/>
        <v>2.4963758638029975E-2</v>
      </c>
      <c r="S27" s="81">
        <f t="shared" si="4"/>
        <v>48</v>
      </c>
      <c r="T27" s="5"/>
    </row>
    <row r="28" spans="1:20" ht="15.75" x14ac:dyDescent="0.25">
      <c r="A28" s="10"/>
      <c r="B28" s="23" t="s">
        <v>32</v>
      </c>
      <c r="C28" s="13">
        <v>5135311</v>
      </c>
      <c r="D28" s="39">
        <v>43</v>
      </c>
      <c r="E28" s="13">
        <v>2154551</v>
      </c>
      <c r="F28" s="13">
        <v>13672115</v>
      </c>
      <c r="G28" s="14">
        <f t="shared" si="5"/>
        <v>20961977</v>
      </c>
      <c r="H28" s="15">
        <f t="shared" si="0"/>
        <v>100</v>
      </c>
      <c r="I28" s="14">
        <v>0</v>
      </c>
      <c r="J28" s="15">
        <f t="shared" si="1"/>
        <v>0</v>
      </c>
      <c r="K28" s="14">
        <v>0</v>
      </c>
      <c r="L28" s="15">
        <f t="shared" si="2"/>
        <v>0</v>
      </c>
      <c r="M28" s="103">
        <v>0</v>
      </c>
      <c r="N28" s="89">
        <f t="shared" si="2"/>
        <v>0</v>
      </c>
      <c r="O28" s="107">
        <v>0</v>
      </c>
      <c r="P28" s="89">
        <f t="shared" si="2"/>
        <v>0</v>
      </c>
      <c r="Q28" s="99">
        <f t="shared" si="3"/>
        <v>20961977</v>
      </c>
      <c r="R28" s="16">
        <f t="shared" si="6"/>
        <v>0.48452753185549596</v>
      </c>
      <c r="S28" s="82">
        <f t="shared" si="4"/>
        <v>24</v>
      </c>
      <c r="T28" s="5"/>
    </row>
    <row r="29" spans="1:20" ht="15.75" x14ac:dyDescent="0.25">
      <c r="A29" s="10"/>
      <c r="B29" s="22" t="s">
        <v>70</v>
      </c>
      <c r="C29" s="11">
        <v>5424878</v>
      </c>
      <c r="D29" s="38">
        <v>28</v>
      </c>
      <c r="E29" s="11">
        <v>1540414</v>
      </c>
      <c r="F29" s="11">
        <v>322502</v>
      </c>
      <c r="G29" s="12">
        <f t="shared" si="5"/>
        <v>7287794</v>
      </c>
      <c r="H29" s="8">
        <f t="shared" si="0"/>
        <v>92.549292018540868</v>
      </c>
      <c r="I29" s="12">
        <v>586706</v>
      </c>
      <c r="J29" s="8">
        <f t="shared" si="1"/>
        <v>7.4507079814591402</v>
      </c>
      <c r="K29" s="12">
        <v>0</v>
      </c>
      <c r="L29" s="8">
        <f t="shared" si="2"/>
        <v>0</v>
      </c>
      <c r="M29" s="102">
        <v>0</v>
      </c>
      <c r="N29" s="88">
        <f t="shared" si="2"/>
        <v>0</v>
      </c>
      <c r="O29" s="104">
        <v>0</v>
      </c>
      <c r="P29" s="88">
        <f t="shared" si="2"/>
        <v>0</v>
      </c>
      <c r="Q29" s="79">
        <f t="shared" si="3"/>
        <v>7874500</v>
      </c>
      <c r="R29" s="9">
        <f t="shared" si="6"/>
        <v>0.18201584943996946</v>
      </c>
      <c r="S29" s="81">
        <f t="shared" si="4"/>
        <v>29</v>
      </c>
      <c r="T29" s="5"/>
    </row>
    <row r="30" spans="1:20" ht="15.75" x14ac:dyDescent="0.25">
      <c r="A30" s="10"/>
      <c r="B30" s="22" t="s">
        <v>33</v>
      </c>
      <c r="C30" s="11">
        <v>1780000</v>
      </c>
      <c r="D30" s="38">
        <v>28</v>
      </c>
      <c r="E30" s="11">
        <v>880000</v>
      </c>
      <c r="F30" s="11">
        <v>255160</v>
      </c>
      <c r="G30" s="12">
        <f t="shared" si="5"/>
        <v>2915160</v>
      </c>
      <c r="H30" s="8">
        <f t="shared" si="0"/>
        <v>68.470123180738284</v>
      </c>
      <c r="I30" s="12">
        <v>1342405</v>
      </c>
      <c r="J30" s="8">
        <f t="shared" si="1"/>
        <v>31.529876819261716</v>
      </c>
      <c r="K30" s="12">
        <v>0</v>
      </c>
      <c r="L30" s="8">
        <f t="shared" si="2"/>
        <v>0</v>
      </c>
      <c r="M30" s="102">
        <v>0</v>
      </c>
      <c r="N30" s="88">
        <f t="shared" si="2"/>
        <v>0</v>
      </c>
      <c r="O30" s="104">
        <v>0</v>
      </c>
      <c r="P30" s="88">
        <f t="shared" si="2"/>
        <v>0</v>
      </c>
      <c r="Q30" s="79">
        <f t="shared" si="3"/>
        <v>4257565</v>
      </c>
      <c r="R30" s="9">
        <f t="shared" si="6"/>
        <v>9.8411875042337116E-2</v>
      </c>
      <c r="S30" s="81">
        <f t="shared" si="4"/>
        <v>35</v>
      </c>
      <c r="T30" s="5"/>
    </row>
    <row r="31" spans="1:20" ht="15.75" x14ac:dyDescent="0.25">
      <c r="A31" s="10"/>
      <c r="B31" s="22" t="s">
        <v>34</v>
      </c>
      <c r="C31" s="11">
        <v>2528222</v>
      </c>
      <c r="D31" s="38">
        <v>10</v>
      </c>
      <c r="E31" s="11">
        <v>0</v>
      </c>
      <c r="F31" s="11">
        <v>40800000</v>
      </c>
      <c r="G31" s="12">
        <f t="shared" si="5"/>
        <v>43328222</v>
      </c>
      <c r="H31" s="8">
        <f t="shared" si="0"/>
        <v>53.175925317171583</v>
      </c>
      <c r="I31" s="12">
        <v>38152677</v>
      </c>
      <c r="J31" s="8">
        <f t="shared" si="1"/>
        <v>46.824074682828424</v>
      </c>
      <c r="K31" s="12">
        <v>0</v>
      </c>
      <c r="L31" s="8">
        <f t="shared" si="2"/>
        <v>0</v>
      </c>
      <c r="M31" s="102">
        <v>0</v>
      </c>
      <c r="N31" s="88">
        <f t="shared" si="2"/>
        <v>0</v>
      </c>
      <c r="O31" s="104">
        <v>0</v>
      </c>
      <c r="P31" s="88">
        <f t="shared" si="2"/>
        <v>0</v>
      </c>
      <c r="Q31" s="79">
        <f t="shared" si="3"/>
        <v>81480899</v>
      </c>
      <c r="R31" s="9">
        <f t="shared" si="6"/>
        <v>1.8833976817089795</v>
      </c>
      <c r="S31" s="81">
        <f t="shared" si="4"/>
        <v>17</v>
      </c>
      <c r="T31" s="5"/>
    </row>
    <row r="32" spans="1:20" ht="15.75" x14ac:dyDescent="0.25">
      <c r="A32" s="10"/>
      <c r="B32" s="22" t="s">
        <v>71</v>
      </c>
      <c r="C32" s="11">
        <v>17796456</v>
      </c>
      <c r="D32" s="38">
        <v>31</v>
      </c>
      <c r="E32" s="11">
        <v>29586317</v>
      </c>
      <c r="F32" s="11">
        <v>7559336</v>
      </c>
      <c r="G32" s="12">
        <f t="shared" si="5"/>
        <v>54942109</v>
      </c>
      <c r="H32" s="8">
        <f t="shared" si="0"/>
        <v>65.76916037732812</v>
      </c>
      <c r="I32" s="12">
        <v>28595690</v>
      </c>
      <c r="J32" s="8">
        <f t="shared" si="1"/>
        <v>34.230839622671887</v>
      </c>
      <c r="K32" s="12">
        <v>0</v>
      </c>
      <c r="L32" s="8">
        <f t="shared" si="2"/>
        <v>0</v>
      </c>
      <c r="M32" s="102">
        <v>0</v>
      </c>
      <c r="N32" s="88">
        <f t="shared" si="2"/>
        <v>0</v>
      </c>
      <c r="O32" s="104">
        <v>0</v>
      </c>
      <c r="P32" s="88">
        <f t="shared" si="2"/>
        <v>0</v>
      </c>
      <c r="Q32" s="79">
        <f t="shared" si="3"/>
        <v>83537799</v>
      </c>
      <c r="R32" s="9">
        <f t="shared" si="6"/>
        <v>1.930942084618761</v>
      </c>
      <c r="S32" s="81">
        <f t="shared" si="4"/>
        <v>16</v>
      </c>
      <c r="T32" s="5"/>
    </row>
    <row r="33" spans="1:20" ht="15.75" x14ac:dyDescent="0.25">
      <c r="A33" s="10"/>
      <c r="B33" s="23" t="s">
        <v>35</v>
      </c>
      <c r="C33" s="13">
        <v>19094813</v>
      </c>
      <c r="D33" s="39">
        <v>136</v>
      </c>
      <c r="E33" s="13">
        <v>13896785</v>
      </c>
      <c r="F33" s="13">
        <v>11444964</v>
      </c>
      <c r="G33" s="14">
        <f t="shared" si="5"/>
        <v>44436562</v>
      </c>
      <c r="H33" s="15">
        <f t="shared" si="0"/>
        <v>62.497233010650234</v>
      </c>
      <c r="I33" s="14">
        <v>1805649</v>
      </c>
      <c r="J33" s="15">
        <f t="shared" si="1"/>
        <v>2.5395318901684516</v>
      </c>
      <c r="K33" s="14">
        <v>24859436</v>
      </c>
      <c r="L33" s="15">
        <f t="shared" si="2"/>
        <v>34.963235099181318</v>
      </c>
      <c r="M33" s="103">
        <v>0</v>
      </c>
      <c r="N33" s="89">
        <f t="shared" si="2"/>
        <v>0</v>
      </c>
      <c r="O33" s="107">
        <v>0</v>
      </c>
      <c r="P33" s="89">
        <f t="shared" si="2"/>
        <v>0</v>
      </c>
      <c r="Q33" s="99">
        <f t="shared" si="3"/>
        <v>71101647</v>
      </c>
      <c r="R33" s="16">
        <f t="shared" si="6"/>
        <v>1.6434855134022295</v>
      </c>
      <c r="S33" s="82">
        <f t="shared" si="4"/>
        <v>18</v>
      </c>
      <c r="T33" s="5"/>
    </row>
    <row r="34" spans="1:20" ht="15.75" x14ac:dyDescent="0.25">
      <c r="A34" s="10"/>
      <c r="B34" s="22" t="s">
        <v>36</v>
      </c>
      <c r="C34" s="11">
        <v>13198609</v>
      </c>
      <c r="D34" s="38">
        <v>36</v>
      </c>
      <c r="E34" s="11">
        <v>18719959</v>
      </c>
      <c r="F34" s="11">
        <v>1821766</v>
      </c>
      <c r="G34" s="12">
        <f t="shared" si="5"/>
        <v>33740334</v>
      </c>
      <c r="H34" s="8">
        <f t="shared" si="0"/>
        <v>26.188510796459862</v>
      </c>
      <c r="I34" s="12">
        <v>2056000</v>
      </c>
      <c r="J34" s="8">
        <f t="shared" si="1"/>
        <v>1.5958223234399955</v>
      </c>
      <c r="K34" s="12">
        <v>93040064</v>
      </c>
      <c r="L34" s="8">
        <f t="shared" si="2"/>
        <v>72.215666880100144</v>
      </c>
      <c r="M34" s="102">
        <v>0</v>
      </c>
      <c r="N34" s="88">
        <f t="shared" si="2"/>
        <v>0</v>
      </c>
      <c r="O34" s="104">
        <v>0</v>
      </c>
      <c r="P34" s="88">
        <f t="shared" si="2"/>
        <v>0</v>
      </c>
      <c r="Q34" s="79">
        <f t="shared" si="3"/>
        <v>128836398</v>
      </c>
      <c r="R34" s="9">
        <f t="shared" si="6"/>
        <v>2.9780006883936738</v>
      </c>
      <c r="S34" s="81">
        <f t="shared" si="4"/>
        <v>13</v>
      </c>
      <c r="T34" s="5"/>
    </row>
    <row r="35" spans="1:20" ht="15.75" x14ac:dyDescent="0.25">
      <c r="A35" s="10"/>
      <c r="B35" s="22" t="s">
        <v>37</v>
      </c>
      <c r="C35" s="11">
        <v>0</v>
      </c>
      <c r="D35" s="38">
        <v>0</v>
      </c>
      <c r="E35" s="11">
        <v>0</v>
      </c>
      <c r="F35" s="11">
        <v>0</v>
      </c>
      <c r="G35" s="12">
        <f t="shared" si="5"/>
        <v>0</v>
      </c>
      <c r="H35" s="8">
        <v>0</v>
      </c>
      <c r="I35" s="12">
        <v>0</v>
      </c>
      <c r="J35" s="8">
        <v>0</v>
      </c>
      <c r="K35" s="12">
        <v>0</v>
      </c>
      <c r="L35" s="8">
        <v>0</v>
      </c>
      <c r="M35" s="104">
        <v>0</v>
      </c>
      <c r="N35" s="88">
        <v>0</v>
      </c>
      <c r="O35" s="104">
        <v>0</v>
      </c>
      <c r="P35" s="88">
        <v>0</v>
      </c>
      <c r="Q35" s="79">
        <f t="shared" si="3"/>
        <v>0</v>
      </c>
      <c r="R35" s="9">
        <f t="shared" si="6"/>
        <v>0</v>
      </c>
      <c r="S35" s="81">
        <f t="shared" si="4"/>
        <v>53</v>
      </c>
      <c r="T35" s="5"/>
    </row>
    <row r="36" spans="1:20" ht="15.75" x14ac:dyDescent="0.25">
      <c r="A36" s="10"/>
      <c r="B36" s="22" t="s">
        <v>38</v>
      </c>
      <c r="C36" s="11">
        <v>8137324</v>
      </c>
      <c r="D36" s="38">
        <v>37</v>
      </c>
      <c r="E36" s="11">
        <v>178595</v>
      </c>
      <c r="F36" s="11">
        <v>3601450</v>
      </c>
      <c r="G36" s="12">
        <f t="shared" si="5"/>
        <v>11917369</v>
      </c>
      <c r="H36" s="8">
        <f t="shared" si="0"/>
        <v>45.732236509964387</v>
      </c>
      <c r="I36" s="12">
        <v>14141643</v>
      </c>
      <c r="J36" s="8">
        <f t="shared" si="1"/>
        <v>54.267763490035613</v>
      </c>
      <c r="K36" s="12">
        <v>0</v>
      </c>
      <c r="L36" s="8">
        <f t="shared" si="2"/>
        <v>0</v>
      </c>
      <c r="M36" s="102">
        <v>0</v>
      </c>
      <c r="N36" s="88">
        <f t="shared" si="2"/>
        <v>0</v>
      </c>
      <c r="O36" s="104">
        <v>0</v>
      </c>
      <c r="P36" s="88">
        <f t="shared" si="2"/>
        <v>0</v>
      </c>
      <c r="Q36" s="79">
        <f t="shared" si="3"/>
        <v>26059012</v>
      </c>
      <c r="R36" s="9">
        <f t="shared" si="6"/>
        <v>0.60234341288289517</v>
      </c>
      <c r="S36" s="81">
        <f t="shared" si="4"/>
        <v>23</v>
      </c>
      <c r="T36" s="5"/>
    </row>
    <row r="37" spans="1:20" ht="15.75" x14ac:dyDescent="0.25">
      <c r="A37" s="10"/>
      <c r="B37" s="22" t="s">
        <v>39</v>
      </c>
      <c r="C37" s="11">
        <v>840000</v>
      </c>
      <c r="D37" s="38">
        <v>2</v>
      </c>
      <c r="E37" s="11">
        <v>38112</v>
      </c>
      <c r="F37" s="11">
        <v>444090</v>
      </c>
      <c r="G37" s="12">
        <f t="shared" si="5"/>
        <v>1322202</v>
      </c>
      <c r="H37" s="8">
        <f t="shared" si="0"/>
        <v>100</v>
      </c>
      <c r="I37" s="12">
        <v>0</v>
      </c>
      <c r="J37" s="8">
        <f t="shared" si="1"/>
        <v>0</v>
      </c>
      <c r="K37" s="12">
        <v>0</v>
      </c>
      <c r="L37" s="8">
        <f t="shared" si="2"/>
        <v>0</v>
      </c>
      <c r="M37" s="102">
        <v>0</v>
      </c>
      <c r="N37" s="88">
        <f t="shared" si="2"/>
        <v>0</v>
      </c>
      <c r="O37" s="104">
        <v>0</v>
      </c>
      <c r="P37" s="88">
        <f t="shared" si="2"/>
        <v>0</v>
      </c>
      <c r="Q37" s="79">
        <f t="shared" si="3"/>
        <v>1322202</v>
      </c>
      <c r="R37" s="9">
        <f t="shared" si="6"/>
        <v>3.0562158887704177E-2</v>
      </c>
      <c r="S37" s="81">
        <f t="shared" si="4"/>
        <v>47</v>
      </c>
      <c r="T37" s="5"/>
    </row>
    <row r="38" spans="1:20" ht="15.75" x14ac:dyDescent="0.25">
      <c r="A38" s="10"/>
      <c r="B38" s="23" t="s">
        <v>40</v>
      </c>
      <c r="C38" s="13">
        <v>0</v>
      </c>
      <c r="D38" s="39">
        <v>0</v>
      </c>
      <c r="E38" s="13">
        <v>63500</v>
      </c>
      <c r="F38" s="13">
        <v>4136500</v>
      </c>
      <c r="G38" s="14">
        <f t="shared" si="5"/>
        <v>4200000</v>
      </c>
      <c r="H38" s="51">
        <f t="shared" si="0"/>
        <v>100</v>
      </c>
      <c r="I38" s="14">
        <v>0</v>
      </c>
      <c r="J38" s="51">
        <f t="shared" si="1"/>
        <v>0</v>
      </c>
      <c r="K38" s="14">
        <v>0</v>
      </c>
      <c r="L38" s="76">
        <f t="shared" si="2"/>
        <v>0</v>
      </c>
      <c r="M38" s="105">
        <v>0</v>
      </c>
      <c r="N38" s="90">
        <f t="shared" si="2"/>
        <v>0</v>
      </c>
      <c r="O38" s="108">
        <v>0</v>
      </c>
      <c r="P38" s="90">
        <f t="shared" si="2"/>
        <v>0</v>
      </c>
      <c r="Q38" s="99">
        <f t="shared" si="3"/>
        <v>4200000</v>
      </c>
      <c r="R38" s="16">
        <f t="shared" si="6"/>
        <v>9.708128359233878E-2</v>
      </c>
      <c r="S38" s="82">
        <f t="shared" si="4"/>
        <v>36</v>
      </c>
      <c r="T38" s="5"/>
    </row>
    <row r="39" spans="1:20" ht="15.75" x14ac:dyDescent="0.25">
      <c r="A39" s="10"/>
      <c r="B39" s="22" t="s">
        <v>41</v>
      </c>
      <c r="C39" s="11">
        <v>5612232</v>
      </c>
      <c r="D39" s="38">
        <v>14</v>
      </c>
      <c r="E39" s="11">
        <v>0</v>
      </c>
      <c r="F39" s="11">
        <v>0</v>
      </c>
      <c r="G39" s="12">
        <f t="shared" si="5"/>
        <v>5612232</v>
      </c>
      <c r="H39" s="8">
        <f t="shared" si="0"/>
        <v>100</v>
      </c>
      <c r="I39" s="12">
        <v>0</v>
      </c>
      <c r="J39" s="8">
        <f t="shared" si="1"/>
        <v>0</v>
      </c>
      <c r="K39" s="12">
        <v>0</v>
      </c>
      <c r="L39" s="8">
        <f t="shared" si="2"/>
        <v>0</v>
      </c>
      <c r="M39" s="102">
        <v>0</v>
      </c>
      <c r="N39" s="88">
        <f t="shared" si="2"/>
        <v>0</v>
      </c>
      <c r="O39" s="104">
        <v>0</v>
      </c>
      <c r="P39" s="88">
        <f t="shared" si="2"/>
        <v>0</v>
      </c>
      <c r="Q39" s="79">
        <f t="shared" si="3"/>
        <v>5612232</v>
      </c>
      <c r="R39" s="9">
        <f t="shared" si="6"/>
        <v>0.12972444913761874</v>
      </c>
      <c r="S39" s="81">
        <f t="shared" si="4"/>
        <v>33</v>
      </c>
      <c r="T39" s="5"/>
    </row>
    <row r="40" spans="1:20" ht="15.75" x14ac:dyDescent="0.25">
      <c r="A40" s="10"/>
      <c r="B40" s="22" t="s">
        <v>42</v>
      </c>
      <c r="C40" s="11">
        <v>112050</v>
      </c>
      <c r="D40" s="38">
        <v>2</v>
      </c>
      <c r="E40" s="11">
        <v>156500</v>
      </c>
      <c r="F40" s="11">
        <v>0</v>
      </c>
      <c r="G40" s="12">
        <f t="shared" si="5"/>
        <v>268550</v>
      </c>
      <c r="H40" s="8">
        <f t="shared" si="0"/>
        <v>100</v>
      </c>
      <c r="I40" s="12">
        <v>0</v>
      </c>
      <c r="J40" s="8">
        <f t="shared" si="1"/>
        <v>0</v>
      </c>
      <c r="K40" s="12">
        <v>0</v>
      </c>
      <c r="L40" s="8">
        <f t="shared" si="2"/>
        <v>0</v>
      </c>
      <c r="M40" s="102">
        <v>0</v>
      </c>
      <c r="N40" s="88">
        <f t="shared" si="2"/>
        <v>0</v>
      </c>
      <c r="O40" s="104">
        <v>0</v>
      </c>
      <c r="P40" s="88">
        <f t="shared" si="2"/>
        <v>0</v>
      </c>
      <c r="Q40" s="79">
        <f t="shared" si="3"/>
        <v>268550</v>
      </c>
      <c r="R40" s="9">
        <f t="shared" si="6"/>
        <v>6.2074235020768056E-3</v>
      </c>
      <c r="S40" s="81">
        <f t="shared" si="4"/>
        <v>51</v>
      </c>
      <c r="T40" s="5"/>
    </row>
    <row r="41" spans="1:20" ht="15.75" x14ac:dyDescent="0.25">
      <c r="A41" s="10"/>
      <c r="B41" s="22" t="s">
        <v>43</v>
      </c>
      <c r="C41" s="11">
        <v>73556000</v>
      </c>
      <c r="D41" s="38">
        <v>121</v>
      </c>
      <c r="E41" s="11">
        <v>0</v>
      </c>
      <c r="F41" s="11">
        <v>0</v>
      </c>
      <c r="G41" s="12">
        <f t="shared" si="5"/>
        <v>73556000</v>
      </c>
      <c r="H41" s="8">
        <f t="shared" si="0"/>
        <v>33.565685826211968</v>
      </c>
      <c r="I41" s="12">
        <v>146801179</v>
      </c>
      <c r="J41" s="8">
        <f t="shared" si="1"/>
        <v>66.989535228010027</v>
      </c>
      <c r="K41" s="12">
        <v>0</v>
      </c>
      <c r="L41" s="8">
        <f t="shared" si="2"/>
        <v>0</v>
      </c>
      <c r="M41" s="102">
        <v>-1216714</v>
      </c>
      <c r="N41" s="88">
        <f t="shared" si="2"/>
        <v>-0.55522105422200319</v>
      </c>
      <c r="O41" s="104">
        <v>0</v>
      </c>
      <c r="P41" s="88">
        <f t="shared" si="2"/>
        <v>0</v>
      </c>
      <c r="Q41" s="79">
        <f t="shared" si="3"/>
        <v>219140465</v>
      </c>
      <c r="R41" s="9">
        <f t="shared" si="6"/>
        <v>5.0653422926719029</v>
      </c>
      <c r="S41" s="81">
        <f t="shared" si="4"/>
        <v>6</v>
      </c>
      <c r="T41" s="5"/>
    </row>
    <row r="42" spans="1:20" ht="15.75" x14ac:dyDescent="0.25">
      <c r="A42" s="10"/>
      <c r="B42" s="22" t="s">
        <v>44</v>
      </c>
      <c r="C42" s="11">
        <v>1920000</v>
      </c>
      <c r="D42" s="38">
        <v>7</v>
      </c>
      <c r="E42" s="11">
        <v>223234</v>
      </c>
      <c r="F42" s="11">
        <v>423266</v>
      </c>
      <c r="G42" s="12">
        <f t="shared" si="5"/>
        <v>2566500</v>
      </c>
      <c r="H42" s="8">
        <f t="shared" si="0"/>
        <v>88.302081541372786</v>
      </c>
      <c r="I42" s="12">
        <v>340000</v>
      </c>
      <c r="J42" s="8">
        <f t="shared" si="1"/>
        <v>11.697918458627214</v>
      </c>
      <c r="K42" s="12">
        <v>0</v>
      </c>
      <c r="L42" s="8">
        <f t="shared" si="2"/>
        <v>0</v>
      </c>
      <c r="M42" s="102">
        <v>0</v>
      </c>
      <c r="N42" s="88">
        <f t="shared" si="2"/>
        <v>0</v>
      </c>
      <c r="O42" s="104">
        <v>0</v>
      </c>
      <c r="P42" s="88">
        <f t="shared" si="2"/>
        <v>0</v>
      </c>
      <c r="Q42" s="79">
        <f t="shared" si="3"/>
        <v>2906500</v>
      </c>
      <c r="R42" s="9">
        <f t="shared" si="6"/>
        <v>6.7182559705031591E-2</v>
      </c>
      <c r="S42" s="81">
        <f t="shared" si="4"/>
        <v>40</v>
      </c>
      <c r="T42" s="5"/>
    </row>
    <row r="43" spans="1:20" ht="15.75" x14ac:dyDescent="0.25">
      <c r="A43" s="10"/>
      <c r="B43" s="23" t="s">
        <v>45</v>
      </c>
      <c r="C43" s="13">
        <v>68713428</v>
      </c>
      <c r="D43" s="39">
        <v>125</v>
      </c>
      <c r="E43" s="13">
        <v>41302273</v>
      </c>
      <c r="F43" s="13">
        <v>19767899</v>
      </c>
      <c r="G43" s="14">
        <f t="shared" si="5"/>
        <v>129783600</v>
      </c>
      <c r="H43" s="15">
        <f t="shared" si="0"/>
        <v>20.671690674100887</v>
      </c>
      <c r="I43" s="14">
        <v>464050383</v>
      </c>
      <c r="J43" s="15">
        <f t="shared" si="1"/>
        <v>73.913082813036809</v>
      </c>
      <c r="K43" s="14">
        <v>28398554</v>
      </c>
      <c r="L43" s="15">
        <f t="shared" si="2"/>
        <v>4.5232689174884229</v>
      </c>
      <c r="M43" s="103">
        <v>0</v>
      </c>
      <c r="N43" s="89">
        <f t="shared" si="2"/>
        <v>0</v>
      </c>
      <c r="O43" s="107">
        <v>5600000</v>
      </c>
      <c r="P43" s="89">
        <f t="shared" si="2"/>
        <v>0.89195759537387587</v>
      </c>
      <c r="Q43" s="99">
        <f t="shared" si="3"/>
        <v>627832537</v>
      </c>
      <c r="R43" s="16">
        <f t="shared" si="6"/>
        <v>14.512092517379651</v>
      </c>
      <c r="S43" s="82">
        <f t="shared" si="4"/>
        <v>1</v>
      </c>
      <c r="T43" s="5"/>
    </row>
    <row r="44" spans="1:20" ht="15.75" x14ac:dyDescent="0.25">
      <c r="A44" s="10"/>
      <c r="B44" s="22" t="s">
        <v>46</v>
      </c>
      <c r="C44" s="11">
        <v>11302541</v>
      </c>
      <c r="D44" s="38">
        <v>23</v>
      </c>
      <c r="E44" s="11">
        <v>8533951</v>
      </c>
      <c r="F44" s="11">
        <v>979359</v>
      </c>
      <c r="G44" s="12">
        <f t="shared" si="5"/>
        <v>20815851</v>
      </c>
      <c r="H44" s="8">
        <f t="shared" si="0"/>
        <v>100</v>
      </c>
      <c r="I44" s="12">
        <v>0</v>
      </c>
      <c r="J44" s="8">
        <f t="shared" si="1"/>
        <v>0</v>
      </c>
      <c r="K44" s="12">
        <v>0</v>
      </c>
      <c r="L44" s="8">
        <f t="shared" si="2"/>
        <v>0</v>
      </c>
      <c r="M44" s="102">
        <v>0</v>
      </c>
      <c r="N44" s="88">
        <f t="shared" si="2"/>
        <v>0</v>
      </c>
      <c r="O44" s="104">
        <v>0</v>
      </c>
      <c r="P44" s="88">
        <f t="shared" si="2"/>
        <v>0</v>
      </c>
      <c r="Q44" s="79">
        <f t="shared" si="3"/>
        <v>20815851</v>
      </c>
      <c r="R44" s="9">
        <f t="shared" si="6"/>
        <v>0.48114988908258782</v>
      </c>
      <c r="S44" s="81">
        <f t="shared" si="4"/>
        <v>25</v>
      </c>
      <c r="T44" s="5"/>
    </row>
    <row r="45" spans="1:20" ht="15.75" x14ac:dyDescent="0.25">
      <c r="A45" s="10"/>
      <c r="B45" s="22" t="s">
        <v>47</v>
      </c>
      <c r="C45" s="11">
        <v>637466</v>
      </c>
      <c r="D45" s="38">
        <v>4</v>
      </c>
      <c r="E45" s="11">
        <v>222242</v>
      </c>
      <c r="F45" s="11">
        <v>1899745</v>
      </c>
      <c r="G45" s="12">
        <f t="shared" si="5"/>
        <v>2759453</v>
      </c>
      <c r="H45" s="8">
        <f t="shared" si="0"/>
        <v>100</v>
      </c>
      <c r="I45" s="12">
        <v>0</v>
      </c>
      <c r="J45" s="8">
        <f t="shared" si="1"/>
        <v>0</v>
      </c>
      <c r="K45" s="12">
        <v>0</v>
      </c>
      <c r="L45" s="8">
        <f t="shared" si="2"/>
        <v>0</v>
      </c>
      <c r="M45" s="102">
        <v>0</v>
      </c>
      <c r="N45" s="88">
        <f t="shared" si="2"/>
        <v>0</v>
      </c>
      <c r="O45" s="104">
        <v>0</v>
      </c>
      <c r="P45" s="88">
        <f t="shared" si="2"/>
        <v>0</v>
      </c>
      <c r="Q45" s="79">
        <f t="shared" si="3"/>
        <v>2759453</v>
      </c>
      <c r="R45" s="9">
        <f t="shared" si="6"/>
        <v>6.3783628393507152E-2</v>
      </c>
      <c r="S45" s="81">
        <f t="shared" si="4"/>
        <v>41</v>
      </c>
      <c r="T45" s="5"/>
    </row>
    <row r="46" spans="1:20" ht="15.75" x14ac:dyDescent="0.25">
      <c r="A46" s="10"/>
      <c r="B46" s="22" t="s">
        <v>72</v>
      </c>
      <c r="C46" s="11">
        <v>0</v>
      </c>
      <c r="D46" s="38">
        <v>0</v>
      </c>
      <c r="E46" s="11">
        <v>156960</v>
      </c>
      <c r="F46" s="11">
        <v>872640</v>
      </c>
      <c r="G46" s="12">
        <f t="shared" si="5"/>
        <v>1029600</v>
      </c>
      <c r="H46" s="8">
        <v>0</v>
      </c>
      <c r="I46" s="12">
        <v>0</v>
      </c>
      <c r="J46" s="8">
        <v>0</v>
      </c>
      <c r="K46" s="12">
        <v>0</v>
      </c>
      <c r="L46" s="8">
        <v>0</v>
      </c>
      <c r="M46" s="102">
        <v>0</v>
      </c>
      <c r="N46" s="88">
        <v>0</v>
      </c>
      <c r="O46" s="104">
        <v>0</v>
      </c>
      <c r="P46" s="88">
        <v>0</v>
      </c>
      <c r="Q46" s="79">
        <f t="shared" si="3"/>
        <v>1029600</v>
      </c>
      <c r="R46" s="9">
        <f t="shared" si="6"/>
        <v>2.3798783234921909E-2</v>
      </c>
      <c r="S46" s="81">
        <f t="shared" si="4"/>
        <v>49</v>
      </c>
      <c r="T46" s="5"/>
    </row>
    <row r="47" spans="1:20" s="3" customFormat="1" ht="15.75" x14ac:dyDescent="0.25">
      <c r="A47" s="112"/>
      <c r="B47" s="113" t="s">
        <v>48</v>
      </c>
      <c r="C47" s="11">
        <v>13381616</v>
      </c>
      <c r="D47" s="38">
        <v>79</v>
      </c>
      <c r="E47" s="11">
        <v>14478854</v>
      </c>
      <c r="F47" s="11">
        <v>3018019</v>
      </c>
      <c r="G47" s="11">
        <f t="shared" si="5"/>
        <v>30878489</v>
      </c>
      <c r="H47" s="114">
        <f t="shared" si="0"/>
        <v>73.160029402862463</v>
      </c>
      <c r="I47" s="11">
        <v>11328286</v>
      </c>
      <c r="J47" s="114">
        <f t="shared" si="1"/>
        <v>26.839970597137548</v>
      </c>
      <c r="K47" s="11">
        <v>0</v>
      </c>
      <c r="L47" s="114">
        <f t="shared" si="2"/>
        <v>0</v>
      </c>
      <c r="M47" s="115">
        <v>0</v>
      </c>
      <c r="N47" s="116">
        <f t="shared" si="2"/>
        <v>0</v>
      </c>
      <c r="O47" s="117">
        <v>0</v>
      </c>
      <c r="P47" s="116">
        <f t="shared" si="2"/>
        <v>0</v>
      </c>
      <c r="Q47" s="118">
        <f t="shared" si="3"/>
        <v>42206775</v>
      </c>
      <c r="R47" s="119">
        <f t="shared" si="6"/>
        <v>0.97559235554596069</v>
      </c>
      <c r="S47" s="120">
        <f t="shared" si="4"/>
        <v>19</v>
      </c>
      <c r="T47" s="121"/>
    </row>
    <row r="48" spans="1:20" s="3" customFormat="1" ht="15.75" x14ac:dyDescent="0.25">
      <c r="B48" s="122" t="s">
        <v>49</v>
      </c>
      <c r="C48" s="13">
        <v>1541202</v>
      </c>
      <c r="D48" s="39">
        <v>22</v>
      </c>
      <c r="E48" s="13">
        <v>460896</v>
      </c>
      <c r="F48" s="13">
        <v>0</v>
      </c>
      <c r="G48" s="13">
        <f t="shared" si="5"/>
        <v>2002098</v>
      </c>
      <c r="H48" s="123">
        <v>0</v>
      </c>
      <c r="I48" s="13">
        <v>0</v>
      </c>
      <c r="J48" s="123">
        <v>0</v>
      </c>
      <c r="K48" s="13">
        <v>0</v>
      </c>
      <c r="L48" s="123">
        <v>0</v>
      </c>
      <c r="M48" s="124">
        <v>0</v>
      </c>
      <c r="N48" s="125">
        <v>0</v>
      </c>
      <c r="O48" s="126">
        <v>0</v>
      </c>
      <c r="P48" s="125">
        <v>0</v>
      </c>
      <c r="Q48" s="127">
        <f t="shared" si="3"/>
        <v>2002098</v>
      </c>
      <c r="R48" s="128">
        <f t="shared" si="6"/>
        <v>4.6277677075631983E-2</v>
      </c>
      <c r="S48" s="129">
        <f t="shared" si="4"/>
        <v>44</v>
      </c>
      <c r="T48" s="121"/>
    </row>
    <row r="49" spans="1:20" s="3" customFormat="1" ht="15.75" x14ac:dyDescent="0.25">
      <c r="A49" s="112"/>
      <c r="B49" s="113" t="s">
        <v>50</v>
      </c>
      <c r="C49" s="11">
        <v>7377209</v>
      </c>
      <c r="D49" s="38">
        <v>33</v>
      </c>
      <c r="E49" s="11">
        <v>5980294</v>
      </c>
      <c r="F49" s="11">
        <v>2000000</v>
      </c>
      <c r="G49" s="11">
        <f t="shared" si="5"/>
        <v>15357503</v>
      </c>
      <c r="H49" s="114">
        <f t="shared" si="0"/>
        <v>12.090945940078441</v>
      </c>
      <c r="I49" s="11">
        <v>17148109</v>
      </c>
      <c r="J49" s="114">
        <f t="shared" si="1"/>
        <v>13.50068815832708</v>
      </c>
      <c r="K49" s="11">
        <v>94510943</v>
      </c>
      <c r="L49" s="114">
        <f t="shared" si="2"/>
        <v>74.408365901594493</v>
      </c>
      <c r="M49" s="115">
        <v>0</v>
      </c>
      <c r="N49" s="116">
        <f t="shared" si="2"/>
        <v>0</v>
      </c>
      <c r="O49" s="117">
        <v>0</v>
      </c>
      <c r="P49" s="116">
        <f t="shared" si="2"/>
        <v>0</v>
      </c>
      <c r="Q49" s="118">
        <f t="shared" si="3"/>
        <v>127016555</v>
      </c>
      <c r="R49" s="119">
        <f t="shared" si="6"/>
        <v>2.9359357611611658</v>
      </c>
      <c r="S49" s="120">
        <f t="shared" si="4"/>
        <v>14</v>
      </c>
      <c r="T49" s="121"/>
    </row>
    <row r="50" spans="1:20" ht="15.75" x14ac:dyDescent="0.25">
      <c r="A50" s="10"/>
      <c r="B50" s="22" t="s">
        <v>51</v>
      </c>
      <c r="C50" s="11">
        <v>6530200</v>
      </c>
      <c r="D50" s="38">
        <v>15</v>
      </c>
      <c r="E50" s="11">
        <v>6506738</v>
      </c>
      <c r="F50" s="11">
        <v>34952958</v>
      </c>
      <c r="G50" s="12">
        <f t="shared" si="5"/>
        <v>47989896</v>
      </c>
      <c r="H50" s="8">
        <f t="shared" si="0"/>
        <v>21.964676412312645</v>
      </c>
      <c r="I50" s="12">
        <v>170496801</v>
      </c>
      <c r="J50" s="8">
        <f t="shared" si="1"/>
        <v>78.035323587687358</v>
      </c>
      <c r="K50" s="12">
        <v>0</v>
      </c>
      <c r="L50" s="8">
        <f t="shared" si="2"/>
        <v>0</v>
      </c>
      <c r="M50" s="102">
        <v>0</v>
      </c>
      <c r="N50" s="88">
        <f t="shared" si="2"/>
        <v>0</v>
      </c>
      <c r="O50" s="104">
        <v>0</v>
      </c>
      <c r="P50" s="88">
        <f t="shared" si="2"/>
        <v>0</v>
      </c>
      <c r="Q50" s="79">
        <f t="shared" si="3"/>
        <v>218486697</v>
      </c>
      <c r="R50" s="9">
        <f t="shared" si="6"/>
        <v>5.0502307125262851</v>
      </c>
      <c r="S50" s="81">
        <f t="shared" si="4"/>
        <v>7</v>
      </c>
      <c r="T50" s="5"/>
    </row>
    <row r="51" spans="1:20" ht="15.75" x14ac:dyDescent="0.25">
      <c r="A51" s="10"/>
      <c r="B51" s="22" t="s">
        <v>66</v>
      </c>
      <c r="C51" s="11">
        <v>0</v>
      </c>
      <c r="D51" s="38">
        <v>0</v>
      </c>
      <c r="E51" s="11">
        <v>0</v>
      </c>
      <c r="F51" s="11">
        <v>0</v>
      </c>
      <c r="G51" s="12">
        <f t="shared" si="5"/>
        <v>0</v>
      </c>
      <c r="H51" s="8">
        <f t="shared" si="0"/>
        <v>0</v>
      </c>
      <c r="I51" s="12">
        <v>2977398</v>
      </c>
      <c r="J51" s="8">
        <f t="shared" si="1"/>
        <v>100</v>
      </c>
      <c r="K51" s="12">
        <v>0</v>
      </c>
      <c r="L51" s="8">
        <f t="shared" si="2"/>
        <v>0</v>
      </c>
      <c r="M51" s="102">
        <v>0</v>
      </c>
      <c r="N51" s="88">
        <f t="shared" si="2"/>
        <v>0</v>
      </c>
      <c r="O51" s="104">
        <v>0</v>
      </c>
      <c r="P51" s="88">
        <f t="shared" si="2"/>
        <v>0</v>
      </c>
      <c r="Q51" s="79">
        <f t="shared" si="3"/>
        <v>2977398</v>
      </c>
      <c r="R51" s="9">
        <f t="shared" si="6"/>
        <v>6.8821338001252938E-2</v>
      </c>
      <c r="S51" s="81">
        <f t="shared" si="4"/>
        <v>39</v>
      </c>
      <c r="T51" s="5"/>
    </row>
    <row r="52" spans="1:20" ht="15.75" x14ac:dyDescent="0.25">
      <c r="A52" s="10"/>
      <c r="B52" s="22" t="s">
        <v>52</v>
      </c>
      <c r="C52" s="11">
        <v>0</v>
      </c>
      <c r="D52" s="38">
        <v>0</v>
      </c>
      <c r="E52" s="11">
        <v>400000</v>
      </c>
      <c r="F52" s="11">
        <v>0</v>
      </c>
      <c r="G52" s="12">
        <f t="shared" si="5"/>
        <v>400000</v>
      </c>
      <c r="H52" s="8">
        <f t="shared" si="0"/>
        <v>11.398979677329082</v>
      </c>
      <c r="I52" s="12">
        <v>3109086</v>
      </c>
      <c r="J52" s="8">
        <f t="shared" si="1"/>
        <v>88.601020322670919</v>
      </c>
      <c r="K52" s="12">
        <v>0</v>
      </c>
      <c r="L52" s="8">
        <f t="shared" si="2"/>
        <v>0</v>
      </c>
      <c r="M52" s="102">
        <v>0</v>
      </c>
      <c r="N52" s="88">
        <f t="shared" si="2"/>
        <v>0</v>
      </c>
      <c r="O52" s="104">
        <v>0</v>
      </c>
      <c r="P52" s="88">
        <f t="shared" si="2"/>
        <v>0</v>
      </c>
      <c r="Q52" s="79">
        <f t="shared" si="3"/>
        <v>3509086</v>
      </c>
      <c r="R52" s="9">
        <f t="shared" si="6"/>
        <v>8.1111088837120413E-2</v>
      </c>
      <c r="S52" s="81">
        <f t="shared" si="4"/>
        <v>37</v>
      </c>
      <c r="T52" s="5"/>
    </row>
    <row r="53" spans="1:20" ht="15.75" x14ac:dyDescent="0.25">
      <c r="A53" s="10"/>
      <c r="B53" s="23" t="s">
        <v>53</v>
      </c>
      <c r="C53" s="13">
        <v>658500</v>
      </c>
      <c r="D53" s="39">
        <v>1</v>
      </c>
      <c r="E53" s="13">
        <v>314000</v>
      </c>
      <c r="F53" s="13">
        <v>858000</v>
      </c>
      <c r="G53" s="14">
        <f t="shared" si="5"/>
        <v>1830500</v>
      </c>
      <c r="H53" s="15">
        <f t="shared" si="0"/>
        <v>100</v>
      </c>
      <c r="I53" s="14">
        <v>0</v>
      </c>
      <c r="J53" s="15">
        <f t="shared" si="1"/>
        <v>0</v>
      </c>
      <c r="K53" s="14">
        <v>0</v>
      </c>
      <c r="L53" s="15">
        <f t="shared" si="2"/>
        <v>0</v>
      </c>
      <c r="M53" s="103">
        <v>0</v>
      </c>
      <c r="N53" s="89">
        <f t="shared" si="2"/>
        <v>0</v>
      </c>
      <c r="O53" s="107">
        <v>0</v>
      </c>
      <c r="P53" s="89">
        <f t="shared" si="2"/>
        <v>0</v>
      </c>
      <c r="Q53" s="99">
        <f t="shared" si="3"/>
        <v>1830500</v>
      </c>
      <c r="R53" s="16">
        <f t="shared" si="6"/>
        <v>4.2311259432327657E-2</v>
      </c>
      <c r="S53" s="82">
        <f t="shared" si="4"/>
        <v>45</v>
      </c>
      <c r="T53" s="5"/>
    </row>
    <row r="54" spans="1:20" ht="15.75" x14ac:dyDescent="0.25">
      <c r="A54" s="10"/>
      <c r="B54" s="22" t="s">
        <v>54</v>
      </c>
      <c r="C54" s="11">
        <v>2368800</v>
      </c>
      <c r="D54" s="38">
        <v>36</v>
      </c>
      <c r="E54" s="11">
        <v>0</v>
      </c>
      <c r="F54" s="11">
        <v>330457</v>
      </c>
      <c r="G54" s="12">
        <f t="shared" si="5"/>
        <v>2699257</v>
      </c>
      <c r="H54" s="8">
        <f t="shared" si="0"/>
        <v>100</v>
      </c>
      <c r="I54" s="12">
        <v>0</v>
      </c>
      <c r="J54" s="8">
        <f t="shared" si="1"/>
        <v>0</v>
      </c>
      <c r="K54" s="12">
        <v>0</v>
      </c>
      <c r="L54" s="8">
        <f t="shared" si="2"/>
        <v>0</v>
      </c>
      <c r="M54" s="102">
        <v>0</v>
      </c>
      <c r="N54" s="88">
        <f t="shared" si="2"/>
        <v>0</v>
      </c>
      <c r="O54" s="104">
        <v>0</v>
      </c>
      <c r="P54" s="88">
        <f t="shared" si="2"/>
        <v>0</v>
      </c>
      <c r="Q54" s="79">
        <f t="shared" si="3"/>
        <v>2699257</v>
      </c>
      <c r="R54" s="9">
        <f t="shared" si="6"/>
        <v>6.2392222453715632E-2</v>
      </c>
      <c r="S54" s="81">
        <f t="shared" si="4"/>
        <v>42</v>
      </c>
      <c r="T54" s="5"/>
    </row>
    <row r="55" spans="1:20" ht="15.75" x14ac:dyDescent="0.25">
      <c r="A55" s="10"/>
      <c r="B55" s="22" t="s">
        <v>55</v>
      </c>
      <c r="C55" s="11">
        <v>8347067</v>
      </c>
      <c r="D55" s="38">
        <v>25</v>
      </c>
      <c r="E55" s="11">
        <v>83547</v>
      </c>
      <c r="F55" s="11">
        <v>327200</v>
      </c>
      <c r="G55" s="12">
        <f t="shared" si="5"/>
        <v>8757814</v>
      </c>
      <c r="H55" s="8">
        <f t="shared" si="0"/>
        <v>69.365763427308593</v>
      </c>
      <c r="I55" s="12">
        <v>3867743</v>
      </c>
      <c r="J55" s="8">
        <f t="shared" si="1"/>
        <v>30.63423657269141</v>
      </c>
      <c r="K55" s="12">
        <v>0</v>
      </c>
      <c r="L55" s="8">
        <f t="shared" si="2"/>
        <v>0</v>
      </c>
      <c r="M55" s="102">
        <v>0</v>
      </c>
      <c r="N55" s="88">
        <f t="shared" si="2"/>
        <v>0</v>
      </c>
      <c r="O55" s="104">
        <v>0</v>
      </c>
      <c r="P55" s="88">
        <f t="shared" si="2"/>
        <v>0</v>
      </c>
      <c r="Q55" s="79">
        <f t="shared" si="3"/>
        <v>12625557</v>
      </c>
      <c r="R55" s="9">
        <f t="shared" si="6"/>
        <v>0.29183459038767573</v>
      </c>
      <c r="S55" s="81">
        <f t="shared" si="4"/>
        <v>27</v>
      </c>
      <c r="T55" s="5"/>
    </row>
    <row r="56" spans="1:20" ht="15.75" x14ac:dyDescent="0.25">
      <c r="A56" s="10"/>
      <c r="B56" s="22" t="s">
        <v>56</v>
      </c>
      <c r="C56" s="11">
        <v>31905943</v>
      </c>
      <c r="D56" s="38">
        <v>270</v>
      </c>
      <c r="E56" s="11">
        <v>10383241</v>
      </c>
      <c r="F56" s="11">
        <v>15989571</v>
      </c>
      <c r="G56" s="12">
        <f t="shared" si="5"/>
        <v>58278755</v>
      </c>
      <c r="H56" s="8">
        <f t="shared" si="0"/>
        <v>18.242136182502861</v>
      </c>
      <c r="I56" s="12">
        <v>1868947</v>
      </c>
      <c r="J56" s="8">
        <f t="shared" si="1"/>
        <v>0.58500881997016196</v>
      </c>
      <c r="K56" s="12">
        <v>259325601</v>
      </c>
      <c r="L56" s="8">
        <f t="shared" si="2"/>
        <v>81.172854997526983</v>
      </c>
      <c r="M56" s="102">
        <v>0</v>
      </c>
      <c r="N56" s="88">
        <f t="shared" si="2"/>
        <v>0</v>
      </c>
      <c r="O56" s="104">
        <v>0</v>
      </c>
      <c r="P56" s="88">
        <f t="shared" si="2"/>
        <v>0</v>
      </c>
      <c r="Q56" s="79">
        <f t="shared" si="3"/>
        <v>319473303</v>
      </c>
      <c r="R56" s="9">
        <f t="shared" si="6"/>
        <v>7.3844948401724233</v>
      </c>
      <c r="S56" s="81">
        <f t="shared" si="4"/>
        <v>4</v>
      </c>
      <c r="T56" s="5"/>
    </row>
    <row r="57" spans="1:20" ht="15.75" x14ac:dyDescent="0.25">
      <c r="A57" s="10"/>
      <c r="B57" s="22" t="s">
        <v>57</v>
      </c>
      <c r="C57" s="11">
        <v>1560000</v>
      </c>
      <c r="D57" s="38">
        <v>4</v>
      </c>
      <c r="E57" s="11">
        <v>20000</v>
      </c>
      <c r="F57" s="11">
        <v>0</v>
      </c>
      <c r="G57" s="12">
        <f t="shared" si="5"/>
        <v>1580000</v>
      </c>
      <c r="H57" s="8">
        <f t="shared" si="0"/>
        <v>100</v>
      </c>
      <c r="I57" s="12">
        <v>0</v>
      </c>
      <c r="J57" s="8">
        <f t="shared" si="1"/>
        <v>0</v>
      </c>
      <c r="K57" s="12">
        <v>0</v>
      </c>
      <c r="L57" s="8">
        <f t="shared" si="2"/>
        <v>0</v>
      </c>
      <c r="M57" s="102">
        <v>0</v>
      </c>
      <c r="N57" s="88">
        <f t="shared" si="2"/>
        <v>0</v>
      </c>
      <c r="O57" s="104">
        <v>0</v>
      </c>
      <c r="P57" s="88">
        <f t="shared" si="2"/>
        <v>0</v>
      </c>
      <c r="Q57" s="79">
        <f t="shared" si="3"/>
        <v>1580000</v>
      </c>
      <c r="R57" s="9">
        <f t="shared" si="6"/>
        <v>3.6521054303784592E-2</v>
      </c>
      <c r="S57" s="81">
        <f t="shared" si="4"/>
        <v>46</v>
      </c>
      <c r="T57" s="5"/>
    </row>
    <row r="58" spans="1:20" ht="15.75" x14ac:dyDescent="0.25">
      <c r="A58" s="10"/>
      <c r="B58" s="22" t="s">
        <v>58</v>
      </c>
      <c r="C58" s="11">
        <v>0</v>
      </c>
      <c r="D58" s="38">
        <v>0</v>
      </c>
      <c r="E58" s="11">
        <v>-2338068</v>
      </c>
      <c r="F58" s="11">
        <v>9901639</v>
      </c>
      <c r="G58" s="12">
        <f t="shared" si="5"/>
        <v>7563571</v>
      </c>
      <c r="H58" s="8">
        <f t="shared" si="0"/>
        <v>100</v>
      </c>
      <c r="I58" s="12">
        <v>0</v>
      </c>
      <c r="J58" s="8">
        <f t="shared" si="1"/>
        <v>0</v>
      </c>
      <c r="K58" s="12">
        <v>0</v>
      </c>
      <c r="L58" s="8">
        <f t="shared" si="2"/>
        <v>0</v>
      </c>
      <c r="M58" s="102">
        <v>0</v>
      </c>
      <c r="N58" s="88">
        <f t="shared" si="2"/>
        <v>0</v>
      </c>
      <c r="O58" s="104">
        <v>0</v>
      </c>
      <c r="P58" s="88">
        <f t="shared" si="2"/>
        <v>0</v>
      </c>
      <c r="Q58" s="79">
        <f t="shared" si="3"/>
        <v>7563571</v>
      </c>
      <c r="R58" s="9">
        <f t="shared" si="6"/>
        <v>0.17482885267185463</v>
      </c>
      <c r="S58" s="81">
        <f t="shared" si="4"/>
        <v>30</v>
      </c>
      <c r="T58" s="5"/>
    </row>
    <row r="59" spans="1:20" ht="15.75" x14ac:dyDescent="0.25">
      <c r="A59" s="10"/>
      <c r="B59" s="45" t="s">
        <v>73</v>
      </c>
      <c r="C59" s="46">
        <v>0</v>
      </c>
      <c r="D59" s="47">
        <v>0</v>
      </c>
      <c r="E59" s="46">
        <v>0</v>
      </c>
      <c r="F59" s="46">
        <v>0</v>
      </c>
      <c r="G59" s="48">
        <f t="shared" si="5"/>
        <v>0</v>
      </c>
      <c r="H59" s="49">
        <v>0</v>
      </c>
      <c r="I59" s="48">
        <v>0</v>
      </c>
      <c r="J59" s="49">
        <v>0</v>
      </c>
      <c r="K59" s="48">
        <v>0</v>
      </c>
      <c r="L59" s="49">
        <v>0</v>
      </c>
      <c r="M59" s="106">
        <v>0</v>
      </c>
      <c r="N59" s="91">
        <v>0</v>
      </c>
      <c r="O59" s="109">
        <v>0</v>
      </c>
      <c r="P59" s="91">
        <v>0</v>
      </c>
      <c r="Q59" s="100">
        <f t="shared" si="3"/>
        <v>0</v>
      </c>
      <c r="R59" s="50">
        <f t="shared" si="6"/>
        <v>0</v>
      </c>
      <c r="S59" s="83">
        <f t="shared" si="4"/>
        <v>53</v>
      </c>
      <c r="T59" s="5"/>
    </row>
    <row r="60" spans="1:20" ht="15.75" x14ac:dyDescent="0.25">
      <c r="A60" s="10"/>
      <c r="B60" s="22" t="s">
        <v>59</v>
      </c>
      <c r="C60" s="21">
        <v>0</v>
      </c>
      <c r="D60" s="75">
        <v>0</v>
      </c>
      <c r="E60" s="21">
        <v>2600000</v>
      </c>
      <c r="F60" s="21">
        <v>700000</v>
      </c>
      <c r="G60" s="20">
        <f t="shared" si="5"/>
        <v>3300000</v>
      </c>
      <c r="H60" s="8">
        <f t="shared" si="0"/>
        <v>100</v>
      </c>
      <c r="I60" s="20">
        <v>0</v>
      </c>
      <c r="J60" s="8">
        <f t="shared" si="1"/>
        <v>0</v>
      </c>
      <c r="K60" s="20">
        <v>0</v>
      </c>
      <c r="L60" s="8">
        <f t="shared" si="2"/>
        <v>0</v>
      </c>
      <c r="M60" s="102">
        <v>0</v>
      </c>
      <c r="N60" s="88">
        <f t="shared" si="2"/>
        <v>0</v>
      </c>
      <c r="O60" s="104">
        <v>0</v>
      </c>
      <c r="P60" s="88">
        <f t="shared" si="2"/>
        <v>0</v>
      </c>
      <c r="Q60" s="79">
        <f t="shared" si="3"/>
        <v>3300000</v>
      </c>
      <c r="R60" s="37">
        <f t="shared" si="6"/>
        <v>7.6278151393980476E-2</v>
      </c>
      <c r="S60" s="81">
        <f t="shared" si="4"/>
        <v>38</v>
      </c>
      <c r="T60" s="5"/>
    </row>
    <row r="61" spans="1:20" ht="15.75" x14ac:dyDescent="0.25">
      <c r="A61" s="10"/>
      <c r="B61" s="22" t="s">
        <v>60</v>
      </c>
      <c r="C61" s="21">
        <v>26502059</v>
      </c>
      <c r="D61" s="75">
        <v>60</v>
      </c>
      <c r="E61" s="21">
        <v>26438472</v>
      </c>
      <c r="F61" s="21">
        <v>5894146</v>
      </c>
      <c r="G61" s="20">
        <f t="shared" si="5"/>
        <v>58834677</v>
      </c>
      <c r="H61" s="8">
        <f t="shared" si="0"/>
        <v>34.220300353228026</v>
      </c>
      <c r="I61" s="20">
        <v>9132452</v>
      </c>
      <c r="J61" s="8">
        <f t="shared" si="1"/>
        <v>5.3117526318949277</v>
      </c>
      <c r="K61" s="20">
        <v>103962037</v>
      </c>
      <c r="L61" s="8">
        <f t="shared" si="2"/>
        <v>60.467947014877041</v>
      </c>
      <c r="M61" s="102">
        <v>0</v>
      </c>
      <c r="N61" s="88">
        <f t="shared" si="2"/>
        <v>0</v>
      </c>
      <c r="O61" s="104">
        <v>0</v>
      </c>
      <c r="P61" s="88">
        <f t="shared" si="2"/>
        <v>0</v>
      </c>
      <c r="Q61" s="79">
        <f t="shared" si="3"/>
        <v>171929166</v>
      </c>
      <c r="R61" s="37">
        <f t="shared" si="6"/>
        <v>3.9740724100572127</v>
      </c>
      <c r="S61" s="81">
        <f t="shared" si="4"/>
        <v>9</v>
      </c>
      <c r="T61" s="5"/>
    </row>
    <row r="62" spans="1:20" ht="15.75" x14ac:dyDescent="0.25">
      <c r="A62" s="10"/>
      <c r="B62" s="22" t="s">
        <v>61</v>
      </c>
      <c r="C62" s="21">
        <v>5080000</v>
      </c>
      <c r="D62" s="75">
        <v>18</v>
      </c>
      <c r="E62" s="21">
        <v>636600</v>
      </c>
      <c r="F62" s="21">
        <v>2772800</v>
      </c>
      <c r="G62" s="20">
        <f t="shared" si="5"/>
        <v>8489400</v>
      </c>
      <c r="H62" s="8">
        <f t="shared" si="0"/>
        <v>100</v>
      </c>
      <c r="I62" s="20">
        <v>0</v>
      </c>
      <c r="J62" s="8">
        <f t="shared" si="1"/>
        <v>0</v>
      </c>
      <c r="K62" s="20">
        <v>0</v>
      </c>
      <c r="L62" s="8">
        <f t="shared" si="2"/>
        <v>0</v>
      </c>
      <c r="M62" s="102">
        <v>0</v>
      </c>
      <c r="N62" s="88">
        <f t="shared" si="2"/>
        <v>0</v>
      </c>
      <c r="O62" s="104">
        <v>0</v>
      </c>
      <c r="P62" s="88">
        <f t="shared" si="2"/>
        <v>0</v>
      </c>
      <c r="Q62" s="79">
        <f t="shared" si="3"/>
        <v>8489400</v>
      </c>
      <c r="R62" s="37">
        <f t="shared" si="6"/>
        <v>0.19622901164971451</v>
      </c>
      <c r="S62" s="81">
        <f t="shared" si="4"/>
        <v>28</v>
      </c>
      <c r="T62" s="5"/>
    </row>
    <row r="63" spans="1:20" ht="15.75" x14ac:dyDescent="0.25">
      <c r="A63" s="10"/>
      <c r="B63" s="22" t="s">
        <v>62</v>
      </c>
      <c r="C63" s="21">
        <v>6716671</v>
      </c>
      <c r="D63" s="75">
        <v>22</v>
      </c>
      <c r="E63" s="21">
        <v>528539</v>
      </c>
      <c r="F63" s="21">
        <v>7244605</v>
      </c>
      <c r="G63" s="20">
        <f t="shared" si="5"/>
        <v>14489815</v>
      </c>
      <c r="H63" s="8">
        <f t="shared" si="0"/>
        <v>100.25541586809568</v>
      </c>
      <c r="I63" s="20">
        <v>0</v>
      </c>
      <c r="J63" s="8">
        <f t="shared" si="1"/>
        <v>0</v>
      </c>
      <c r="K63" s="20">
        <v>-36915</v>
      </c>
      <c r="L63" s="8">
        <f t="shared" si="2"/>
        <v>-0.25541586809567629</v>
      </c>
      <c r="M63" s="102">
        <v>0</v>
      </c>
      <c r="N63" s="88">
        <f t="shared" si="2"/>
        <v>0</v>
      </c>
      <c r="O63" s="104">
        <v>0</v>
      </c>
      <c r="P63" s="88">
        <f t="shared" si="2"/>
        <v>0</v>
      </c>
      <c r="Q63" s="79">
        <f t="shared" si="3"/>
        <v>14452900</v>
      </c>
      <c r="R63" s="37">
        <f t="shared" si="6"/>
        <v>0.3340728770551698</v>
      </c>
      <c r="S63" s="81">
        <f t="shared" si="4"/>
        <v>26</v>
      </c>
      <c r="T63" s="5"/>
    </row>
    <row r="64" spans="1:20" ht="15.75" x14ac:dyDescent="0.25">
      <c r="A64" s="10"/>
      <c r="B64" s="22" t="s">
        <v>63</v>
      </c>
      <c r="C64" s="21">
        <v>0</v>
      </c>
      <c r="D64" s="75">
        <v>0</v>
      </c>
      <c r="E64" s="21">
        <v>1000000</v>
      </c>
      <c r="F64" s="21">
        <v>5000000</v>
      </c>
      <c r="G64" s="20">
        <f t="shared" si="5"/>
        <v>6000000</v>
      </c>
      <c r="H64" s="8">
        <v>0</v>
      </c>
      <c r="I64" s="20">
        <v>0</v>
      </c>
      <c r="J64" s="8">
        <v>0</v>
      </c>
      <c r="K64" s="20">
        <v>0</v>
      </c>
      <c r="L64" s="8">
        <v>0</v>
      </c>
      <c r="M64" s="102">
        <v>0</v>
      </c>
      <c r="N64" s="88">
        <v>0</v>
      </c>
      <c r="O64" s="104">
        <v>0</v>
      </c>
      <c r="P64" s="88">
        <v>0</v>
      </c>
      <c r="Q64" s="79">
        <f t="shared" si="3"/>
        <v>6000000</v>
      </c>
      <c r="R64" s="37">
        <f t="shared" si="6"/>
        <v>0.13868754798905542</v>
      </c>
      <c r="S64" s="81">
        <f t="shared" si="4"/>
        <v>31</v>
      </c>
      <c r="T64" s="5"/>
    </row>
    <row r="65" spans="1:22" ht="15.75" x14ac:dyDescent="0.25">
      <c r="A65" s="10"/>
      <c r="B65" s="22"/>
      <c r="C65" s="21"/>
      <c r="D65" s="75"/>
      <c r="E65" s="21"/>
      <c r="F65" s="21"/>
      <c r="G65" s="20"/>
      <c r="H65" s="8"/>
      <c r="I65" s="20"/>
      <c r="J65" s="8"/>
      <c r="K65" s="20"/>
      <c r="L65" s="8"/>
      <c r="M65" s="88"/>
      <c r="N65" s="88"/>
      <c r="O65" s="94"/>
      <c r="P65" s="88"/>
      <c r="Q65" s="79"/>
      <c r="R65" s="37"/>
      <c r="S65" s="81"/>
      <c r="T65" s="5"/>
    </row>
    <row r="66" spans="1:22" ht="16.5" thickBot="1" x14ac:dyDescent="0.3">
      <c r="B66" s="2"/>
      <c r="C66" s="17"/>
      <c r="D66" s="40"/>
      <c r="E66" s="17"/>
      <c r="F66" s="17"/>
      <c r="G66" s="12"/>
      <c r="H66" s="18"/>
      <c r="I66" s="12"/>
      <c r="J66" s="18"/>
      <c r="K66" s="12"/>
      <c r="L66" s="18"/>
      <c r="M66" s="20"/>
      <c r="N66" s="20"/>
      <c r="O66" s="95"/>
      <c r="P66" s="20"/>
      <c r="Q66" s="79"/>
      <c r="R66" s="5"/>
      <c r="S66" s="84"/>
      <c r="T66" s="5"/>
    </row>
    <row r="67" spans="1:22" ht="15.75" thickTop="1" x14ac:dyDescent="0.2">
      <c r="B67" s="24"/>
      <c r="C67" s="25"/>
      <c r="D67" s="41"/>
      <c r="E67" s="25"/>
      <c r="F67" s="25"/>
      <c r="G67" s="26"/>
      <c r="H67" s="27"/>
      <c r="I67" s="26"/>
      <c r="J67" s="27"/>
      <c r="K67" s="26"/>
      <c r="L67" s="27"/>
      <c r="M67" s="26"/>
      <c r="N67" s="26"/>
      <c r="O67" s="96"/>
      <c r="P67" s="26"/>
      <c r="Q67" s="96"/>
      <c r="R67" s="26"/>
      <c r="S67" s="27"/>
      <c r="T67" s="5"/>
    </row>
    <row r="68" spans="1:22" ht="15.75" x14ac:dyDescent="0.25">
      <c r="B68" s="28" t="s">
        <v>14</v>
      </c>
      <c r="C68" s="29">
        <f>SUM(C9:C67)</f>
        <v>440711674</v>
      </c>
      <c r="D68" s="42">
        <f>SUM(D9:D67)</f>
        <v>1497</v>
      </c>
      <c r="E68" s="29">
        <f>SUM(E9:E67)</f>
        <v>249569259</v>
      </c>
      <c r="F68" s="29">
        <f>SUM(F9:F67)</f>
        <v>276311210</v>
      </c>
      <c r="G68" s="30">
        <f>SUM(G9:G67)</f>
        <v>966592143</v>
      </c>
      <c r="H68" s="8">
        <f>(G68/$Q68)*100</f>
        <v>22.342382369692736</v>
      </c>
      <c r="I68" s="30">
        <f>SUM(I9:I67)</f>
        <v>1656151658</v>
      </c>
      <c r="J68" s="8">
        <f>(I68/$Q68)*100</f>
        <v>38.281268757671448</v>
      </c>
      <c r="K68" s="30">
        <f>SUM(K9:K67)</f>
        <v>1693758534</v>
      </c>
      <c r="L68" s="8">
        <f>(K68/$Q68)*100</f>
        <v>39.150536327666188</v>
      </c>
      <c r="M68" s="30">
        <f>SUM(M9:M67)</f>
        <v>-716714</v>
      </c>
      <c r="N68" s="88">
        <f>(M68/$Q68)*100</f>
        <v>-1.6566551211571311E-2</v>
      </c>
      <c r="O68" s="98">
        <f>SUM(O9:O67)</f>
        <v>10485978</v>
      </c>
      <c r="P68" s="88">
        <f>(O68/$Q68)*100</f>
        <v>0.24237909618119655</v>
      </c>
      <c r="Q68" s="98">
        <f>SUM(Q9:Q67)</f>
        <v>4326271599</v>
      </c>
      <c r="R68" s="37">
        <f>SUM(R9:R67)</f>
        <v>99.999999999999986</v>
      </c>
      <c r="S68" s="31"/>
      <c r="T68" s="5"/>
      <c r="V68" s="36"/>
    </row>
    <row r="69" spans="1:22" ht="15.75" thickBot="1" x14ac:dyDescent="0.25">
      <c r="B69" s="32"/>
      <c r="C69" s="33"/>
      <c r="D69" s="43"/>
      <c r="E69" s="33"/>
      <c r="F69" s="33"/>
      <c r="G69" s="34" t="s">
        <v>0</v>
      </c>
      <c r="H69" s="35"/>
      <c r="I69" s="34" t="s">
        <v>0</v>
      </c>
      <c r="J69" s="35"/>
      <c r="K69" s="34" t="s">
        <v>0</v>
      </c>
      <c r="L69" s="35"/>
      <c r="M69" s="34"/>
      <c r="N69" s="34"/>
      <c r="O69" s="97"/>
      <c r="P69" s="34"/>
      <c r="Q69" s="97" t="s">
        <v>0</v>
      </c>
      <c r="R69" s="34"/>
      <c r="S69" s="35"/>
      <c r="T69" s="5"/>
    </row>
    <row r="70" spans="1:22" ht="15.75" thickTop="1" x14ac:dyDescent="0.2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2" ht="15.75" x14ac:dyDescent="0.25">
      <c r="B71" s="19" t="s">
        <v>74</v>
      </c>
      <c r="C71" s="19"/>
      <c r="D71" s="19"/>
      <c r="E71" s="19"/>
      <c r="F71" s="1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2" ht="15.75" x14ac:dyDescent="0.25">
      <c r="B72" s="19"/>
      <c r="C72" s="19"/>
      <c r="D72" s="19"/>
      <c r="E72" s="19"/>
      <c r="F72" s="1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2" x14ac:dyDescent="0.2">
      <c r="B73" t="s">
        <v>0</v>
      </c>
      <c r="E73" s="3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5" spans="1:22" x14ac:dyDescent="0.2">
      <c r="J75" s="78"/>
    </row>
    <row r="77" spans="1:22" x14ac:dyDescent="0.2">
      <c r="I77" s="36"/>
    </row>
  </sheetData>
  <mergeCells count="2">
    <mergeCell ref="B2:S2"/>
    <mergeCell ref="B1:S1"/>
  </mergeCells>
  <phoneticPr fontId="0" type="noConversion"/>
  <printOptions horizontalCentered="1"/>
  <pageMargins left="0.5" right="0.5" top="0.5" bottom="0.5" header="0.5" footer="0.5"/>
  <pageSetup scale="50" orientation="landscape" horizontalDpi="300" verticalDpi="300" r:id="rId1"/>
  <headerFooter alignWithMargins="0"/>
  <ignoredErrors>
    <ignoredError sqref="F68:N68 O68:P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t-25</vt:lpstr>
      <vt:lpstr>'t-25'!Print_Area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2008-08-05T18:52:47Z</cp:lastPrinted>
  <dcterms:created xsi:type="dcterms:W3CDTF">1999-01-11T19:48:40Z</dcterms:created>
  <dcterms:modified xsi:type="dcterms:W3CDTF">2015-10-01T18:57:17Z</dcterms:modified>
</cp:coreProperties>
</file>