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90" windowWidth="19215" windowHeight="4530"/>
  </bookViews>
  <sheets>
    <sheet name="t-25" sheetId="1" r:id="rId1"/>
  </sheets>
  <definedNames>
    <definedName name="_xlnm.Print_Area" localSheetId="0">'t-25'!$A$1:$K$82</definedName>
    <definedName name="Print_Area_MI">'t-25'!$B$1:$I$89</definedName>
  </definedNames>
  <calcPr calcId="145621"/>
</workbook>
</file>

<file path=xl/calcChain.xml><?xml version="1.0" encoding="utf-8"?>
<calcChain xmlns="http://schemas.openxmlformats.org/spreadsheetml/2006/main">
  <c r="I29" i="1" l="1"/>
  <c r="I27" i="1"/>
  <c r="F53" i="1"/>
  <c r="D53" i="1"/>
  <c r="E44" i="1" s="1"/>
  <c r="E67" i="1"/>
  <c r="D67" i="1"/>
  <c r="H20" i="1"/>
  <c r="H32" i="1" s="1"/>
  <c r="F20" i="1"/>
  <c r="F32" i="1" s="1"/>
  <c r="E20" i="1"/>
  <c r="E32" i="1" s="1"/>
  <c r="G20" i="1"/>
  <c r="G32" i="1" s="1"/>
  <c r="I25" i="1"/>
  <c r="I23" i="1"/>
  <c r="I18" i="1"/>
  <c r="I16" i="1"/>
  <c r="I14" i="1"/>
  <c r="E50" i="1" l="1"/>
  <c r="E49" i="1"/>
  <c r="E47" i="1"/>
  <c r="E45" i="1"/>
  <c r="E43" i="1"/>
  <c r="E42" i="1"/>
  <c r="E51" i="1"/>
  <c r="E48" i="1"/>
  <c r="E46" i="1"/>
  <c r="I20" i="1"/>
  <c r="G34" i="1" l="1"/>
  <c r="I32" i="1"/>
  <c r="E53" i="1"/>
  <c r="H34" i="1"/>
  <c r="J20" i="1"/>
  <c r="I34" i="1"/>
  <c r="J25" i="1"/>
  <c r="J16" i="1"/>
  <c r="J23" i="1"/>
  <c r="J18" i="1"/>
  <c r="J14" i="1"/>
  <c r="E34" i="1"/>
  <c r="F34" i="1"/>
  <c r="J29" i="1" l="1"/>
  <c r="J27" i="1"/>
  <c r="J32" i="1" s="1"/>
</calcChain>
</file>

<file path=xl/sharedStrings.xml><?xml version="1.0" encoding="utf-8"?>
<sst xmlns="http://schemas.openxmlformats.org/spreadsheetml/2006/main" count="71" uniqueCount="52">
  <si>
    <t xml:space="preserve"> </t>
  </si>
  <si>
    <t>AREAS</t>
  </si>
  <si>
    <t>UNDER</t>
  </si>
  <si>
    <t>TOTAL</t>
  </si>
  <si>
    <t>OVER 1,000,000</t>
  </si>
  <si>
    <t>200,000 -</t>
  </si>
  <si>
    <t>50,000 -</t>
  </si>
  <si>
    <t>50,000 &amp;</t>
  </si>
  <si>
    <t xml:space="preserve">CATEGORY   </t>
  </si>
  <si>
    <t>POPULATION</t>
  </si>
  <si>
    <t>1,000,000</t>
  </si>
  <si>
    <t>200,000</t>
  </si>
  <si>
    <t xml:space="preserve">  SUB-TOTAL</t>
  </si>
  <si>
    <t>FIXED GUIDEWAY MOD</t>
  </si>
  <si>
    <t>#</t>
  </si>
  <si>
    <t>BUS PURCHASES BY POPULATION GROUP:</t>
  </si>
  <si>
    <t>OVER 1 MILLION</t>
  </si>
  <si>
    <t>200,000 - 1 MILLION</t>
  </si>
  <si>
    <t>50,000 - 200,000</t>
  </si>
  <si>
    <t>UNDER 50,000</t>
  </si>
  <si>
    <t>NOTE:  The percentage is based on the number of vehicles, not the dollar amount.</t>
  </si>
  <si>
    <t>BUS</t>
  </si>
  <si>
    <t xml:space="preserve">    BUS PURCHASES</t>
  </si>
  <si>
    <t xml:space="preserve">    BUS OTHER</t>
  </si>
  <si>
    <t xml:space="preserve">    MAINTENANCE FACILITY</t>
  </si>
  <si>
    <t>Percent of Total</t>
  </si>
  <si>
    <t>Percent of</t>
  </si>
  <si>
    <t>Total</t>
  </si>
  <si>
    <t xml:space="preserve">%    </t>
  </si>
  <si>
    <t xml:space="preserve">$     </t>
  </si>
  <si>
    <t>Percentage of Obligations, by Category</t>
  </si>
  <si>
    <t>Percentage of Vehicles, by Population Group</t>
  </si>
  <si>
    <t>BY POPULATION GROUP</t>
  </si>
  <si>
    <t>NEW STARTS</t>
  </si>
  <si>
    <t>URBANIZED</t>
  </si>
  <si>
    <t>graph</t>
  </si>
  <si>
    <t>TABLE 25</t>
  </si>
  <si>
    <t>PURCHASES BY TYPE:</t>
  </si>
  <si>
    <t>40 ft Bus</t>
  </si>
  <si>
    <t>35 ft Bus</t>
  </si>
  <si>
    <t>30 ft Bus</t>
  </si>
  <si>
    <t>&lt;30 ft Bus</t>
  </si>
  <si>
    <t>Bus Articulated</t>
  </si>
  <si>
    <t>Ferry Boats</t>
  </si>
  <si>
    <t>PLANNING</t>
  </si>
  <si>
    <t>RESEARCH</t>
  </si>
  <si>
    <t>Sedan/Station Wagon</t>
  </si>
  <si>
    <t>Van</t>
  </si>
  <si>
    <t>Bus Trolley STD</t>
  </si>
  <si>
    <t>Bus Intercity</t>
  </si>
  <si>
    <t>Note: Includes Spare Parts / Assoc Capital Maintenance</t>
  </si>
  <si>
    <t>FY 2012 OBLIGATIONS FOR SECTION 5309 CAPITAL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</si>
</sst>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164" formatCode="#,##0.0_);\(#,##0.0\)"/>
    <numFmt numFmtId="165" formatCode="dd\-mmm\-yy_)"/>
    <numFmt numFmtId="166" formatCode="&quot;$&quot;#,##0"/>
  </numFmts>
  <fonts count="15" x14ac:knownFonts="1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darkHorizontal">
        <fgColor indexed="8"/>
        <bgColor indexed="22"/>
      </patternFill>
    </fill>
    <fill>
      <patternFill patternType="darkHorizontal">
        <fgColor indexed="46"/>
      </patternFill>
    </fill>
    <fill>
      <patternFill patternType="darkHorizontal">
        <fgColor indexed="53"/>
      </patternFill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165" fontId="0" fillId="0" borderId="0"/>
  </cellStyleXfs>
  <cellXfs count="101">
    <xf numFmtId="165" fontId="0" fillId="0" borderId="0" xfId="0"/>
    <xf numFmtId="165" fontId="2" fillId="0" borderId="0" xfId="0" applyFont="1"/>
    <xf numFmtId="165" fontId="0" fillId="0" borderId="1" xfId="0" applyBorder="1"/>
    <xf numFmtId="165" fontId="0" fillId="0" borderId="2" xfId="0" applyBorder="1"/>
    <xf numFmtId="165" fontId="0" fillId="0" borderId="3" xfId="0" applyBorder="1"/>
    <xf numFmtId="165" fontId="3" fillId="0" borderId="4" xfId="0" applyFont="1" applyBorder="1"/>
    <xf numFmtId="165" fontId="3" fillId="0" borderId="0" xfId="0" applyFont="1"/>
    <xf numFmtId="165" fontId="3" fillId="0" borderId="5" xfId="0" applyFont="1" applyBorder="1"/>
    <xf numFmtId="165" fontId="0" fillId="0" borderId="5" xfId="0" applyBorder="1"/>
    <xf numFmtId="165" fontId="0" fillId="2" borderId="4" xfId="0" applyFill="1" applyBorder="1"/>
    <xf numFmtId="165" fontId="0" fillId="2" borderId="0" xfId="0" applyFill="1"/>
    <xf numFmtId="165" fontId="0" fillId="2" borderId="5" xfId="0" applyFill="1" applyBorder="1"/>
    <xf numFmtId="165" fontId="0" fillId="2" borderId="6" xfId="0" applyFill="1" applyBorder="1"/>
    <xf numFmtId="165" fontId="0" fillId="0" borderId="4" xfId="0" applyBorder="1"/>
    <xf numFmtId="5" fontId="0" fillId="0" borderId="0" xfId="0" applyNumberFormat="1" applyProtection="1"/>
    <xf numFmtId="164" fontId="0" fillId="0" borderId="0" xfId="0" applyNumberFormat="1" applyProtection="1"/>
    <xf numFmtId="37" fontId="0" fillId="0" borderId="0" xfId="0" applyNumberFormat="1" applyProtection="1"/>
    <xf numFmtId="165" fontId="0" fillId="0" borderId="7" xfId="0" applyBorder="1"/>
    <xf numFmtId="165" fontId="0" fillId="0" borderId="8" xfId="0" applyBorder="1"/>
    <xf numFmtId="165" fontId="0" fillId="0" borderId="9" xfId="0" applyBorder="1"/>
    <xf numFmtId="37" fontId="0" fillId="0" borderId="8" xfId="0" applyNumberFormat="1" applyBorder="1" applyProtection="1"/>
    <xf numFmtId="37" fontId="0" fillId="0" borderId="5" xfId="0" applyNumberFormat="1" applyBorder="1" applyProtection="1"/>
    <xf numFmtId="165" fontId="4" fillId="0" borderId="0" xfId="0" applyFont="1"/>
    <xf numFmtId="165" fontId="4" fillId="0" borderId="5" xfId="0" applyFont="1" applyBorder="1"/>
    <xf numFmtId="164" fontId="4" fillId="0" borderId="0" xfId="0" applyNumberFormat="1" applyFont="1" applyProtection="1"/>
    <xf numFmtId="5" fontId="0" fillId="0" borderId="8" xfId="0" applyNumberFormat="1" applyBorder="1" applyProtection="1"/>
    <xf numFmtId="37" fontId="0" fillId="0" borderId="9" xfId="0" applyNumberFormat="1" applyBorder="1" applyProtection="1"/>
    <xf numFmtId="5" fontId="5" fillId="0" borderId="0" xfId="0" applyNumberFormat="1" applyFont="1" applyProtection="1"/>
    <xf numFmtId="165" fontId="6" fillId="0" borderId="0" xfId="0" applyFont="1"/>
    <xf numFmtId="37" fontId="7" fillId="0" borderId="0" xfId="0" applyNumberFormat="1" applyFont="1" applyProtection="1"/>
    <xf numFmtId="5" fontId="7" fillId="0" borderId="0" xfId="0" applyNumberFormat="1" applyFont="1" applyProtection="1"/>
    <xf numFmtId="37" fontId="6" fillId="0" borderId="0" xfId="0" applyNumberFormat="1" applyFont="1" applyProtection="1"/>
    <xf numFmtId="37" fontId="3" fillId="0" borderId="0" xfId="0" applyNumberFormat="1" applyFont="1" applyProtection="1"/>
    <xf numFmtId="165" fontId="3" fillId="0" borderId="0" xfId="0" applyFont="1" applyAlignment="1">
      <alignment horizontal="center"/>
    </xf>
    <xf numFmtId="165" fontId="0" fillId="0" borderId="0" xfId="0" applyBorder="1"/>
    <xf numFmtId="5" fontId="0" fillId="0" borderId="0" xfId="0" applyNumberFormat="1" applyBorder="1" applyProtection="1"/>
    <xf numFmtId="164" fontId="4" fillId="0" borderId="4" xfId="0" applyNumberFormat="1" applyFont="1" applyBorder="1" applyProtection="1"/>
    <xf numFmtId="37" fontId="4" fillId="0" borderId="4" xfId="0" applyNumberFormat="1" applyFont="1" applyBorder="1" applyProtection="1"/>
    <xf numFmtId="164" fontId="4" fillId="0" borderId="7" xfId="0" applyNumberFormat="1" applyFont="1" applyBorder="1" applyProtection="1"/>
    <xf numFmtId="164" fontId="0" fillId="0" borderId="4" xfId="0" applyNumberFormat="1" applyBorder="1" applyProtection="1"/>
    <xf numFmtId="164" fontId="0" fillId="0" borderId="7" xfId="0" applyNumberFormat="1" applyBorder="1" applyProtection="1"/>
    <xf numFmtId="165" fontId="9" fillId="0" borderId="4" xfId="0" applyFont="1" applyBorder="1"/>
    <xf numFmtId="165" fontId="9" fillId="0" borderId="4" xfId="0" applyFont="1" applyBorder="1" applyAlignment="1">
      <alignment horizontal="center"/>
    </xf>
    <xf numFmtId="165" fontId="5" fillId="0" borderId="10" xfId="0" applyFont="1" applyBorder="1"/>
    <xf numFmtId="165" fontId="5" fillId="0" borderId="11" xfId="0" applyFont="1" applyBorder="1"/>
    <xf numFmtId="5" fontId="0" fillId="0" borderId="11" xfId="0" applyNumberFormat="1" applyBorder="1" applyProtection="1"/>
    <xf numFmtId="5" fontId="0" fillId="0" borderId="12" xfId="0" applyNumberFormat="1" applyBorder="1" applyProtection="1"/>
    <xf numFmtId="165" fontId="0" fillId="3" borderId="13" xfId="0" applyFill="1" applyBorder="1"/>
    <xf numFmtId="165" fontId="5" fillId="3" borderId="0" xfId="0" applyFont="1" applyFill="1" applyBorder="1"/>
    <xf numFmtId="5" fontId="0" fillId="3" borderId="14" xfId="0" applyNumberFormat="1" applyFill="1" applyBorder="1" applyProtection="1"/>
    <xf numFmtId="165" fontId="0" fillId="0" borderId="13" xfId="0" applyBorder="1"/>
    <xf numFmtId="5" fontId="0" fillId="0" borderId="14" xfId="0" applyNumberFormat="1" applyBorder="1" applyAlignment="1" applyProtection="1">
      <alignment horizontal="right"/>
    </xf>
    <xf numFmtId="165" fontId="4" fillId="0" borderId="0" xfId="0" applyFont="1" applyBorder="1"/>
    <xf numFmtId="5" fontId="4" fillId="0" borderId="0" xfId="0" applyNumberFormat="1" applyFont="1" applyBorder="1" applyProtection="1"/>
    <xf numFmtId="5" fontId="0" fillId="0" borderId="14" xfId="0" applyNumberFormat="1" applyBorder="1" applyProtection="1"/>
    <xf numFmtId="165" fontId="8" fillId="0" borderId="13" xfId="0" applyFont="1" applyBorder="1"/>
    <xf numFmtId="37" fontId="10" fillId="0" borderId="0" xfId="0" applyNumberFormat="1" applyFont="1" applyBorder="1" applyProtection="1"/>
    <xf numFmtId="164" fontId="10" fillId="0" borderId="0" xfId="0" applyNumberFormat="1" applyFont="1" applyBorder="1" applyProtection="1"/>
    <xf numFmtId="166" fontId="10" fillId="0" borderId="14" xfId="0" applyNumberFormat="1" applyFont="1" applyBorder="1" applyProtection="1"/>
    <xf numFmtId="3" fontId="10" fillId="0" borderId="14" xfId="0" applyNumberFormat="1" applyFont="1" applyBorder="1" applyProtection="1"/>
    <xf numFmtId="37" fontId="11" fillId="0" borderId="0" xfId="0" applyNumberFormat="1" applyFont="1" applyBorder="1" applyProtection="1"/>
    <xf numFmtId="164" fontId="11" fillId="0" borderId="0" xfId="0" applyNumberFormat="1" applyFont="1" applyBorder="1" applyProtection="1"/>
    <xf numFmtId="3" fontId="11" fillId="0" borderId="14" xfId="0" applyNumberFormat="1" applyFont="1" applyBorder="1" applyProtection="1"/>
    <xf numFmtId="165" fontId="6" fillId="0" borderId="0" xfId="0" applyFont="1" applyBorder="1"/>
    <xf numFmtId="166" fontId="10" fillId="0" borderId="14" xfId="0" applyNumberFormat="1" applyFont="1" applyBorder="1"/>
    <xf numFmtId="165" fontId="6" fillId="0" borderId="13" xfId="0" applyFont="1" applyBorder="1"/>
    <xf numFmtId="37" fontId="6" fillId="0" borderId="0" xfId="0" applyNumberFormat="1" applyFont="1" applyBorder="1" applyProtection="1"/>
    <xf numFmtId="165" fontId="6" fillId="0" borderId="14" xfId="0" applyFont="1" applyBorder="1"/>
    <xf numFmtId="165" fontId="0" fillId="0" borderId="15" xfId="0" applyBorder="1"/>
    <xf numFmtId="165" fontId="0" fillId="0" borderId="16" xfId="0" applyBorder="1"/>
    <xf numFmtId="165" fontId="0" fillId="0" borderId="17" xfId="0" applyBorder="1"/>
    <xf numFmtId="165" fontId="6" fillId="0" borderId="11" xfId="0" applyFont="1" applyBorder="1"/>
    <xf numFmtId="37" fontId="6" fillId="0" borderId="11" xfId="0" applyNumberFormat="1" applyFont="1" applyBorder="1" applyProtection="1"/>
    <xf numFmtId="37" fontId="6" fillId="0" borderId="12" xfId="0" applyNumberFormat="1" applyFont="1" applyBorder="1" applyProtection="1"/>
    <xf numFmtId="165" fontId="0" fillId="4" borderId="13" xfId="0" applyFill="1" applyBorder="1"/>
    <xf numFmtId="165" fontId="6" fillId="4" borderId="0" xfId="0" applyFont="1" applyFill="1" applyBorder="1"/>
    <xf numFmtId="37" fontId="6" fillId="4" borderId="0" xfId="0" applyNumberFormat="1" applyFont="1" applyFill="1" applyBorder="1" applyProtection="1"/>
    <xf numFmtId="165" fontId="6" fillId="4" borderId="14" xfId="0" applyFont="1" applyFill="1" applyBorder="1"/>
    <xf numFmtId="37" fontId="4" fillId="0" borderId="0" xfId="0" applyNumberFormat="1" applyFont="1" applyBorder="1" applyProtection="1"/>
    <xf numFmtId="37" fontId="4" fillId="0" borderId="14" xfId="0" applyNumberFormat="1" applyFont="1" applyBorder="1" applyProtection="1"/>
    <xf numFmtId="37" fontId="8" fillId="0" borderId="13" xfId="0" applyNumberFormat="1" applyFont="1" applyBorder="1" applyProtection="1"/>
    <xf numFmtId="5" fontId="10" fillId="0" borderId="14" xfId="0" applyNumberFormat="1" applyFont="1" applyBorder="1" applyProtection="1"/>
    <xf numFmtId="37" fontId="10" fillId="0" borderId="14" xfId="0" applyNumberFormat="1" applyFont="1" applyBorder="1" applyProtection="1"/>
    <xf numFmtId="37" fontId="11" fillId="0" borderId="14" xfId="0" applyNumberFormat="1" applyFont="1" applyBorder="1" applyProtection="1"/>
    <xf numFmtId="5" fontId="12" fillId="0" borderId="0" xfId="0" applyNumberFormat="1" applyFont="1" applyProtection="1"/>
    <xf numFmtId="37" fontId="13" fillId="0" borderId="0" xfId="0" applyNumberFormat="1" applyFont="1" applyProtection="1"/>
    <xf numFmtId="165" fontId="13" fillId="0" borderId="0" xfId="0" applyFont="1"/>
    <xf numFmtId="165" fontId="14" fillId="0" borderId="0" xfId="0" applyFont="1"/>
    <xf numFmtId="2" fontId="0" fillId="0" borderId="0" xfId="0" applyNumberFormat="1"/>
    <xf numFmtId="9" fontId="7" fillId="0" borderId="0" xfId="0" applyNumberFormat="1" applyFont="1" applyProtection="1"/>
    <xf numFmtId="9" fontId="6" fillId="0" borderId="0" xfId="0" applyNumberFormat="1" applyFont="1" applyProtection="1"/>
    <xf numFmtId="165" fontId="1" fillId="0" borderId="0" xfId="0" applyFont="1" applyBorder="1" applyAlignment="1">
      <alignment horizontal="center"/>
    </xf>
    <xf numFmtId="5" fontId="1" fillId="0" borderId="0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center"/>
    </xf>
    <xf numFmtId="37" fontId="1" fillId="0" borderId="14" xfId="0" applyNumberFormat="1" applyFont="1" applyBorder="1" applyAlignment="1" applyProtection="1">
      <alignment horizontal="right"/>
    </xf>
    <xf numFmtId="166" fontId="0" fillId="0" borderId="0" xfId="0" applyNumberFormat="1" applyProtection="1"/>
    <xf numFmtId="165" fontId="0" fillId="0" borderId="0" xfId="0"/>
    <xf numFmtId="0" fontId="6" fillId="0" borderId="0" xfId="0" applyNumberFormat="1" applyFont="1"/>
    <xf numFmtId="165" fontId="2" fillId="0" borderId="0" xfId="0" applyFont="1" applyAlignment="1">
      <alignment horizontal="center"/>
    </xf>
    <xf numFmtId="5" fontId="12" fillId="0" borderId="0" xfId="0" applyNumberFormat="1" applyFont="1" applyAlignment="1" applyProtection="1">
      <alignment horizontal="center" wrapText="1"/>
    </xf>
    <xf numFmtId="165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9</xdr:col>
          <xdr:colOff>561975</xdr:colOff>
          <xdr:row>56</xdr:row>
          <xdr:rowOff>190500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1343025</xdr:colOff>
          <xdr:row>61</xdr:row>
          <xdr:rowOff>47625</xdr:rowOff>
        </xdr:from>
        <xdr:to>
          <xdr:col>9</xdr:col>
          <xdr:colOff>600075</xdr:colOff>
          <xdr:row>77</xdr:row>
          <xdr:rowOff>28575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B1:M88"/>
  <sheetViews>
    <sheetView tabSelected="1" defaultGridColor="0" topLeftCell="B1" colorId="22" zoomScale="75" zoomScaleNormal="75" workbookViewId="0">
      <pane xSplit="3" ySplit="10" topLeftCell="E11" activePane="bottomRight" state="frozen"/>
      <selection activeCell="B1" sqref="B1"/>
      <selection pane="topRight" activeCell="E1" sqref="E1"/>
      <selection pane="bottomLeft" activeCell="B11" sqref="B11"/>
      <selection pane="bottomRight" activeCell="L9" sqref="L9"/>
    </sheetView>
  </sheetViews>
  <sheetFormatPr defaultColWidth="11.44140625" defaultRowHeight="15" x14ac:dyDescent="0.2"/>
  <cols>
    <col min="1" max="1" width="3.77734375" customWidth="1"/>
    <col min="2" max="3" width="11.44140625" customWidth="1"/>
    <col min="4" max="4" width="7.44140625" customWidth="1"/>
    <col min="5" max="5" width="17.77734375" customWidth="1"/>
    <col min="6" max="6" width="18.44140625" customWidth="1"/>
    <col min="7" max="7" width="16.77734375" customWidth="1"/>
    <col min="8" max="8" width="14.44140625" customWidth="1"/>
    <col min="9" max="9" width="15.5546875" bestFit="1" customWidth="1"/>
    <col min="10" max="10" width="8.77734375" customWidth="1"/>
    <col min="11" max="11" width="2.77734375" customWidth="1"/>
  </cols>
  <sheetData>
    <row r="1" spans="2:11" ht="18" x14ac:dyDescent="0.25">
      <c r="B1" s="98" t="s">
        <v>36</v>
      </c>
      <c r="C1" s="98"/>
      <c r="D1" s="98"/>
      <c r="E1" s="98"/>
      <c r="F1" s="98"/>
      <c r="G1" s="98"/>
      <c r="H1" s="98"/>
      <c r="I1" s="98"/>
      <c r="J1" s="98"/>
      <c r="K1" s="98"/>
    </row>
    <row r="2" spans="2:11" ht="18" x14ac:dyDescent="0.25">
      <c r="B2" s="98" t="s">
        <v>51</v>
      </c>
      <c r="C2" s="98"/>
      <c r="D2" s="98"/>
      <c r="E2" s="98"/>
      <c r="F2" s="98"/>
      <c r="G2" s="98"/>
      <c r="H2" s="98"/>
      <c r="I2" s="98"/>
      <c r="J2" s="98"/>
      <c r="K2" s="98"/>
    </row>
    <row r="3" spans="2:11" ht="18" x14ac:dyDescent="0.25">
      <c r="B3" s="98" t="s">
        <v>32</v>
      </c>
      <c r="C3" s="98"/>
      <c r="D3" s="98"/>
      <c r="E3" s="98"/>
      <c r="F3" s="98"/>
      <c r="G3" s="98"/>
      <c r="H3" s="98"/>
      <c r="I3" s="98"/>
      <c r="J3" s="98"/>
      <c r="K3" s="98"/>
    </row>
    <row r="4" spans="2:11" ht="18.75" thickBot="1" x14ac:dyDescent="0.3">
      <c r="E4" s="1"/>
      <c r="F4" s="1"/>
      <c r="G4" s="1"/>
      <c r="H4" s="1"/>
    </row>
    <row r="5" spans="2:11" x14ac:dyDescent="0.2">
      <c r="B5" s="2"/>
      <c r="C5" s="3"/>
      <c r="D5" s="4"/>
      <c r="E5" s="3" t="s">
        <v>0</v>
      </c>
      <c r="F5" s="3" t="s">
        <v>0</v>
      </c>
      <c r="G5" s="3" t="s">
        <v>0</v>
      </c>
      <c r="H5" s="3"/>
      <c r="I5" s="3"/>
      <c r="J5" s="2"/>
      <c r="K5" s="4"/>
    </row>
    <row r="6" spans="2:11" ht="15.75" x14ac:dyDescent="0.25">
      <c r="B6" s="5"/>
      <c r="C6" s="6"/>
      <c r="D6" s="7"/>
      <c r="E6" s="33" t="s">
        <v>34</v>
      </c>
      <c r="F6" s="33" t="s">
        <v>34</v>
      </c>
      <c r="G6" s="33" t="s">
        <v>34</v>
      </c>
      <c r="H6" s="33" t="s">
        <v>1</v>
      </c>
      <c r="I6" s="6"/>
      <c r="J6" s="5"/>
      <c r="K6" s="8"/>
    </row>
    <row r="7" spans="2:11" ht="15.75" x14ac:dyDescent="0.25">
      <c r="B7" s="5"/>
      <c r="C7" s="6"/>
      <c r="D7" s="7"/>
      <c r="E7" s="33" t="s">
        <v>1</v>
      </c>
      <c r="F7" s="33" t="s">
        <v>1</v>
      </c>
      <c r="G7" s="33" t="s">
        <v>1</v>
      </c>
      <c r="H7" s="33" t="s">
        <v>2</v>
      </c>
      <c r="I7" s="33" t="s">
        <v>3</v>
      </c>
      <c r="J7" s="42" t="s">
        <v>26</v>
      </c>
      <c r="K7" s="8"/>
    </row>
    <row r="8" spans="2:11" ht="15.75" x14ac:dyDescent="0.25">
      <c r="B8" s="5"/>
      <c r="C8" s="6" t="s">
        <v>0</v>
      </c>
      <c r="D8" s="7"/>
      <c r="E8" s="33" t="s">
        <v>4</v>
      </c>
      <c r="F8" s="33" t="s">
        <v>5</v>
      </c>
      <c r="G8" s="33" t="s">
        <v>6</v>
      </c>
      <c r="H8" s="33" t="s">
        <v>7</v>
      </c>
      <c r="I8" s="6"/>
      <c r="J8" s="42" t="s">
        <v>27</v>
      </c>
      <c r="K8" s="8"/>
    </row>
    <row r="9" spans="2:11" ht="15.75" x14ac:dyDescent="0.25">
      <c r="B9" s="5" t="s">
        <v>8</v>
      </c>
      <c r="C9" s="6"/>
      <c r="D9" s="7"/>
      <c r="E9" s="33" t="s">
        <v>9</v>
      </c>
      <c r="F9" s="33" t="s">
        <v>10</v>
      </c>
      <c r="G9" s="33" t="s">
        <v>11</v>
      </c>
      <c r="H9" s="33"/>
      <c r="I9" s="6"/>
      <c r="J9" s="5"/>
      <c r="K9" s="8"/>
    </row>
    <row r="10" spans="2:11" ht="6.95" customHeight="1" x14ac:dyDescent="0.2">
      <c r="B10" s="9"/>
      <c r="C10" s="10"/>
      <c r="D10" s="11"/>
      <c r="E10" s="10"/>
      <c r="F10" s="10"/>
      <c r="G10" s="10"/>
      <c r="H10" s="10"/>
      <c r="I10" s="10"/>
      <c r="J10" s="9"/>
      <c r="K10" s="12"/>
    </row>
    <row r="11" spans="2:11" x14ac:dyDescent="0.2">
      <c r="B11" s="13"/>
      <c r="D11" s="8"/>
      <c r="J11" s="13"/>
      <c r="K11" s="8"/>
    </row>
    <row r="12" spans="2:11" x14ac:dyDescent="0.2">
      <c r="B12" s="13" t="s">
        <v>21</v>
      </c>
      <c r="D12" s="8"/>
      <c r="J12" s="13"/>
      <c r="K12" s="8"/>
    </row>
    <row r="13" spans="2:11" x14ac:dyDescent="0.2">
      <c r="B13" s="13"/>
      <c r="C13" t="s">
        <v>0</v>
      </c>
      <c r="D13" s="8" t="s">
        <v>0</v>
      </c>
      <c r="J13" s="13"/>
      <c r="K13" s="8"/>
    </row>
    <row r="14" spans="2:11" x14ac:dyDescent="0.2">
      <c r="B14" s="13" t="s">
        <v>22</v>
      </c>
      <c r="D14" s="8" t="s">
        <v>0</v>
      </c>
      <c r="E14" s="14">
        <v>191700383</v>
      </c>
      <c r="F14" s="14">
        <v>114816871</v>
      </c>
      <c r="G14" s="14">
        <v>77191977</v>
      </c>
      <c r="H14" s="14">
        <v>38526368</v>
      </c>
      <c r="I14" s="14">
        <f>SUM(E14:H14)</f>
        <v>422235599</v>
      </c>
      <c r="J14" s="36">
        <f>(I14/$I$32)*100</f>
        <v>8.3412109814370599</v>
      </c>
      <c r="K14" s="8"/>
    </row>
    <row r="15" spans="2:11" x14ac:dyDescent="0.2">
      <c r="B15" s="13"/>
      <c r="D15" s="8"/>
      <c r="E15" s="16"/>
      <c r="F15" s="16"/>
      <c r="G15" s="16"/>
      <c r="H15" s="16"/>
      <c r="I15" s="16"/>
      <c r="J15" s="37"/>
      <c r="K15" s="8"/>
    </row>
    <row r="16" spans="2:11" x14ac:dyDescent="0.2">
      <c r="B16" s="13" t="s">
        <v>23</v>
      </c>
      <c r="D16" s="8"/>
      <c r="E16" s="16">
        <v>191093767</v>
      </c>
      <c r="F16" s="16">
        <v>35270181</v>
      </c>
      <c r="G16" s="16">
        <v>10886360.99</v>
      </c>
      <c r="H16" s="16">
        <v>12654255.98</v>
      </c>
      <c r="I16" s="16">
        <f>SUM(E16:H16)</f>
        <v>249904564.97</v>
      </c>
      <c r="J16" s="36">
        <f>(I16/$I$32)*100</f>
        <v>4.9368331485451451</v>
      </c>
      <c r="K16" s="8"/>
    </row>
    <row r="17" spans="2:11" x14ac:dyDescent="0.2">
      <c r="B17" s="13"/>
      <c r="D17" s="8"/>
      <c r="E17" s="16"/>
      <c r="F17" s="16"/>
      <c r="G17" s="16"/>
      <c r="H17" s="16"/>
      <c r="I17" s="16"/>
      <c r="J17" s="37"/>
      <c r="K17" s="8"/>
    </row>
    <row r="18" spans="2:11" x14ac:dyDescent="0.2">
      <c r="B18" s="13" t="s">
        <v>24</v>
      </c>
      <c r="D18" s="8"/>
      <c r="E18" s="16">
        <v>79823855</v>
      </c>
      <c r="F18" s="16">
        <v>86117967</v>
      </c>
      <c r="G18" s="16">
        <v>50571777</v>
      </c>
      <c r="H18" s="16">
        <v>41610087</v>
      </c>
      <c r="I18" s="16">
        <f>SUM(E18:H18)</f>
        <v>258123686</v>
      </c>
      <c r="J18" s="36">
        <f>(I18/$I$32)*100</f>
        <v>5.0992008474212325</v>
      </c>
      <c r="K18" s="8"/>
    </row>
    <row r="19" spans="2:11" x14ac:dyDescent="0.2">
      <c r="B19" s="13"/>
      <c r="D19" s="8"/>
      <c r="E19" s="16"/>
      <c r="F19" s="16"/>
      <c r="G19" s="16"/>
      <c r="H19" s="16"/>
      <c r="I19" s="16"/>
      <c r="J19" s="37"/>
      <c r="K19" s="8"/>
    </row>
    <row r="20" spans="2:11" x14ac:dyDescent="0.2">
      <c r="B20" s="13" t="s">
        <v>0</v>
      </c>
      <c r="C20" t="s">
        <v>12</v>
      </c>
      <c r="D20" s="8"/>
      <c r="E20" s="14">
        <f>SUM(E18,E16,E14)</f>
        <v>462618005</v>
      </c>
      <c r="F20" s="95">
        <f>SUM(F18,F16,F14)</f>
        <v>236205019</v>
      </c>
      <c r="G20" s="14">
        <f>SUM(G18,G16,G14)</f>
        <v>138650114.99000001</v>
      </c>
      <c r="H20" s="14">
        <f>SUM(H18,H16,H14)</f>
        <v>92790710.980000004</v>
      </c>
      <c r="I20" s="14">
        <f>SUM(I18,I16,I14)</f>
        <v>930263849.97000003</v>
      </c>
      <c r="J20" s="36">
        <f>(I20/$I$32)*100</f>
        <v>18.377244977403436</v>
      </c>
      <c r="K20" s="8"/>
    </row>
    <row r="21" spans="2:11" ht="6.95" customHeight="1" x14ac:dyDescent="0.2">
      <c r="B21" s="13"/>
      <c r="C21" s="34"/>
      <c r="D21" s="8"/>
      <c r="E21" s="35"/>
      <c r="F21" s="35"/>
      <c r="G21" s="35"/>
      <c r="H21" s="35"/>
      <c r="I21" s="35"/>
      <c r="J21" s="36"/>
      <c r="K21" s="8"/>
    </row>
    <row r="22" spans="2:11" ht="6.95" customHeight="1" x14ac:dyDescent="0.2">
      <c r="B22" s="13"/>
      <c r="D22" s="8"/>
      <c r="I22" s="16"/>
      <c r="J22" s="37"/>
      <c r="K22" s="8"/>
    </row>
    <row r="23" spans="2:11" x14ac:dyDescent="0.2">
      <c r="B23" s="13" t="s">
        <v>13</v>
      </c>
      <c r="D23" s="8"/>
      <c r="E23" s="16">
        <v>1705420306</v>
      </c>
      <c r="F23" s="16">
        <v>57218538</v>
      </c>
      <c r="G23" s="16">
        <v>26074585</v>
      </c>
      <c r="H23" s="16">
        <v>44960000</v>
      </c>
      <c r="I23" s="16">
        <f>SUM(E23:H23)</f>
        <v>1833673429</v>
      </c>
      <c r="J23" s="36">
        <f>(I23/$I$32)*100</f>
        <v>36.223987220803117</v>
      </c>
      <c r="K23" s="8"/>
    </row>
    <row r="24" spans="2:11" x14ac:dyDescent="0.2">
      <c r="B24" s="13"/>
      <c r="D24" s="8"/>
      <c r="E24" s="16"/>
      <c r="F24" s="16"/>
      <c r="G24" s="16"/>
      <c r="H24" s="16"/>
      <c r="I24" s="16"/>
      <c r="J24" s="37"/>
      <c r="K24" s="8"/>
    </row>
    <row r="25" spans="2:11" x14ac:dyDescent="0.2">
      <c r="B25" s="13" t="s">
        <v>33</v>
      </c>
      <c r="D25" s="8"/>
      <c r="E25" s="16">
        <v>1820383361.3600001</v>
      </c>
      <c r="F25" s="16">
        <v>75301224</v>
      </c>
      <c r="G25" s="16">
        <v>150360096</v>
      </c>
      <c r="H25" s="16">
        <v>238127369</v>
      </c>
      <c r="I25" s="16">
        <f>SUM(E25:H25)</f>
        <v>2284172050.3600001</v>
      </c>
      <c r="J25" s="36">
        <f>(I25/$I$32)*100</f>
        <v>45.123530642792723</v>
      </c>
      <c r="K25" s="8"/>
    </row>
    <row r="26" spans="2:11" s="96" customFormat="1" x14ac:dyDescent="0.2">
      <c r="B26" s="13"/>
      <c r="D26" s="8"/>
      <c r="E26" s="16"/>
      <c r="F26" s="16"/>
      <c r="G26" s="16"/>
      <c r="H26" s="16"/>
      <c r="I26" s="16"/>
      <c r="J26" s="36"/>
      <c r="K26" s="8"/>
    </row>
    <row r="27" spans="2:11" s="96" customFormat="1" x14ac:dyDescent="0.2">
      <c r="B27" s="13" t="s">
        <v>44</v>
      </c>
      <c r="D27" s="8"/>
      <c r="E27" s="16">
        <v>590267</v>
      </c>
      <c r="F27" s="16">
        <v>0</v>
      </c>
      <c r="G27" s="16">
        <v>-324599</v>
      </c>
      <c r="H27" s="16">
        <v>0</v>
      </c>
      <c r="I27" s="16">
        <f>SUM(E27:H27)</f>
        <v>265668</v>
      </c>
      <c r="J27" s="36">
        <f>(I27/$I$32)*100</f>
        <v>5.2482378185654136E-3</v>
      </c>
      <c r="K27" s="8"/>
    </row>
    <row r="28" spans="2:11" s="96" customFormat="1" x14ac:dyDescent="0.2">
      <c r="B28" s="13"/>
      <c r="D28" s="8"/>
      <c r="E28" s="16"/>
      <c r="F28" s="16"/>
      <c r="G28" s="16"/>
      <c r="H28" s="16"/>
      <c r="I28" s="16"/>
      <c r="J28" s="36"/>
      <c r="K28" s="8"/>
    </row>
    <row r="29" spans="2:11" s="96" customFormat="1" x14ac:dyDescent="0.2">
      <c r="B29" s="13" t="s">
        <v>45</v>
      </c>
      <c r="D29" s="8"/>
      <c r="E29" s="16">
        <v>4557155</v>
      </c>
      <c r="F29" s="16">
        <v>0</v>
      </c>
      <c r="G29" s="16">
        <v>6000000</v>
      </c>
      <c r="H29" s="16">
        <v>3109797.45</v>
      </c>
      <c r="I29" s="16">
        <f>SUM(E29:H29)</f>
        <v>13666952.449999999</v>
      </c>
      <c r="J29" s="36">
        <f>(I29/$I$32)*100</f>
        <v>0.26998892118217188</v>
      </c>
      <c r="K29" s="8"/>
    </row>
    <row r="30" spans="2:11" ht="15.75" thickBot="1" x14ac:dyDescent="0.25">
      <c r="B30" s="17"/>
      <c r="C30" s="18"/>
      <c r="D30" s="19"/>
      <c r="E30" s="20"/>
      <c r="F30" s="20"/>
      <c r="G30" s="20"/>
      <c r="H30" s="20"/>
      <c r="I30" s="20"/>
      <c r="J30" s="38"/>
      <c r="K30" s="19"/>
    </row>
    <row r="31" spans="2:11" x14ac:dyDescent="0.2">
      <c r="B31" s="13"/>
      <c r="D31" s="8"/>
      <c r="E31" s="16"/>
      <c r="F31" s="16"/>
      <c r="G31" s="16"/>
      <c r="H31" s="16"/>
      <c r="I31" s="16"/>
      <c r="J31" s="37"/>
      <c r="K31" s="8"/>
    </row>
    <row r="32" spans="2:11" ht="15.75" x14ac:dyDescent="0.25">
      <c r="B32" s="5" t="s">
        <v>3</v>
      </c>
      <c r="D32" s="8"/>
      <c r="E32" s="14">
        <f t="shared" ref="E32:J32" si="0">SUM(E20,E23:E29)</f>
        <v>3993569094.3600001</v>
      </c>
      <c r="F32" s="14">
        <f t="shared" si="0"/>
        <v>368724781</v>
      </c>
      <c r="G32" s="14">
        <f t="shared" si="0"/>
        <v>320760196.99000001</v>
      </c>
      <c r="H32" s="14">
        <f t="shared" si="0"/>
        <v>378987877.43000001</v>
      </c>
      <c r="I32" s="14">
        <f t="shared" si="0"/>
        <v>5062041949.7799997</v>
      </c>
      <c r="J32" s="36">
        <f t="shared" si="0"/>
        <v>100.00000000000001</v>
      </c>
      <c r="K32" s="21" t="s">
        <v>0</v>
      </c>
    </row>
    <row r="33" spans="2:13" ht="6.95" customHeight="1" x14ac:dyDescent="0.25">
      <c r="B33" s="5"/>
      <c r="D33" s="8"/>
      <c r="E33" s="14"/>
      <c r="F33" s="14"/>
      <c r="G33" s="14"/>
      <c r="H33" s="14"/>
      <c r="I33" s="14"/>
      <c r="J33" s="39"/>
      <c r="K33" s="21"/>
    </row>
    <row r="34" spans="2:13" x14ac:dyDescent="0.2">
      <c r="B34" s="41" t="s">
        <v>25</v>
      </c>
      <c r="C34" s="22"/>
      <c r="D34" s="23"/>
      <c r="E34" s="24">
        <f>(E32/$I$32)*100</f>
        <v>78.892453558856104</v>
      </c>
      <c r="F34" s="24">
        <f>(F32/$I$32)*100</f>
        <v>7.2841115237305578</v>
      </c>
      <c r="G34" s="24">
        <f>(G32/$I$32)*100</f>
        <v>6.3365772186842602</v>
      </c>
      <c r="H34" s="24">
        <f>(H32/$I$32)*100</f>
        <v>7.4868576987290893</v>
      </c>
      <c r="I34" s="24">
        <f>(I32/$I$32)*100</f>
        <v>100</v>
      </c>
      <c r="J34" s="39"/>
      <c r="K34" s="21"/>
    </row>
    <row r="35" spans="2:13" ht="15.75" thickBot="1" x14ac:dyDescent="0.25">
      <c r="B35" s="17"/>
      <c r="C35" s="18"/>
      <c r="D35" s="19"/>
      <c r="E35" s="25"/>
      <c r="F35" s="25"/>
      <c r="G35" s="25"/>
      <c r="H35" s="25"/>
      <c r="I35" s="25"/>
      <c r="J35" s="40"/>
      <c r="K35" s="26"/>
    </row>
    <row r="36" spans="2:13" x14ac:dyDescent="0.2">
      <c r="C36" s="22" t="s">
        <v>50</v>
      </c>
      <c r="E36" s="14"/>
      <c r="F36" s="14"/>
      <c r="G36" s="14"/>
      <c r="H36" s="14"/>
      <c r="I36" s="14"/>
      <c r="J36" s="15"/>
      <c r="K36" s="16"/>
    </row>
    <row r="37" spans="2:13" x14ac:dyDescent="0.2">
      <c r="E37" s="14"/>
      <c r="F37" s="14"/>
      <c r="G37" s="14"/>
      <c r="H37" s="14"/>
      <c r="I37" s="14"/>
      <c r="J37" s="15"/>
      <c r="K37" s="16"/>
    </row>
    <row r="38" spans="2:13" ht="15.75" x14ac:dyDescent="0.25">
      <c r="B38" s="43" t="s">
        <v>37</v>
      </c>
      <c r="C38" s="44"/>
      <c r="D38" s="44"/>
      <c r="E38" s="45"/>
      <c r="F38" s="46"/>
      <c r="G38" s="14"/>
      <c r="H38" s="84"/>
      <c r="I38" s="14"/>
      <c r="J38" s="15"/>
      <c r="K38" s="16"/>
    </row>
    <row r="39" spans="2:13" ht="4.5" customHeight="1" x14ac:dyDescent="0.25">
      <c r="B39" s="47"/>
      <c r="C39" s="48"/>
      <c r="D39" s="48"/>
      <c r="E39" s="48"/>
      <c r="F39" s="49"/>
      <c r="G39" s="14"/>
      <c r="H39" s="14"/>
      <c r="I39" s="14"/>
      <c r="J39" s="15"/>
      <c r="K39" s="16"/>
    </row>
    <row r="40" spans="2:13" ht="15.75" x14ac:dyDescent="0.25">
      <c r="B40" s="50"/>
      <c r="C40" s="34"/>
      <c r="D40" s="91" t="s">
        <v>14</v>
      </c>
      <c r="E40" s="92" t="s">
        <v>28</v>
      </c>
      <c r="F40" s="51" t="s">
        <v>29</v>
      </c>
      <c r="G40" s="14"/>
      <c r="H40" s="84" t="s">
        <v>30</v>
      </c>
      <c r="I40" s="14"/>
      <c r="J40" s="15"/>
      <c r="K40" s="16"/>
    </row>
    <row r="41" spans="2:13" ht="6" customHeight="1" x14ac:dyDescent="0.2">
      <c r="B41" s="50"/>
      <c r="C41" s="34"/>
      <c r="D41" s="52"/>
      <c r="E41" s="53"/>
      <c r="F41" s="54"/>
      <c r="G41" s="14"/>
      <c r="H41" s="14"/>
      <c r="I41" s="14"/>
      <c r="J41" s="15"/>
      <c r="K41" s="16"/>
    </row>
    <row r="42" spans="2:13" ht="15.75" x14ac:dyDescent="0.25">
      <c r="B42" s="55" t="s">
        <v>38</v>
      </c>
      <c r="C42" s="34"/>
      <c r="D42" s="56">
        <v>594</v>
      </c>
      <c r="E42" s="57">
        <f t="shared" ref="E42:E51" si="1">+(D42/$D$53)*100</f>
        <v>39.311714096624748</v>
      </c>
      <c r="F42" s="58">
        <v>261531528</v>
      </c>
      <c r="G42" s="14"/>
      <c r="H42" s="14"/>
      <c r="I42" s="14"/>
      <c r="J42" s="15"/>
      <c r="K42" s="16"/>
    </row>
    <row r="43" spans="2:13" ht="15.75" customHeight="1" x14ac:dyDescent="0.25">
      <c r="B43" s="55" t="s">
        <v>39</v>
      </c>
      <c r="C43" s="34"/>
      <c r="D43" s="56">
        <v>145</v>
      </c>
      <c r="E43" s="57">
        <f t="shared" si="1"/>
        <v>9.596293845135671</v>
      </c>
      <c r="F43" s="59">
        <v>50436955</v>
      </c>
      <c r="G43" s="14"/>
      <c r="H43" s="14" t="s">
        <v>35</v>
      </c>
      <c r="I43" s="14"/>
      <c r="J43" s="15"/>
      <c r="K43" s="16"/>
    </row>
    <row r="44" spans="2:13" ht="15.75" x14ac:dyDescent="0.25">
      <c r="B44" s="55" t="s">
        <v>40</v>
      </c>
      <c r="C44" s="34"/>
      <c r="D44" s="56">
        <v>86</v>
      </c>
      <c r="E44" s="57">
        <f t="shared" si="1"/>
        <v>5.6915949702183983</v>
      </c>
      <c r="F44" s="59">
        <v>19310895</v>
      </c>
      <c r="G44" s="14"/>
      <c r="H44" s="14"/>
      <c r="I44" s="14"/>
      <c r="J44" s="15"/>
      <c r="K44" s="16"/>
    </row>
    <row r="45" spans="2:13" ht="15.75" x14ac:dyDescent="0.25">
      <c r="B45" s="55" t="s">
        <v>41</v>
      </c>
      <c r="C45" s="34"/>
      <c r="D45" s="56">
        <v>373</v>
      </c>
      <c r="E45" s="57">
        <f t="shared" si="1"/>
        <v>24.685638649900728</v>
      </c>
      <c r="F45" s="59">
        <v>32478302</v>
      </c>
      <c r="G45" s="14"/>
      <c r="H45" s="14"/>
      <c r="I45" s="14"/>
      <c r="J45" s="15"/>
      <c r="K45" s="16"/>
    </row>
    <row r="46" spans="2:13" ht="15.95" customHeight="1" x14ac:dyDescent="0.25">
      <c r="B46" s="55" t="s">
        <v>42</v>
      </c>
      <c r="C46" s="34"/>
      <c r="D46" s="56">
        <v>27</v>
      </c>
      <c r="E46" s="57">
        <f t="shared" si="1"/>
        <v>1.786896095301125</v>
      </c>
      <c r="F46" s="59">
        <v>16330842</v>
      </c>
      <c r="G46" s="14"/>
      <c r="H46" s="14"/>
      <c r="I46" s="14"/>
      <c r="J46" s="15"/>
      <c r="K46" s="16"/>
    </row>
    <row r="47" spans="2:13" ht="15.95" customHeight="1" x14ac:dyDescent="0.25">
      <c r="B47" s="55" t="s">
        <v>46</v>
      </c>
      <c r="C47" s="34"/>
      <c r="D47" s="56">
        <v>5</v>
      </c>
      <c r="E47" s="57">
        <f t="shared" si="1"/>
        <v>0.33090668431502318</v>
      </c>
      <c r="F47" s="59">
        <v>184800</v>
      </c>
      <c r="G47" s="14"/>
      <c r="H47" s="14"/>
      <c r="I47" s="14"/>
      <c r="J47" s="15"/>
      <c r="K47" s="16"/>
    </row>
    <row r="48" spans="2:13" ht="15.95" customHeight="1" x14ac:dyDescent="0.25">
      <c r="B48" s="55" t="s">
        <v>47</v>
      </c>
      <c r="C48" s="34"/>
      <c r="D48" s="56">
        <v>261</v>
      </c>
      <c r="E48" s="57">
        <f t="shared" si="1"/>
        <v>17.273328921244211</v>
      </c>
      <c r="F48" s="59">
        <v>11694860</v>
      </c>
      <c r="G48" s="14"/>
      <c r="H48" s="14"/>
      <c r="I48" s="14"/>
      <c r="J48" s="15"/>
      <c r="K48" s="16"/>
      <c r="L48" s="88"/>
      <c r="M48" s="88"/>
    </row>
    <row r="49" spans="2:13" ht="15.95" customHeight="1" x14ac:dyDescent="0.25">
      <c r="B49" s="55" t="s">
        <v>48</v>
      </c>
      <c r="C49" s="34"/>
      <c r="D49" s="56">
        <v>13</v>
      </c>
      <c r="E49" s="57">
        <f t="shared" si="1"/>
        <v>0.8603573792190603</v>
      </c>
      <c r="F49" s="59">
        <v>19590817</v>
      </c>
      <c r="G49" s="14"/>
      <c r="H49" s="14"/>
      <c r="I49" s="14"/>
      <c r="J49" s="15"/>
      <c r="K49" s="16"/>
      <c r="L49" s="88"/>
      <c r="M49" s="88"/>
    </row>
    <row r="50" spans="2:13" ht="15.95" customHeight="1" x14ac:dyDescent="0.25">
      <c r="B50" s="55" t="s">
        <v>49</v>
      </c>
      <c r="C50" s="34"/>
      <c r="D50" s="56">
        <v>5</v>
      </c>
      <c r="E50" s="57">
        <f t="shared" si="1"/>
        <v>0.33090668431502318</v>
      </c>
      <c r="F50" s="59">
        <v>2916000</v>
      </c>
      <c r="G50" s="14"/>
      <c r="H50" s="14"/>
      <c r="I50" s="14"/>
      <c r="J50" s="15"/>
      <c r="K50" s="16"/>
      <c r="L50" s="88"/>
      <c r="M50" s="88"/>
    </row>
    <row r="51" spans="2:13" ht="15.95" customHeight="1" x14ac:dyDescent="0.25">
      <c r="B51" s="55" t="s">
        <v>43</v>
      </c>
      <c r="C51" s="34"/>
      <c r="D51" s="56">
        <v>2</v>
      </c>
      <c r="E51" s="57">
        <f t="shared" si="1"/>
        <v>0.13236267372600927</v>
      </c>
      <c r="F51" s="59">
        <v>6380000</v>
      </c>
      <c r="G51" s="14"/>
      <c r="H51" s="14"/>
      <c r="I51" s="14"/>
      <c r="J51" s="15"/>
      <c r="K51" s="16"/>
      <c r="L51" s="88"/>
      <c r="M51" s="88"/>
    </row>
    <row r="52" spans="2:13" ht="15.95" customHeight="1" x14ac:dyDescent="0.25">
      <c r="B52" s="55"/>
      <c r="C52" s="34"/>
      <c r="D52" s="60"/>
      <c r="E52" s="61"/>
      <c r="F52" s="62"/>
      <c r="G52" s="14"/>
      <c r="H52" s="14"/>
      <c r="I52" s="14"/>
      <c r="J52" s="15"/>
      <c r="K52" s="16"/>
      <c r="L52" s="88"/>
      <c r="M52" s="88"/>
    </row>
    <row r="53" spans="2:13" ht="15.95" customHeight="1" x14ac:dyDescent="0.25">
      <c r="B53" s="55" t="s">
        <v>3</v>
      </c>
      <c r="C53" s="63"/>
      <c r="D53" s="56">
        <f>SUM(D42:D52)</f>
        <v>1511</v>
      </c>
      <c r="E53" s="57">
        <f>SUM(E42:E52)</f>
        <v>100.00000000000001</v>
      </c>
      <c r="F53" s="64">
        <f>SUM(F42:F52)</f>
        <v>420854999</v>
      </c>
      <c r="G53" s="14"/>
      <c r="H53" s="14"/>
      <c r="I53" s="14"/>
      <c r="J53" s="15"/>
      <c r="K53" s="16"/>
      <c r="L53" s="88"/>
      <c r="M53" s="88"/>
    </row>
    <row r="54" spans="2:13" ht="15.95" customHeight="1" x14ac:dyDescent="0.2">
      <c r="B54" s="65"/>
      <c r="C54" s="63"/>
      <c r="D54" s="66"/>
      <c r="E54" s="66"/>
      <c r="F54" s="67"/>
      <c r="G54" s="14"/>
      <c r="H54" s="14"/>
      <c r="I54" s="14"/>
      <c r="J54" s="15"/>
      <c r="K54" s="16"/>
    </row>
    <row r="55" spans="2:13" ht="15.95" customHeight="1" x14ac:dyDescent="0.2">
      <c r="B55" s="65" t="s">
        <v>20</v>
      </c>
      <c r="C55" s="63"/>
      <c r="D55" s="66"/>
      <c r="E55" s="66"/>
      <c r="F55" s="67"/>
      <c r="G55" s="14"/>
      <c r="H55" s="14"/>
      <c r="I55" s="14"/>
      <c r="J55" s="15"/>
      <c r="K55" s="16"/>
    </row>
    <row r="56" spans="2:13" ht="15.95" customHeight="1" x14ac:dyDescent="0.2">
      <c r="B56" s="68"/>
      <c r="C56" s="69"/>
      <c r="D56" s="69"/>
      <c r="E56" s="69"/>
      <c r="F56" s="70"/>
      <c r="G56" s="14"/>
      <c r="H56" s="14"/>
      <c r="I56" s="14"/>
      <c r="J56" s="15"/>
      <c r="K56" s="16"/>
    </row>
    <row r="57" spans="2:13" ht="15.95" customHeight="1" x14ac:dyDescent="0.2">
      <c r="H57" s="14"/>
      <c r="I57" s="14"/>
      <c r="J57" s="15"/>
      <c r="K57" s="16"/>
    </row>
    <row r="58" spans="2:13" ht="15.95" customHeight="1" x14ac:dyDescent="0.25">
      <c r="G58" s="27"/>
      <c r="H58" s="14"/>
      <c r="I58" s="14"/>
      <c r="J58" s="15"/>
      <c r="K58" s="16"/>
    </row>
    <row r="59" spans="2:13" ht="15.95" customHeight="1" x14ac:dyDescent="0.25">
      <c r="B59" s="43" t="s">
        <v>15</v>
      </c>
      <c r="C59" s="71"/>
      <c r="D59" s="72"/>
      <c r="E59" s="73"/>
      <c r="G59" s="16"/>
      <c r="H59" s="99" t="s">
        <v>31</v>
      </c>
      <c r="I59" s="100"/>
      <c r="J59" s="100"/>
      <c r="K59" s="16"/>
    </row>
    <row r="60" spans="2:13" ht="15.95" customHeight="1" x14ac:dyDescent="0.2">
      <c r="B60" s="74"/>
      <c r="C60" s="75"/>
      <c r="D60" s="76"/>
      <c r="E60" s="77"/>
      <c r="F60" s="28"/>
      <c r="G60" s="28"/>
      <c r="H60" s="100"/>
      <c r="I60" s="100"/>
      <c r="J60" s="100"/>
    </row>
    <row r="61" spans="2:13" x14ac:dyDescent="0.2">
      <c r="B61" s="65"/>
      <c r="C61" s="63"/>
      <c r="D61" s="93" t="s">
        <v>14</v>
      </c>
      <c r="E61" s="94" t="s">
        <v>29</v>
      </c>
      <c r="F61" s="28"/>
      <c r="G61" s="28"/>
      <c r="H61" s="28"/>
      <c r="I61" s="28"/>
      <c r="J61" s="28"/>
    </row>
    <row r="62" spans="2:13" ht="15.75" x14ac:dyDescent="0.25">
      <c r="B62" s="65"/>
      <c r="C62" s="63"/>
      <c r="D62" s="78"/>
      <c r="E62" s="79"/>
      <c r="F62" s="28"/>
      <c r="G62" s="28"/>
      <c r="H62" s="84"/>
      <c r="I62" s="28"/>
      <c r="J62" s="28"/>
    </row>
    <row r="63" spans="2:13" ht="17.25" customHeight="1" x14ac:dyDescent="0.25">
      <c r="B63" s="80" t="s">
        <v>16</v>
      </c>
      <c r="C63" s="63"/>
      <c r="D63" s="56">
        <v>411</v>
      </c>
      <c r="E63" s="81">
        <v>191285383</v>
      </c>
      <c r="F63" s="97"/>
      <c r="G63" s="28"/>
      <c r="H63" s="84"/>
      <c r="I63" s="28"/>
      <c r="J63" s="28"/>
    </row>
    <row r="64" spans="2:13" ht="15.75" x14ac:dyDescent="0.25">
      <c r="B64" s="80" t="s">
        <v>17</v>
      </c>
      <c r="C64" s="66"/>
      <c r="D64" s="56">
        <v>390</v>
      </c>
      <c r="E64" s="82">
        <v>114293271</v>
      </c>
      <c r="F64" s="97"/>
      <c r="G64" s="28"/>
    </row>
    <row r="65" spans="2:10" ht="15.75" x14ac:dyDescent="0.25">
      <c r="B65" s="80" t="s">
        <v>18</v>
      </c>
      <c r="C65" s="63"/>
      <c r="D65" s="56">
        <v>270</v>
      </c>
      <c r="E65" s="82">
        <v>76778777</v>
      </c>
      <c r="F65" s="97"/>
      <c r="G65" s="28"/>
    </row>
    <row r="66" spans="2:10" ht="15.75" x14ac:dyDescent="0.25">
      <c r="B66" s="80" t="s">
        <v>19</v>
      </c>
      <c r="C66" s="63"/>
      <c r="D66" s="60">
        <v>440</v>
      </c>
      <c r="E66" s="83">
        <v>38497568</v>
      </c>
      <c r="F66" s="97"/>
      <c r="G66" s="28"/>
      <c r="H66" s="28"/>
      <c r="I66" s="28"/>
      <c r="J66" s="28"/>
    </row>
    <row r="67" spans="2:10" ht="15.75" x14ac:dyDescent="0.25">
      <c r="B67" s="80" t="s">
        <v>3</v>
      </c>
      <c r="C67" s="63"/>
      <c r="D67" s="56">
        <f>SUM(D63:D66)</f>
        <v>1511</v>
      </c>
      <c r="E67" s="81">
        <f>SUM(E63:E66)</f>
        <v>420854999</v>
      </c>
      <c r="F67" s="31"/>
      <c r="G67" s="28"/>
      <c r="H67" s="87" t="s">
        <v>35</v>
      </c>
      <c r="I67" s="28"/>
      <c r="J67" s="28"/>
    </row>
    <row r="68" spans="2:10" ht="15.95" customHeight="1" x14ac:dyDescent="0.2">
      <c r="B68" s="68"/>
      <c r="C68" s="69"/>
      <c r="D68" s="69"/>
      <c r="E68" s="70"/>
      <c r="F68" s="28"/>
      <c r="G68" s="28"/>
      <c r="H68" s="28"/>
      <c r="I68" s="28"/>
      <c r="J68" s="28"/>
    </row>
    <row r="69" spans="2:10" ht="15.95" customHeight="1" x14ac:dyDescent="0.2">
      <c r="F69" s="28"/>
      <c r="G69" s="28"/>
      <c r="H69" s="28"/>
      <c r="I69" s="28"/>
      <c r="J69" s="28"/>
    </row>
    <row r="70" spans="2:10" ht="15.95" customHeight="1" x14ac:dyDescent="0.2">
      <c r="F70" s="28"/>
      <c r="G70" s="28"/>
      <c r="H70" s="31"/>
      <c r="I70" s="28"/>
      <c r="J70" s="28"/>
    </row>
    <row r="71" spans="2:10" ht="15.95" customHeight="1" x14ac:dyDescent="0.2">
      <c r="E71" s="30"/>
      <c r="F71" s="28"/>
      <c r="G71" s="28"/>
      <c r="H71" s="31"/>
      <c r="I71" s="28"/>
      <c r="J71" s="28"/>
    </row>
    <row r="72" spans="2:10" ht="15.95" customHeight="1" x14ac:dyDescent="0.25">
      <c r="B72" s="32"/>
      <c r="E72" s="30"/>
      <c r="F72" s="28"/>
      <c r="G72" s="28"/>
      <c r="H72" s="31"/>
      <c r="I72" s="28"/>
      <c r="J72" s="28"/>
    </row>
    <row r="73" spans="2:10" ht="15.95" customHeight="1" x14ac:dyDescent="0.25">
      <c r="B73" s="85"/>
      <c r="C73" s="28"/>
      <c r="D73" s="29"/>
      <c r="E73" s="89"/>
      <c r="F73" s="28"/>
      <c r="G73" s="28"/>
      <c r="H73" s="31"/>
      <c r="I73" s="28"/>
      <c r="J73" s="28"/>
    </row>
    <row r="74" spans="2:10" ht="15.95" customHeight="1" x14ac:dyDescent="0.25">
      <c r="B74" s="85"/>
      <c r="C74" s="28"/>
      <c r="D74" s="29"/>
      <c r="E74" s="89"/>
      <c r="F74" s="28"/>
      <c r="G74" s="28"/>
      <c r="H74" s="31"/>
      <c r="I74" s="28"/>
      <c r="J74" s="28"/>
    </row>
    <row r="75" spans="2:10" ht="15.95" customHeight="1" x14ac:dyDescent="0.25">
      <c r="B75" s="85"/>
      <c r="C75" s="86"/>
      <c r="D75" s="29"/>
      <c r="E75" s="89"/>
      <c r="F75" s="28"/>
      <c r="G75" s="28"/>
      <c r="H75" s="31"/>
      <c r="I75" s="28"/>
      <c r="J75" s="28"/>
    </row>
    <row r="76" spans="2:10" ht="15.95" customHeight="1" x14ac:dyDescent="0.25">
      <c r="B76" s="85"/>
      <c r="C76" s="86"/>
      <c r="D76" s="29"/>
      <c r="E76" s="89"/>
      <c r="F76" s="28"/>
      <c r="G76" s="27"/>
      <c r="H76" s="31"/>
      <c r="I76" s="28"/>
      <c r="J76" s="28"/>
    </row>
    <row r="77" spans="2:10" ht="15.95" customHeight="1" x14ac:dyDescent="0.25">
      <c r="B77" s="32"/>
      <c r="C77" s="28"/>
      <c r="D77" s="29"/>
      <c r="E77" s="90"/>
      <c r="F77" s="28"/>
      <c r="G77" s="27"/>
      <c r="H77" s="31"/>
      <c r="I77" s="28"/>
      <c r="J77" s="28"/>
    </row>
    <row r="78" spans="2:10" ht="15.95" customHeight="1" x14ac:dyDescent="0.25">
      <c r="B78" s="85"/>
      <c r="C78" s="28"/>
      <c r="D78" s="29"/>
      <c r="E78" s="32"/>
      <c r="F78" s="28"/>
      <c r="G78" s="27"/>
      <c r="H78" s="31"/>
      <c r="I78" s="28"/>
      <c r="J78" s="28"/>
    </row>
    <row r="79" spans="2:10" ht="15.95" customHeight="1" x14ac:dyDescent="0.25">
      <c r="B79" s="85"/>
      <c r="C79" s="28"/>
      <c r="D79" s="29"/>
      <c r="E79" s="32"/>
      <c r="F79" s="6"/>
      <c r="G79" s="27"/>
      <c r="H79" s="31"/>
      <c r="I79" s="28"/>
      <c r="J79" s="28"/>
    </row>
    <row r="80" spans="2:10" ht="15.95" customHeight="1" x14ac:dyDescent="0.25">
      <c r="B80" s="32"/>
      <c r="E80" s="16"/>
      <c r="G80" s="27"/>
      <c r="H80" s="31"/>
      <c r="I80" s="28"/>
      <c r="J80" s="28"/>
    </row>
    <row r="81" spans="5:10" x14ac:dyDescent="0.2">
      <c r="E81" s="16"/>
      <c r="G81" s="28"/>
      <c r="H81" s="28"/>
      <c r="I81" s="28"/>
      <c r="J81" s="28"/>
    </row>
    <row r="82" spans="5:10" ht="15.75" x14ac:dyDescent="0.25">
      <c r="E82" s="16"/>
      <c r="G82" s="6"/>
      <c r="H82" s="6"/>
      <c r="I82" s="28"/>
      <c r="J82" s="28"/>
    </row>
    <row r="83" spans="5:10" x14ac:dyDescent="0.2">
      <c r="E83" s="16"/>
    </row>
    <row r="84" spans="5:10" x14ac:dyDescent="0.2">
      <c r="E84" s="16"/>
    </row>
    <row r="85" spans="5:10" x14ac:dyDescent="0.2">
      <c r="E85" s="16"/>
    </row>
    <row r="86" spans="5:10" x14ac:dyDescent="0.2">
      <c r="E86" s="16"/>
    </row>
    <row r="87" spans="5:10" x14ac:dyDescent="0.2">
      <c r="E87" s="16"/>
    </row>
    <row r="88" spans="5:10" x14ac:dyDescent="0.2">
      <c r="E88" s="16"/>
    </row>
  </sheetData>
  <mergeCells count="4">
    <mergeCell ref="B1:K1"/>
    <mergeCell ref="B2:K2"/>
    <mergeCell ref="B3:K3"/>
    <mergeCell ref="H59:J60"/>
  </mergeCells>
  <phoneticPr fontId="0" type="noConversion"/>
  <pageMargins left="0.5" right="0.5" top="0.5" bottom="0.5" header="0.5" footer="0.5"/>
  <pageSetup scale="61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Graph.Chart.8" shapeId="1025" r:id="rId4">
          <objectPr defaultSize="0" r:id="rId5">
            <anchor moveWithCells="1">
              <from>
                <xdr:col>7</xdr:col>
                <xdr:colOff>0</xdr:colOff>
                <xdr:row>42</xdr:row>
                <xdr:rowOff>0</xdr:rowOff>
              </from>
              <to>
                <xdr:col>9</xdr:col>
                <xdr:colOff>561975</xdr:colOff>
                <xdr:row>56</xdr:row>
                <xdr:rowOff>190500</xdr:rowOff>
              </to>
            </anchor>
          </objectPr>
        </oleObject>
      </mc:Choice>
      <mc:Fallback>
        <oleObject progId="MSGraph.Chart.8" shapeId="1025" r:id="rId4"/>
      </mc:Fallback>
    </mc:AlternateContent>
    <mc:AlternateContent xmlns:mc="http://schemas.openxmlformats.org/markup-compatibility/2006">
      <mc:Choice Requires="x14">
        <oleObject progId="MSGraph.Chart.8" shapeId="1026" r:id="rId6">
          <objectPr defaultSize="0" r:id="rId7">
            <anchor moveWithCells="1">
              <from>
                <xdr:col>6</xdr:col>
                <xdr:colOff>1343025</xdr:colOff>
                <xdr:row>61</xdr:row>
                <xdr:rowOff>47625</xdr:rowOff>
              </from>
              <to>
                <xdr:col>9</xdr:col>
                <xdr:colOff>600075</xdr:colOff>
                <xdr:row>77</xdr:row>
                <xdr:rowOff>28575</xdr:rowOff>
              </to>
            </anchor>
          </objectPr>
        </oleObject>
      </mc:Choice>
      <mc:Fallback>
        <oleObject progId="MSGraph.Chart.8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t-25</vt:lpstr>
      <vt:lpstr>'t-25'!Print_Area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USDOT_User</cp:lastModifiedBy>
  <cp:lastPrinted>2008-08-29T14:42:19Z</cp:lastPrinted>
  <dcterms:created xsi:type="dcterms:W3CDTF">1999-02-24T12:26:58Z</dcterms:created>
  <dcterms:modified xsi:type="dcterms:W3CDTF">2013-06-20T19:41:36Z</dcterms:modified>
</cp:coreProperties>
</file>