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25185" windowHeight="5415"/>
  </bookViews>
  <sheets>
    <sheet name="t-21" sheetId="1" r:id="rId1"/>
  </sheets>
  <definedNames>
    <definedName name="_xlnm.Print_Area" localSheetId="0">'t-21'!$A$1:$O$38</definedName>
  </definedNames>
  <calcPr calcId="145621"/>
</workbook>
</file>

<file path=xl/calcChain.xml><?xml version="1.0" encoding="utf-8"?>
<calcChain xmlns="http://schemas.openxmlformats.org/spreadsheetml/2006/main">
  <c r="K18" i="1" l="1"/>
  <c r="K17" i="1" l="1"/>
  <c r="K19" i="1"/>
  <c r="J27" i="1"/>
  <c r="K20" i="1"/>
  <c r="K21" i="1"/>
  <c r="K22" i="1"/>
  <c r="K23" i="1"/>
  <c r="D27" i="1"/>
  <c r="I27" i="1"/>
  <c r="H27" i="1"/>
  <c r="G27" i="1"/>
  <c r="F27" i="1"/>
  <c r="E27" i="1"/>
  <c r="C27" i="1"/>
  <c r="M20" i="1" l="1"/>
  <c r="M18" i="1"/>
  <c r="M23" i="1"/>
  <c r="M21" i="1"/>
  <c r="K27" i="1"/>
  <c r="M22" i="1"/>
  <c r="M17" i="1"/>
  <c r="M19" i="1"/>
  <c r="E29" i="1" l="1"/>
  <c r="L18" i="1"/>
  <c r="L21" i="1"/>
  <c r="D29" i="1"/>
  <c r="H29" i="1"/>
  <c r="L20" i="1"/>
  <c r="G29" i="1"/>
  <c r="L17" i="1"/>
  <c r="F29" i="1"/>
  <c r="I29" i="1"/>
  <c r="L23" i="1"/>
  <c r="L19" i="1"/>
  <c r="J29" i="1"/>
  <c r="C29" i="1"/>
  <c r="L22" i="1"/>
  <c r="K29" i="1" l="1"/>
  <c r="L27" i="1"/>
</calcChain>
</file>

<file path=xl/sharedStrings.xml><?xml version="1.0" encoding="utf-8"?>
<sst xmlns="http://schemas.openxmlformats.org/spreadsheetml/2006/main" count="44" uniqueCount="42">
  <si>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</si>
  <si>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</si>
  <si>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</si>
  <si>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</si>
  <si>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</si>
  <si>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</si>
  <si>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</si>
  <si>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</si>
  <si>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</si>
  <si>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</si>
  <si>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</si>
  <si>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</si>
  <si>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</si>
  <si>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</si>
  <si>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</si>
  <si>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</si>
  <si>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</si>
  <si>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</si>
  <si>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</si>
  <si>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</si>
  <si>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TOTAL</t>
  </si>
  <si>
    <t>Percent of Total</t>
  </si>
  <si>
    <t>Transit</t>
  </si>
  <si>
    <t>Enhance-</t>
  </si>
  <si>
    <t>ments</t>
  </si>
  <si>
    <t xml:space="preserve">              Rolling Stock Purchases includes rail cars and spare parts.  Rolling Stock Rehab includes rehabilitation and mid-life rebuild. Rolling Stock Other includes design and lease.</t>
  </si>
  <si>
    <t>Rank</t>
  </si>
  <si>
    <t>Portland, OR-WA</t>
  </si>
  <si>
    <t>Table 21</t>
  </si>
  <si>
    <t xml:space="preserve">NOTE:   Transit-way Lines may include HOV and busways, in addition to rail lines.  Station Stops / Terminals includes fare collection equip, Park and Ride, furniture, security equip.  Support &amp; Equip Facilities includes </t>
  </si>
  <si>
    <t xml:space="preserve">              administrative/maintenance facilities, storage facilities, computers, and other support equip.  Electrif./ Power Dist. includes traction power, AC power lighting, substation distribution, and vehicle locator sytems. </t>
  </si>
  <si>
    <t xml:space="preserve">              Signal/Communic. includes train control / signal systems, communications systems, and radios.  Other includes contingencies, real estate, administration, contracts, professinal services, and finance charges.</t>
  </si>
  <si>
    <t>Phoenix--Mesa, AZ</t>
  </si>
  <si>
    <t>Virginia Beach, VA</t>
  </si>
  <si>
    <t>Washington, DC-VA-MD</t>
  </si>
  <si>
    <t xml:space="preserve">Other </t>
  </si>
  <si>
    <t xml:space="preserve">Capital </t>
  </si>
  <si>
    <t>Items</t>
  </si>
  <si>
    <t>Las Cruces, NM</t>
  </si>
  <si>
    <t>Tyler, TX</t>
  </si>
  <si>
    <t>FY 2012 URBANIZED AREA FORMULA OBLIGATIONS FOR NEW STARTS</t>
  </si>
  <si>
    <t>Miami, 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</si>
</sst>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3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5" fontId="0" fillId="0" borderId="0" xfId="0" applyNumberFormat="1" applyProtection="1"/>
    <xf numFmtId="5" fontId="0" fillId="0" borderId="10" xfId="0" applyNumberFormat="1" applyBorder="1" applyProtection="1"/>
    <xf numFmtId="5" fontId="0" fillId="0" borderId="11" xfId="0" applyNumberFormat="1" applyBorder="1" applyProtection="1"/>
    <xf numFmtId="37" fontId="0" fillId="0" borderId="0" xfId="0" applyNumberFormat="1" applyProtection="1"/>
    <xf numFmtId="37" fontId="0" fillId="0" borderId="10" xfId="0" applyNumberFormat="1" applyBorder="1" applyProtection="1"/>
    <xf numFmtId="37" fontId="0" fillId="0" borderId="11" xfId="0" applyNumberFormat="1" applyBorder="1" applyProtection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1" xfId="0" applyFont="1" applyFill="1" applyBorder="1"/>
    <xf numFmtId="0" fontId="2" fillId="0" borderId="0" xfId="0" applyFont="1" applyFill="1" applyAlignment="1">
      <alignment horizontal="center"/>
    </xf>
    <xf numFmtId="0" fontId="2" fillId="0" borderId="7" xfId="0" applyFont="1" applyFill="1" applyBorder="1"/>
    <xf numFmtId="0" fontId="3" fillId="0" borderId="7" xfId="0" applyFont="1" applyFill="1" applyBorder="1"/>
    <xf numFmtId="0" fontId="3" fillId="0" borderId="9" xfId="0" applyFont="1" applyFill="1" applyBorder="1"/>
    <xf numFmtId="0" fontId="0" fillId="0" borderId="0" xfId="0" applyFill="1"/>
    <xf numFmtId="0" fontId="3" fillId="0" borderId="0" xfId="0" applyFont="1" applyFill="1"/>
    <xf numFmtId="164" fontId="3" fillId="0" borderId="11" xfId="0" applyNumberFormat="1" applyFont="1" applyFill="1" applyBorder="1" applyProtection="1"/>
    <xf numFmtId="37" fontId="2" fillId="0" borderId="0" xfId="0" applyNumberFormat="1" applyFont="1" applyFill="1" applyProtection="1"/>
    <xf numFmtId="37" fontId="4" fillId="0" borderId="0" xfId="0" applyNumberFormat="1" applyFont="1" applyFill="1" applyProtection="1"/>
    <xf numFmtId="37" fontId="3" fillId="0" borderId="11" xfId="0" applyNumberFormat="1" applyFont="1" applyFill="1" applyBorder="1" applyProtection="1"/>
    <xf numFmtId="0" fontId="0" fillId="0" borderId="2" xfId="0" applyFill="1" applyBorder="1"/>
    <xf numFmtId="0" fontId="4" fillId="0" borderId="2" xfId="0" applyFont="1" applyFill="1" applyBorder="1"/>
    <xf numFmtId="5" fontId="3" fillId="0" borderId="11" xfId="0" applyNumberFormat="1" applyFont="1" applyFill="1" applyBorder="1" applyProtection="1"/>
    <xf numFmtId="0" fontId="0" fillId="0" borderId="7" xfId="0" applyFill="1" applyBorder="1"/>
    <xf numFmtId="0" fontId="0" fillId="0" borderId="9" xfId="0" applyFill="1" applyBorder="1"/>
    <xf numFmtId="0" fontId="2" fillId="0" borderId="1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6" xfId="0" applyFont="1" applyFill="1" applyBorder="1"/>
    <xf numFmtId="0" fontId="0" fillId="0" borderId="8" xfId="0" applyFill="1" applyBorder="1"/>
    <xf numFmtId="0" fontId="5" fillId="0" borderId="0" xfId="0" applyFont="1"/>
    <xf numFmtId="0" fontId="6" fillId="0" borderId="0" xfId="0" applyFont="1"/>
    <xf numFmtId="164" fontId="3" fillId="0" borderId="12" xfId="0" applyNumberFormat="1" applyFont="1" applyFill="1" applyBorder="1" applyProtection="1"/>
    <xf numFmtId="0" fontId="7" fillId="0" borderId="5" xfId="0" applyFont="1" applyBorder="1"/>
    <xf numFmtId="5" fontId="10" fillId="0" borderId="0" xfId="0" applyNumberFormat="1" applyFont="1" applyFill="1" applyProtection="1"/>
    <xf numFmtId="164" fontId="11" fillId="0" borderId="0" xfId="0" applyNumberFormat="1" applyFont="1" applyFill="1" applyProtection="1"/>
    <xf numFmtId="37" fontId="12" fillId="0" borderId="0" xfId="0" applyNumberFormat="1" applyFont="1" applyFill="1" applyProtection="1"/>
    <xf numFmtId="5" fontId="8" fillId="0" borderId="0" xfId="0" applyNumberFormat="1" applyFont="1" applyFill="1" applyProtection="1"/>
    <xf numFmtId="5" fontId="8" fillId="0" borderId="10" xfId="0" applyNumberFormat="1" applyFont="1" applyFill="1" applyBorder="1" applyProtection="1"/>
    <xf numFmtId="5" fontId="8" fillId="0" borderId="13" xfId="0" applyNumberFormat="1" applyFont="1" applyFill="1" applyBorder="1" applyProtection="1"/>
    <xf numFmtId="5" fontId="12" fillId="0" borderId="0" xfId="0" applyNumberFormat="1" applyFont="1" applyFill="1" applyProtection="1"/>
    <xf numFmtId="5" fontId="12" fillId="0" borderId="10" xfId="0" applyNumberFormat="1" applyFont="1" applyFill="1" applyBorder="1" applyProtection="1"/>
    <xf numFmtId="5" fontId="12" fillId="0" borderId="13" xfId="0" applyNumberFormat="1" applyFont="1" applyFill="1" applyBorder="1" applyProtection="1"/>
    <xf numFmtId="5" fontId="9" fillId="0" borderId="0" xfId="0" applyNumberFormat="1" applyFont="1" applyFill="1" applyProtection="1"/>
    <xf numFmtId="164" fontId="11" fillId="0" borderId="10" xfId="0" applyNumberFormat="1" applyFont="1" applyFill="1" applyBorder="1" applyProtection="1"/>
    <xf numFmtId="164" fontId="11" fillId="0" borderId="13" xfId="0" applyNumberFormat="1" applyFont="1" applyFill="1" applyBorder="1" applyProtection="1"/>
    <xf numFmtId="164" fontId="9" fillId="0" borderId="0" xfId="0" applyNumberFormat="1" applyFont="1" applyFill="1" applyProtection="1"/>
    <xf numFmtId="3" fontId="3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Alignment="1" applyProtection="1">
      <alignment horizontal="center"/>
    </xf>
    <xf numFmtId="37" fontId="0" fillId="0" borderId="0" xfId="0" applyNumberFormat="1" applyBorder="1" applyProtection="1"/>
    <xf numFmtId="37" fontId="12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0" fontId="5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6:N61"/>
  <sheetViews>
    <sheetView tabSelected="1" defaultGridColor="0" topLeftCell="A6" colorId="22" zoomScale="75" zoomScaleNormal="87" workbookViewId="0">
      <pane xSplit="2" ySplit="10" topLeftCell="C16" activePane="bottomRight" state="frozen"/>
      <selection activeCell="A6" sqref="A6"/>
      <selection pane="topRight" activeCell="C6" sqref="C6"/>
      <selection pane="bottomLeft" activeCell="A16" sqref="A16"/>
      <selection pane="bottomRight" activeCell="R23" sqref="R23"/>
    </sheetView>
  </sheetViews>
  <sheetFormatPr defaultColWidth="11.44140625" defaultRowHeight="15" x14ac:dyDescent="0.2"/>
  <cols>
    <col min="1" max="1" width="1.109375" customWidth="1"/>
    <col min="2" max="2" width="25.77734375" customWidth="1"/>
    <col min="3" max="3" width="13.77734375" customWidth="1"/>
    <col min="4" max="10" width="12.77734375" customWidth="1"/>
    <col min="11" max="11" width="13.77734375" customWidth="1"/>
    <col min="12" max="12" width="7.77734375" customWidth="1"/>
    <col min="13" max="13" width="5.44140625" customWidth="1"/>
    <col min="14" max="14" width="0.5546875" customWidth="1"/>
    <col min="15" max="15" width="1.109375" customWidth="1"/>
    <col min="16" max="20" width="10.77734375" customWidth="1"/>
  </cols>
  <sheetData>
    <row r="6" spans="2:14" ht="18" x14ac:dyDescent="0.25">
      <c r="B6" s="74" t="s">
        <v>28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2:14" ht="18" x14ac:dyDescent="0.25">
      <c r="B7" s="74" t="s">
        <v>40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2:14" ht="18" x14ac:dyDescent="0.25">
      <c r="C8" s="1"/>
      <c r="D8" s="1"/>
      <c r="E8" s="1"/>
    </row>
    <row r="9" spans="2:14" ht="18" x14ac:dyDescent="0.25">
      <c r="C9" s="1"/>
      <c r="D9" s="1"/>
      <c r="E9" s="1"/>
    </row>
    <row r="10" spans="2:14" ht="15.75" thickBot="1" x14ac:dyDescent="0.25"/>
    <row r="11" spans="2:14" ht="15.75" x14ac:dyDescent="0.25">
      <c r="B11" s="2"/>
      <c r="C11" s="4"/>
      <c r="D11" s="3"/>
      <c r="E11" s="3"/>
      <c r="F11" s="3"/>
      <c r="G11" s="3"/>
      <c r="H11" s="3"/>
      <c r="I11" s="3"/>
      <c r="J11" s="5"/>
      <c r="K11" s="22"/>
      <c r="L11" s="23"/>
      <c r="M11" s="23"/>
      <c r="N11" s="24"/>
    </row>
    <row r="12" spans="2:14" ht="15.75" x14ac:dyDescent="0.25">
      <c r="B12" s="6"/>
      <c r="C12" s="21" t="s">
        <v>0</v>
      </c>
      <c r="D12" s="20" t="s">
        <v>1</v>
      </c>
      <c r="E12" s="20" t="s">
        <v>2</v>
      </c>
      <c r="F12" s="20" t="s">
        <v>3</v>
      </c>
      <c r="G12" s="7"/>
      <c r="H12" s="20" t="s">
        <v>4</v>
      </c>
      <c r="I12" s="20" t="s">
        <v>22</v>
      </c>
      <c r="J12" s="73" t="s">
        <v>35</v>
      </c>
      <c r="K12" s="25"/>
      <c r="L12" s="26" t="s">
        <v>5</v>
      </c>
      <c r="M12" s="26"/>
      <c r="N12" s="27"/>
    </row>
    <row r="13" spans="2:14" ht="15.75" x14ac:dyDescent="0.25">
      <c r="B13" s="6"/>
      <c r="C13" s="21" t="s">
        <v>6</v>
      </c>
      <c r="D13" s="20" t="s">
        <v>7</v>
      </c>
      <c r="E13" s="20" t="s">
        <v>8</v>
      </c>
      <c r="F13" s="20" t="s">
        <v>9</v>
      </c>
      <c r="G13" s="20" t="s">
        <v>10</v>
      </c>
      <c r="H13" s="20" t="s">
        <v>11</v>
      </c>
      <c r="I13" s="20" t="s">
        <v>23</v>
      </c>
      <c r="J13" s="73" t="s">
        <v>36</v>
      </c>
      <c r="K13" s="28" t="s">
        <v>12</v>
      </c>
      <c r="L13" s="26" t="s">
        <v>13</v>
      </c>
      <c r="M13" s="26" t="s">
        <v>26</v>
      </c>
      <c r="N13" s="27"/>
    </row>
    <row r="14" spans="2:14" ht="15.75" x14ac:dyDescent="0.25">
      <c r="B14" s="6" t="s">
        <v>14</v>
      </c>
      <c r="C14" s="21" t="s">
        <v>12</v>
      </c>
      <c r="D14" s="20" t="s">
        <v>15</v>
      </c>
      <c r="E14" s="20" t="s">
        <v>16</v>
      </c>
      <c r="F14" s="20" t="s">
        <v>17</v>
      </c>
      <c r="G14" s="20" t="s">
        <v>18</v>
      </c>
      <c r="H14" s="20" t="s">
        <v>19</v>
      </c>
      <c r="I14" s="20" t="s">
        <v>24</v>
      </c>
      <c r="J14" s="73" t="s">
        <v>37</v>
      </c>
      <c r="K14" s="25"/>
      <c r="L14" s="26" t="s">
        <v>12</v>
      </c>
      <c r="M14" s="26"/>
      <c r="N14" s="27"/>
    </row>
    <row r="15" spans="2:14" ht="16.5" thickBot="1" x14ac:dyDescent="0.3">
      <c r="B15" s="8"/>
      <c r="C15" s="10"/>
      <c r="D15" s="9"/>
      <c r="E15" s="9"/>
      <c r="F15" s="9"/>
      <c r="G15" s="9"/>
      <c r="H15" s="9"/>
      <c r="I15" s="9"/>
      <c r="J15" s="11"/>
      <c r="K15" s="29"/>
      <c r="L15" s="30"/>
      <c r="M15" s="30"/>
      <c r="N15" s="31"/>
    </row>
    <row r="16" spans="2:14" ht="15.75" x14ac:dyDescent="0.25">
      <c r="B16" s="6"/>
      <c r="C16" s="12"/>
      <c r="J16" s="13"/>
      <c r="K16" s="32"/>
      <c r="L16" s="33"/>
      <c r="M16" s="67"/>
      <c r="N16" s="27"/>
    </row>
    <row r="17" spans="2:14" ht="22.5" customHeight="1" x14ac:dyDescent="0.25">
      <c r="B17" s="53" t="s">
        <v>38</v>
      </c>
      <c r="C17" s="18">
        <v>0</v>
      </c>
      <c r="D17" s="70">
        <v>0</v>
      </c>
      <c r="E17" s="70">
        <v>13210</v>
      </c>
      <c r="F17" s="70">
        <v>0</v>
      </c>
      <c r="G17" s="70">
        <v>0</v>
      </c>
      <c r="H17" s="70">
        <v>0</v>
      </c>
      <c r="I17" s="70">
        <v>0</v>
      </c>
      <c r="J17" s="19">
        <v>0</v>
      </c>
      <c r="K17" s="71">
        <f>SUM(C17:J17)</f>
        <v>13210</v>
      </c>
      <c r="L17" s="72">
        <f>(K17/$K$27)*100</f>
        <v>4.5036055095221086E-2</v>
      </c>
      <c r="M17" s="68">
        <f>RANK(K17,K$17:K$24,0)</f>
        <v>6</v>
      </c>
      <c r="N17" s="34"/>
    </row>
    <row r="18" spans="2:14" ht="22.5" customHeight="1" x14ac:dyDescent="0.25">
      <c r="B18" s="53" t="s">
        <v>41</v>
      </c>
      <c r="C18" s="18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19">
        <v>-50785</v>
      </c>
      <c r="K18" s="71">
        <f>SUM(C18:J18)</f>
        <v>-50785</v>
      </c>
      <c r="L18" s="72">
        <f>(K18/$K$27)*100</f>
        <v>-0.1731382330061168</v>
      </c>
      <c r="M18" s="68">
        <f>RANK(K18,K$17:K$24,0)</f>
        <v>7</v>
      </c>
      <c r="N18" s="34"/>
    </row>
    <row r="19" spans="2:14" ht="22.5" customHeight="1" x14ac:dyDescent="0.25">
      <c r="B19" s="53" t="s">
        <v>32</v>
      </c>
      <c r="C19" s="18">
        <v>0</v>
      </c>
      <c r="D19" s="70">
        <v>800000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19">
        <v>15200000</v>
      </c>
      <c r="K19" s="71">
        <f>SUM(C19:J19)</f>
        <v>16000000</v>
      </c>
      <c r="L19" s="72">
        <f>(K19/$K$27)*100</f>
        <v>54.547833574832502</v>
      </c>
      <c r="M19" s="68">
        <f>RANK(K19,K$17:K$24,0)</f>
        <v>1</v>
      </c>
      <c r="N19" s="34"/>
    </row>
    <row r="20" spans="2:14" ht="22.5" customHeight="1" x14ac:dyDescent="0.25">
      <c r="B20" s="53" t="s">
        <v>27</v>
      </c>
      <c r="C20" s="18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9">
        <v>9300000</v>
      </c>
      <c r="K20" s="56">
        <f t="shared" ref="K20:K23" si="0">SUM(C20:J20)</f>
        <v>9300000</v>
      </c>
      <c r="L20" s="55">
        <f>(K20/$K$27)*100</f>
        <v>31.705928265371391</v>
      </c>
      <c r="M20" s="68">
        <f>RANK(K20,K$17:K$24,0)</f>
        <v>2</v>
      </c>
      <c r="N20" s="34"/>
    </row>
    <row r="21" spans="2:14" ht="22.5" customHeight="1" x14ac:dyDescent="0.25">
      <c r="B21" s="53" t="s">
        <v>39</v>
      </c>
      <c r="C21" s="15">
        <v>0</v>
      </c>
      <c r="D21" s="14">
        <v>0</v>
      </c>
      <c r="E21" s="14">
        <v>26368</v>
      </c>
      <c r="F21" s="14">
        <v>0</v>
      </c>
      <c r="G21" s="14">
        <v>0</v>
      </c>
      <c r="H21" s="14">
        <v>0</v>
      </c>
      <c r="I21" s="14">
        <v>0</v>
      </c>
      <c r="J21" s="16">
        <v>0</v>
      </c>
      <c r="K21" s="54">
        <f t="shared" si="0"/>
        <v>26368</v>
      </c>
      <c r="L21" s="55">
        <f>(K21/$K$27)*100</f>
        <v>8.9894829731323969E-2</v>
      </c>
      <c r="M21" s="68">
        <f>RANK(K21,K$17:K$24,0)</f>
        <v>5</v>
      </c>
      <c r="N21" s="34"/>
    </row>
    <row r="22" spans="2:14" ht="22.5" customHeight="1" x14ac:dyDescent="0.25">
      <c r="B22" s="53" t="s">
        <v>33</v>
      </c>
      <c r="C22" s="18">
        <v>3207880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9">
        <v>0</v>
      </c>
      <c r="K22" s="56">
        <f t="shared" si="0"/>
        <v>3207880</v>
      </c>
      <c r="L22" s="55">
        <f>(K22/$K$27)*100</f>
        <v>10.936431523002106</v>
      </c>
      <c r="M22" s="68">
        <f>RANK(K22,K$17:K$24,0)</f>
        <v>3</v>
      </c>
      <c r="N22" s="34"/>
    </row>
    <row r="23" spans="2:14" ht="22.5" customHeight="1" x14ac:dyDescent="0.25">
      <c r="B23" s="53" t="s">
        <v>34</v>
      </c>
      <c r="C23" s="18">
        <v>835381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9">
        <v>0</v>
      </c>
      <c r="K23" s="56">
        <f t="shared" si="0"/>
        <v>835381</v>
      </c>
      <c r="L23" s="55">
        <f>(K23/$K$27)*100</f>
        <v>2.8480139849735719</v>
      </c>
      <c r="M23" s="68">
        <f>RANK(K23,K$17:K$24,0)</f>
        <v>4</v>
      </c>
      <c r="N23" s="34"/>
    </row>
    <row r="24" spans="2:14" ht="22.5" customHeight="1" x14ac:dyDescent="0.25">
      <c r="B24" s="53"/>
      <c r="C24" s="18"/>
      <c r="D24" s="70"/>
      <c r="E24" s="70"/>
      <c r="F24" s="70"/>
      <c r="G24" s="70"/>
      <c r="H24" s="70"/>
      <c r="I24" s="70"/>
      <c r="J24" s="19"/>
      <c r="K24" s="71"/>
      <c r="L24" s="72"/>
      <c r="M24" s="68"/>
      <c r="N24" s="52"/>
    </row>
    <row r="25" spans="2:14" ht="15" customHeight="1" thickBot="1" x14ac:dyDescent="0.3">
      <c r="B25" s="6"/>
      <c r="C25" s="18"/>
      <c r="D25" s="17"/>
      <c r="E25" s="17"/>
      <c r="F25" s="17"/>
      <c r="G25" s="17"/>
      <c r="H25" s="17"/>
      <c r="I25" s="17"/>
      <c r="J25" s="19"/>
      <c r="K25" s="35"/>
      <c r="L25" s="36"/>
      <c r="M25" s="69"/>
      <c r="N25" s="37"/>
    </row>
    <row r="26" spans="2:14" ht="15.75" x14ac:dyDescent="0.25">
      <c r="B26" s="43"/>
      <c r="C26" s="44"/>
      <c r="D26" s="38"/>
      <c r="E26" s="38"/>
      <c r="F26" s="38"/>
      <c r="G26" s="38"/>
      <c r="H26" s="38"/>
      <c r="I26" s="38"/>
      <c r="J26" s="45"/>
      <c r="K26" s="38"/>
      <c r="L26" s="39"/>
      <c r="M26" s="39"/>
      <c r="N26" s="24"/>
    </row>
    <row r="27" spans="2:14" ht="15.75" x14ac:dyDescent="0.25">
      <c r="B27" s="46" t="s">
        <v>20</v>
      </c>
      <c r="C27" s="58">
        <f t="shared" ref="C27:L27" si="1">SUM(C17:C26)</f>
        <v>4043261</v>
      </c>
      <c r="D27" s="57">
        <f t="shared" si="1"/>
        <v>800000</v>
      </c>
      <c r="E27" s="57">
        <f t="shared" si="1"/>
        <v>39578</v>
      </c>
      <c r="F27" s="57">
        <f t="shared" si="1"/>
        <v>0</v>
      </c>
      <c r="G27" s="57">
        <f t="shared" si="1"/>
        <v>0</v>
      </c>
      <c r="H27" s="57">
        <f t="shared" si="1"/>
        <v>0</v>
      </c>
      <c r="I27" s="57">
        <f t="shared" si="1"/>
        <v>0</v>
      </c>
      <c r="J27" s="57">
        <f t="shared" si="1"/>
        <v>24449215</v>
      </c>
      <c r="K27" s="59">
        <f t="shared" si="1"/>
        <v>29332054</v>
      </c>
      <c r="L27" s="55">
        <f t="shared" si="1"/>
        <v>100.00000000000001</v>
      </c>
      <c r="M27" s="55"/>
      <c r="N27" s="34"/>
    </row>
    <row r="28" spans="2:14" ht="15.75" x14ac:dyDescent="0.25">
      <c r="B28" s="46"/>
      <c r="C28" s="61"/>
      <c r="D28" s="60"/>
      <c r="E28" s="60"/>
      <c r="F28" s="60"/>
      <c r="G28" s="60"/>
      <c r="H28" s="60"/>
      <c r="I28" s="60"/>
      <c r="J28" s="60"/>
      <c r="K28" s="62"/>
      <c r="L28" s="63"/>
      <c r="M28" s="63"/>
      <c r="N28" s="40"/>
    </row>
    <row r="29" spans="2:14" ht="15.75" x14ac:dyDescent="0.25">
      <c r="B29" s="47" t="s">
        <v>21</v>
      </c>
      <c r="C29" s="64">
        <f t="shared" ref="C29:J29" si="2">(C27/$K$27)*100</f>
        <v>13.784445507975676</v>
      </c>
      <c r="D29" s="55">
        <f t="shared" si="2"/>
        <v>2.7273916787416255</v>
      </c>
      <c r="E29" s="55">
        <f t="shared" si="2"/>
        <v>0.13493088482654506</v>
      </c>
      <c r="F29" s="55">
        <f t="shared" si="2"/>
        <v>0</v>
      </c>
      <c r="G29" s="55">
        <f t="shared" si="2"/>
        <v>0</v>
      </c>
      <c r="H29" s="55">
        <f t="shared" si="2"/>
        <v>0</v>
      </c>
      <c r="I29" s="55">
        <f t="shared" si="2"/>
        <v>0</v>
      </c>
      <c r="J29" s="55">
        <f t="shared" si="2"/>
        <v>83.353231928456154</v>
      </c>
      <c r="K29" s="65">
        <f>SUM(C29:J29)</f>
        <v>100</v>
      </c>
      <c r="L29" s="66"/>
      <c r="M29" s="66"/>
      <c r="N29" s="34"/>
    </row>
    <row r="30" spans="2:14" ht="16.5" thickBot="1" x14ac:dyDescent="0.3">
      <c r="B30" s="48"/>
      <c r="C30" s="49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2"/>
    </row>
    <row r="33" spans="2:8" ht="15.75" x14ac:dyDescent="0.25">
      <c r="B33" s="7"/>
    </row>
    <row r="34" spans="2:8" ht="15.75" x14ac:dyDescent="0.25">
      <c r="B34" s="7" t="s">
        <v>29</v>
      </c>
    </row>
    <row r="35" spans="2:8" ht="15.75" x14ac:dyDescent="0.25">
      <c r="B35" s="7" t="s">
        <v>30</v>
      </c>
    </row>
    <row r="36" spans="2:8" ht="15.75" x14ac:dyDescent="0.25">
      <c r="B36" s="7" t="s">
        <v>31</v>
      </c>
    </row>
    <row r="37" spans="2:8" ht="15.75" x14ac:dyDescent="0.25">
      <c r="B37" s="7" t="s">
        <v>25</v>
      </c>
    </row>
    <row r="38" spans="2:8" ht="15.75" x14ac:dyDescent="0.25">
      <c r="B38" s="7"/>
    </row>
    <row r="39" spans="2:8" ht="9" customHeight="1" x14ac:dyDescent="0.25">
      <c r="B39" s="7"/>
    </row>
    <row r="41" spans="2:8" ht="18" x14ac:dyDescent="0.25">
      <c r="B41" s="51"/>
    </row>
    <row r="42" spans="2:8" ht="8.25" customHeight="1" x14ac:dyDescent="0.25">
      <c r="B42" s="50"/>
    </row>
    <row r="43" spans="2:8" ht="15" customHeight="1" x14ac:dyDescent="0.25">
      <c r="B43" s="50"/>
      <c r="C43" s="50"/>
      <c r="H43" s="50"/>
    </row>
    <row r="61" spans="2:2" ht="15.75" x14ac:dyDescent="0.25">
      <c r="B61" s="7"/>
    </row>
  </sheetData>
  <mergeCells count="2">
    <mergeCell ref="B6:N6"/>
    <mergeCell ref="B7:N7"/>
  </mergeCells>
  <phoneticPr fontId="0" type="noConversion"/>
  <printOptions horizontalCentered="1"/>
  <pageMargins left="0.25" right="0.25" top="0.5" bottom="0.5" header="0.5" footer="0.5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t-21</vt:lpstr>
      <vt:lpstr>'t-21'!Print_Area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2011-05-25T20:42:09Z</cp:lastPrinted>
  <dcterms:created xsi:type="dcterms:W3CDTF">1999-02-24T12:14:04Z</dcterms:created>
  <dcterms:modified xsi:type="dcterms:W3CDTF">2013-06-18T13:37:10Z</dcterms:modified>
</cp:coreProperties>
</file>