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75" windowWidth="25170" windowHeight="6540"/>
  </bookViews>
  <sheets>
    <sheet name="t-20" sheetId="1" r:id="rId1"/>
  </sheets>
  <definedNames>
    <definedName name="_xlnm.Print_Area" localSheetId="0">'t-20'!$A$1:$M$38</definedName>
  </definedNames>
  <calcPr calcId="145621"/>
</workbook>
</file>

<file path=xl/calcChain.xml><?xml version="1.0" encoding="utf-8"?>
<calcChain xmlns="http://schemas.openxmlformats.org/spreadsheetml/2006/main">
  <c r="E27" i="1" l="1"/>
  <c r="F27" i="1"/>
  <c r="G27" i="1"/>
  <c r="H27" i="1"/>
  <c r="I21" i="1"/>
  <c r="K21" i="1" s="1"/>
  <c r="I22" i="1"/>
  <c r="K22" i="1" s="1"/>
  <c r="I23" i="1"/>
  <c r="K23" i="1" s="1"/>
  <c r="I24" i="1"/>
  <c r="K24" i="1" s="1"/>
  <c r="I17" i="1"/>
  <c r="I18" i="1"/>
  <c r="I19" i="1"/>
  <c r="I20" i="1"/>
  <c r="D27" i="1" l="1"/>
  <c r="C27" i="1"/>
  <c r="K18" i="1" l="1"/>
  <c r="I27" i="1"/>
  <c r="K17" i="1"/>
  <c r="K20" i="1"/>
  <c r="K19" i="1"/>
  <c r="H29" i="1" l="1"/>
  <c r="J24" i="1"/>
  <c r="G29" i="1"/>
  <c r="J23" i="1"/>
  <c r="F29" i="1"/>
  <c r="J22" i="1"/>
  <c r="E29" i="1"/>
  <c r="J21" i="1"/>
  <c r="J18" i="1"/>
  <c r="J20" i="1"/>
  <c r="D29" i="1"/>
  <c r="J17" i="1"/>
  <c r="J19" i="1"/>
  <c r="C29" i="1"/>
  <c r="I29" i="1" l="1"/>
  <c r="J27" i="1"/>
</calcChain>
</file>

<file path=xl/sharedStrings.xml><?xml version="1.0" encoding="utf-8"?>
<sst xmlns="http://schemas.openxmlformats.org/spreadsheetml/2006/main" count="39" uniqueCount="37">
  <si>
    <t>Rolling</t>
  </si>
  <si>
    <t>Percent</t>
  </si>
  <si>
    <t>Stock</t>
  </si>
  <si>
    <t>Total</t>
  </si>
  <si>
    <t>of</t>
  </si>
  <si>
    <t>Area</t>
  </si>
  <si>
    <t>Lines</t>
  </si>
  <si>
    <t>TOTAL</t>
  </si>
  <si>
    <t>Percent of Total</t>
  </si>
  <si>
    <t xml:space="preserve">              Rolling Stock Purchases includes rail cars and spare parts.  Rolling Stock Rehab includes rehabilitation and mid-life rebuild. Rolling Stock Other includes design and lease.</t>
  </si>
  <si>
    <t>Rank</t>
  </si>
  <si>
    <t>Portland, OR-WA</t>
  </si>
  <si>
    <t xml:space="preserve">NOTE:   Transit-way Lines may include HOV and busways, in addition to rail lines.  Station Stops / Terminals includes fare collection equip, Park and Ride, furniture, security equip.  Support &amp; Equip Facilities includes </t>
  </si>
  <si>
    <t xml:space="preserve">              administrative/maintenance facilities, storage facilities, computers, and other support equip.  Electrif./ Power Dist. includes traction power, AC power lighting, substation distribution, and vehicle locator sytems. </t>
  </si>
  <si>
    <t xml:space="preserve">              Signal/Communic. includes train control / signal systems, communications systems, and radios.  Other includes contingencies, real estate, administration, contracts, professinal services, and finance charges.</t>
  </si>
  <si>
    <t>Items</t>
  </si>
  <si>
    <t>Phoenix-Mesa, AZ</t>
  </si>
  <si>
    <t>Riverside-San Bernardino, CA</t>
  </si>
  <si>
    <t>San Francisco-Oakland, CA</t>
  </si>
  <si>
    <t>Table 20</t>
  </si>
  <si>
    <t>FY 2014 URBANIZED AREA FORMULA OBLIGATIONS FOR NEW STARTS PROJECTS</t>
  </si>
  <si>
    <t>Dallas-Fort Worth-Arlington, TX</t>
  </si>
  <si>
    <t>Los Angeles-Long Beach-Anaheim, CA</t>
  </si>
  <si>
    <t>St. Louis, MO-IL</t>
  </si>
  <si>
    <t>Virginia Beach, VA</t>
  </si>
  <si>
    <t xml:space="preserve">Station </t>
  </si>
  <si>
    <t>Signal</t>
  </si>
  <si>
    <t>Other</t>
  </si>
  <si>
    <t>Transit-way</t>
  </si>
  <si>
    <t>Stops /</t>
  </si>
  <si>
    <t>Communi</t>
  </si>
  <si>
    <t>Capital</t>
  </si>
  <si>
    <t>Terminals</t>
  </si>
  <si>
    <t>cation</t>
  </si>
  <si>
    <t>Guideway</t>
  </si>
  <si>
    <t>and Track</t>
  </si>
  <si>
    <t>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</si>
</sst>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2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37" fontId="0" fillId="0" borderId="0" xfId="0" applyNumberFormat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1" xfId="0" applyFont="1" applyFill="1" applyBorder="1"/>
    <xf numFmtId="0" fontId="2" fillId="0" borderId="0" xfId="0" applyFont="1" applyFill="1" applyAlignment="1">
      <alignment horizontal="center"/>
    </xf>
    <xf numFmtId="0" fontId="2" fillId="0" borderId="7" xfId="0" applyFont="1" applyFill="1" applyBorder="1"/>
    <xf numFmtId="0" fontId="3" fillId="0" borderId="7" xfId="0" applyFont="1" applyFill="1" applyBorder="1"/>
    <xf numFmtId="0" fontId="3" fillId="0" borderId="9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11" xfId="0" applyNumberFormat="1" applyFont="1" applyFill="1" applyBorder="1" applyProtection="1"/>
    <xf numFmtId="37" fontId="2" fillId="0" borderId="0" xfId="0" applyNumberFormat="1" applyFont="1" applyFill="1" applyProtection="1"/>
    <xf numFmtId="37" fontId="4" fillId="0" borderId="0" xfId="0" applyNumberFormat="1" applyFont="1" applyFill="1" applyProtection="1"/>
    <xf numFmtId="37" fontId="3" fillId="0" borderId="11" xfId="0" applyNumberFormat="1" applyFont="1" applyFill="1" applyBorder="1" applyProtection="1"/>
    <xf numFmtId="0" fontId="0" fillId="0" borderId="2" xfId="0" applyFill="1" applyBorder="1"/>
    <xf numFmtId="0" fontId="4" fillId="0" borderId="2" xfId="0" applyFont="1" applyFill="1" applyBorder="1"/>
    <xf numFmtId="5" fontId="3" fillId="0" borderId="11" xfId="0" applyNumberFormat="1" applyFont="1" applyFill="1" applyBorder="1" applyProtection="1"/>
    <xf numFmtId="0" fontId="0" fillId="0" borderId="7" xfId="0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6" xfId="0" applyFont="1" applyFill="1" applyBorder="1"/>
    <xf numFmtId="0" fontId="0" fillId="0" borderId="8" xfId="0" applyFill="1" applyBorder="1"/>
    <xf numFmtId="0" fontId="5" fillId="0" borderId="0" xfId="0" applyFont="1"/>
    <xf numFmtId="0" fontId="6" fillId="0" borderId="0" xfId="0" applyFont="1"/>
    <xf numFmtId="0" fontId="7" fillId="0" borderId="5" xfId="0" applyFont="1" applyBorder="1"/>
    <xf numFmtId="164" fontId="10" fillId="0" borderId="0" xfId="0" applyNumberFormat="1" applyFont="1" applyFill="1" applyProtection="1"/>
    <xf numFmtId="5" fontId="8" fillId="0" borderId="0" xfId="0" applyNumberFormat="1" applyFont="1" applyFill="1" applyProtection="1"/>
    <xf numFmtId="5" fontId="8" fillId="0" borderId="10" xfId="0" applyNumberFormat="1" applyFont="1" applyFill="1" applyBorder="1" applyProtection="1"/>
    <xf numFmtId="5" fontId="11" fillId="0" borderId="0" xfId="0" applyNumberFormat="1" applyFont="1" applyFill="1" applyProtection="1"/>
    <xf numFmtId="5" fontId="11" fillId="0" borderId="10" xfId="0" applyNumberFormat="1" applyFont="1" applyFill="1" applyBorder="1" applyProtection="1"/>
    <xf numFmtId="5" fontId="9" fillId="0" borderId="0" xfId="0" applyNumberFormat="1" applyFont="1" applyFill="1" applyProtection="1"/>
    <xf numFmtId="164" fontId="10" fillId="0" borderId="10" xfId="0" applyNumberFormat="1" applyFont="1" applyFill="1" applyBorder="1" applyProtection="1"/>
    <xf numFmtId="164" fontId="9" fillId="0" borderId="0" xfId="0" applyNumberFormat="1" applyFont="1" applyFill="1" applyProtection="1"/>
    <xf numFmtId="3" fontId="3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Alignment="1" applyProtection="1">
      <alignment horizontal="center"/>
    </xf>
    <xf numFmtId="37" fontId="0" fillId="0" borderId="0" xfId="0" applyNumberFormat="1" applyBorder="1" applyProtection="1"/>
    <xf numFmtId="37" fontId="11" fillId="0" borderId="0" xfId="0" applyNumberFormat="1" applyFont="1" applyFill="1" applyBorder="1" applyProtection="1"/>
    <xf numFmtId="164" fontId="10" fillId="0" borderId="0" xfId="0" applyNumberFormat="1" applyFont="1" applyFill="1" applyBorder="1" applyProtection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5" fontId="11" fillId="0" borderId="0" xfId="0" applyNumberFormat="1" applyFont="1" applyFill="1" applyBorder="1" applyProtection="1"/>
    <xf numFmtId="5" fontId="11" fillId="0" borderId="11" xfId="0" applyNumberFormat="1" applyFont="1" applyFill="1" applyBorder="1" applyProtection="1"/>
    <xf numFmtId="5" fontId="8" fillId="0" borderId="12" xfId="0" applyNumberFormat="1" applyFont="1" applyFill="1" applyBorder="1" applyProtection="1"/>
    <xf numFmtId="164" fontId="10" fillId="0" borderId="12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6:L61"/>
  <sheetViews>
    <sheetView tabSelected="1" defaultGridColor="0" topLeftCell="A6" colorId="22" zoomScale="75" zoomScaleNormal="87" workbookViewId="0">
      <pane xSplit="2" ySplit="10" topLeftCell="C16" activePane="bottomRight" state="frozen"/>
      <selection activeCell="A6" sqref="A6"/>
      <selection pane="topRight" activeCell="C6" sqref="C6"/>
      <selection pane="bottomLeft" activeCell="A16" sqref="A16"/>
      <selection pane="bottomRight" activeCell="P49" sqref="P48:P49"/>
    </sheetView>
  </sheetViews>
  <sheetFormatPr defaultColWidth="11.44140625" defaultRowHeight="15" x14ac:dyDescent="0.2"/>
  <cols>
    <col min="1" max="1" width="1.109375" customWidth="1"/>
    <col min="2" max="2" width="27.109375" customWidth="1"/>
    <col min="3" max="3" width="13.77734375" customWidth="1"/>
    <col min="4" max="6" width="12.77734375" customWidth="1"/>
    <col min="7" max="8" width="14" customWidth="1"/>
    <col min="9" max="9" width="13.77734375" customWidth="1"/>
    <col min="10" max="10" width="7.77734375" customWidth="1"/>
    <col min="11" max="11" width="5.44140625" customWidth="1"/>
    <col min="12" max="12" width="0.5546875" customWidth="1"/>
    <col min="13" max="13" width="1.109375" customWidth="1"/>
    <col min="14" max="18" width="10.77734375" customWidth="1"/>
  </cols>
  <sheetData>
    <row r="6" spans="2:12" ht="18" x14ac:dyDescent="0.25">
      <c r="B6" s="64" t="s">
        <v>19</v>
      </c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2:12" ht="18" x14ac:dyDescent="0.25">
      <c r="B7" s="64" t="s">
        <v>20</v>
      </c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2:12" ht="18" x14ac:dyDescent="0.25">
      <c r="C8" s="1"/>
      <c r="D8" s="1"/>
      <c r="E8" s="1"/>
      <c r="F8" s="1"/>
      <c r="G8" s="1"/>
      <c r="H8" s="1"/>
    </row>
    <row r="9" spans="2:12" ht="18" x14ac:dyDescent="0.25">
      <c r="C9" s="1"/>
      <c r="D9" s="1"/>
      <c r="E9" s="1"/>
      <c r="F9" s="1"/>
      <c r="G9" s="1"/>
      <c r="H9" s="1"/>
    </row>
    <row r="10" spans="2:12" ht="15.75" thickBot="1" x14ac:dyDescent="0.25"/>
    <row r="11" spans="2:12" ht="15.75" x14ac:dyDescent="0.25">
      <c r="B11" s="2"/>
      <c r="C11" s="4"/>
      <c r="D11" s="3"/>
      <c r="E11" s="3"/>
      <c r="F11" s="3"/>
      <c r="G11" s="3"/>
      <c r="H11" s="5"/>
      <c r="I11" s="19"/>
      <c r="J11" s="20"/>
      <c r="K11" s="20"/>
      <c r="L11" s="21"/>
    </row>
    <row r="12" spans="2:12" ht="15.75" x14ac:dyDescent="0.25">
      <c r="B12" s="6"/>
      <c r="C12" s="18" t="s">
        <v>0</v>
      </c>
      <c r="D12" s="17"/>
      <c r="E12" s="17" t="s">
        <v>25</v>
      </c>
      <c r="F12" s="17" t="s">
        <v>26</v>
      </c>
      <c r="G12" s="17" t="s">
        <v>27</v>
      </c>
      <c r="H12" s="65" t="s">
        <v>34</v>
      </c>
      <c r="I12" s="22"/>
      <c r="J12" s="23" t="s">
        <v>1</v>
      </c>
      <c r="K12" s="23"/>
      <c r="L12" s="24"/>
    </row>
    <row r="13" spans="2:12" ht="15.75" x14ac:dyDescent="0.25">
      <c r="B13" s="6"/>
      <c r="C13" s="18" t="s">
        <v>2</v>
      </c>
      <c r="D13" s="17" t="s">
        <v>28</v>
      </c>
      <c r="E13" s="17" t="s">
        <v>29</v>
      </c>
      <c r="F13" s="17" t="s">
        <v>30</v>
      </c>
      <c r="G13" s="17" t="s">
        <v>31</v>
      </c>
      <c r="H13" s="65" t="s">
        <v>35</v>
      </c>
      <c r="I13" s="25" t="s">
        <v>3</v>
      </c>
      <c r="J13" s="23" t="s">
        <v>4</v>
      </c>
      <c r="K13" s="23" t="s">
        <v>10</v>
      </c>
      <c r="L13" s="24"/>
    </row>
    <row r="14" spans="2:12" ht="15.75" x14ac:dyDescent="0.25">
      <c r="B14" s="6" t="s">
        <v>5</v>
      </c>
      <c r="C14" s="18" t="s">
        <v>3</v>
      </c>
      <c r="D14" s="17" t="s">
        <v>6</v>
      </c>
      <c r="E14" s="17" t="s">
        <v>32</v>
      </c>
      <c r="F14" s="17" t="s">
        <v>33</v>
      </c>
      <c r="G14" s="17" t="s">
        <v>15</v>
      </c>
      <c r="H14" s="65" t="s">
        <v>36</v>
      </c>
      <c r="I14" s="22"/>
      <c r="J14" s="23" t="s">
        <v>3</v>
      </c>
      <c r="K14" s="23"/>
      <c r="L14" s="24"/>
    </row>
    <row r="15" spans="2:12" ht="16.5" thickBot="1" x14ac:dyDescent="0.3">
      <c r="B15" s="8"/>
      <c r="C15" s="10"/>
      <c r="D15" s="9"/>
      <c r="E15" s="9"/>
      <c r="F15" s="9"/>
      <c r="G15" s="9"/>
      <c r="H15" s="11"/>
      <c r="I15" s="26"/>
      <c r="J15" s="27"/>
      <c r="K15" s="27"/>
      <c r="L15" s="28"/>
    </row>
    <row r="16" spans="2:12" ht="15.75" x14ac:dyDescent="0.25">
      <c r="B16" s="6"/>
      <c r="C16" s="12"/>
      <c r="H16" s="13"/>
      <c r="I16" s="29"/>
      <c r="J16" s="30"/>
      <c r="K16" s="58"/>
      <c r="L16" s="24"/>
    </row>
    <row r="17" spans="2:12" ht="22.5" customHeight="1" x14ac:dyDescent="0.25">
      <c r="B17" s="49" t="s">
        <v>21</v>
      </c>
      <c r="C17" s="15">
        <v>0</v>
      </c>
      <c r="D17" s="61">
        <v>0</v>
      </c>
      <c r="E17" s="61">
        <v>0</v>
      </c>
      <c r="F17" s="61">
        <v>0</v>
      </c>
      <c r="G17" s="61">
        <v>0</v>
      </c>
      <c r="H17" s="16">
        <v>17480000</v>
      </c>
      <c r="I17" s="62">
        <f>SUM(C17:H17)</f>
        <v>17480000</v>
      </c>
      <c r="J17" s="63">
        <f>(I17/$I$27)*100</f>
        <v>10.130754131424986</v>
      </c>
      <c r="K17" s="59">
        <f>RANK(I17,I$17:I$24,0)</f>
        <v>4</v>
      </c>
      <c r="L17" s="31"/>
    </row>
    <row r="18" spans="2:12" ht="22.5" customHeight="1" x14ac:dyDescent="0.25">
      <c r="B18" s="49" t="s">
        <v>22</v>
      </c>
      <c r="C18" s="15">
        <v>0</v>
      </c>
      <c r="D18" s="61">
        <v>0</v>
      </c>
      <c r="E18" s="61">
        <v>0</v>
      </c>
      <c r="F18" s="61">
        <v>0</v>
      </c>
      <c r="G18" s="61">
        <v>0</v>
      </c>
      <c r="H18" s="16">
        <v>64000000</v>
      </c>
      <c r="I18" s="62">
        <f>SUM(C18:H18)</f>
        <v>64000000</v>
      </c>
      <c r="J18" s="63">
        <f>(I18/$I$27)*100</f>
        <v>37.092005973180733</v>
      </c>
      <c r="K18" s="59">
        <f>RANK(I18,I$17:I$24,0)</f>
        <v>1</v>
      </c>
      <c r="L18" s="31"/>
    </row>
    <row r="19" spans="2:12" ht="22.5" customHeight="1" x14ac:dyDescent="0.25">
      <c r="B19" s="49" t="s">
        <v>16</v>
      </c>
      <c r="C19" s="15">
        <v>0</v>
      </c>
      <c r="D19" s="61">
        <v>9937962</v>
      </c>
      <c r="E19" s="61">
        <v>0</v>
      </c>
      <c r="F19" s="61">
        <v>0</v>
      </c>
      <c r="G19" s="61">
        <v>18831358</v>
      </c>
      <c r="H19" s="16">
        <v>0</v>
      </c>
      <c r="I19" s="62">
        <f>SUM(C19:H19)</f>
        <v>28769320</v>
      </c>
      <c r="J19" s="63">
        <f>(I19/$I$27)*100</f>
        <v>16.673621707567936</v>
      </c>
      <c r="K19" s="59">
        <f>RANK(I19,I$17:I$24,0)</f>
        <v>3</v>
      </c>
      <c r="L19" s="31"/>
    </row>
    <row r="20" spans="2:12" ht="22.5" customHeight="1" x14ac:dyDescent="0.25">
      <c r="B20" s="49" t="s">
        <v>11</v>
      </c>
      <c r="C20" s="15">
        <v>0</v>
      </c>
      <c r="D20" s="61">
        <v>0</v>
      </c>
      <c r="E20" s="61">
        <v>0</v>
      </c>
      <c r="F20" s="61">
        <v>0</v>
      </c>
      <c r="G20" s="61">
        <v>11000000</v>
      </c>
      <c r="H20" s="16">
        <v>0</v>
      </c>
      <c r="I20" s="62">
        <f>SUM(C20:H20)</f>
        <v>11000000</v>
      </c>
      <c r="J20" s="63">
        <f>(I20/$I$27)*100</f>
        <v>6.3751885266404376</v>
      </c>
      <c r="K20" s="59">
        <f>RANK(I20,I$17:I$24,0)</f>
        <v>6</v>
      </c>
      <c r="L20" s="31"/>
    </row>
    <row r="21" spans="2:12" ht="22.5" customHeight="1" x14ac:dyDescent="0.25">
      <c r="B21" s="49" t="s">
        <v>17</v>
      </c>
      <c r="C21" s="15">
        <v>0</v>
      </c>
      <c r="D21" s="61">
        <v>0</v>
      </c>
      <c r="E21" s="61">
        <v>0</v>
      </c>
      <c r="F21" s="61">
        <v>0</v>
      </c>
      <c r="G21" s="61">
        <v>0</v>
      </c>
      <c r="H21" s="16">
        <v>32216263</v>
      </c>
      <c r="I21" s="62">
        <f t="shared" ref="I21:I24" si="0">SUM(C21:H21)</f>
        <v>32216263</v>
      </c>
      <c r="J21" s="63">
        <f>(I21/$I$27)*100</f>
        <v>18.671340931711896</v>
      </c>
      <c r="K21" s="59">
        <f>RANK(I21,I$17:I$24,0)</f>
        <v>2</v>
      </c>
      <c r="L21" s="31"/>
    </row>
    <row r="22" spans="2:12" ht="22.5" customHeight="1" x14ac:dyDescent="0.25">
      <c r="B22" s="49" t="s">
        <v>18</v>
      </c>
      <c r="C22" s="15">
        <v>0</v>
      </c>
      <c r="D22" s="61">
        <v>0</v>
      </c>
      <c r="E22" s="61">
        <v>0</v>
      </c>
      <c r="F22" s="61">
        <v>12498000</v>
      </c>
      <c r="G22" s="61">
        <v>0</v>
      </c>
      <c r="H22" s="16">
        <v>0</v>
      </c>
      <c r="I22" s="62">
        <f t="shared" si="0"/>
        <v>12498000</v>
      </c>
      <c r="J22" s="63">
        <f>(I22/$I$27)*100</f>
        <v>7.2433732914501991</v>
      </c>
      <c r="K22" s="59">
        <f>RANK(I22,I$17:I$24,0)</f>
        <v>5</v>
      </c>
      <c r="L22" s="31"/>
    </row>
    <row r="23" spans="2:12" ht="22.5" customHeight="1" x14ac:dyDescent="0.25">
      <c r="B23" s="49" t="s">
        <v>23</v>
      </c>
      <c r="C23" s="15">
        <v>0</v>
      </c>
      <c r="D23" s="61">
        <v>0</v>
      </c>
      <c r="E23" s="61">
        <v>0</v>
      </c>
      <c r="F23" s="61">
        <v>0</v>
      </c>
      <c r="G23" s="61">
        <v>0</v>
      </c>
      <c r="H23" s="16">
        <v>7060000</v>
      </c>
      <c r="I23" s="62">
        <f t="shared" si="0"/>
        <v>7060000</v>
      </c>
      <c r="J23" s="63">
        <f>(I23/$I$27)*100</f>
        <v>4.0917119089164986</v>
      </c>
      <c r="K23" s="59">
        <f>RANK(I23,I$17:I$24,0)</f>
        <v>7</v>
      </c>
      <c r="L23" s="31"/>
    </row>
    <row r="24" spans="2:12" ht="22.5" customHeight="1" x14ac:dyDescent="0.25">
      <c r="B24" s="49" t="s">
        <v>24</v>
      </c>
      <c r="C24" s="15">
        <v>0</v>
      </c>
      <c r="D24" s="61">
        <v>0</v>
      </c>
      <c r="E24" s="61">
        <v>-479666</v>
      </c>
      <c r="F24" s="61">
        <v>0</v>
      </c>
      <c r="G24" s="61">
        <v>0</v>
      </c>
      <c r="H24" s="16">
        <v>0</v>
      </c>
      <c r="I24" s="62">
        <f t="shared" si="0"/>
        <v>-479666</v>
      </c>
      <c r="J24" s="63">
        <f>(I24/$I$27)*100</f>
        <v>-0.27799647089268292</v>
      </c>
      <c r="K24" s="59">
        <f>RANK(I24,I$17:I$24,0)</f>
        <v>8</v>
      </c>
      <c r="L24" s="31"/>
    </row>
    <row r="25" spans="2:12" ht="15" customHeight="1" thickBot="1" x14ac:dyDescent="0.3">
      <c r="B25" s="6"/>
      <c r="C25" s="15"/>
      <c r="D25" s="14"/>
      <c r="E25" s="14"/>
      <c r="F25" s="14"/>
      <c r="G25" s="14"/>
      <c r="H25" s="16"/>
      <c r="I25" s="32"/>
      <c r="J25" s="33"/>
      <c r="K25" s="60"/>
      <c r="L25" s="34"/>
    </row>
    <row r="26" spans="2:12" ht="15.75" x14ac:dyDescent="0.25">
      <c r="B26" s="40"/>
      <c r="C26" s="41"/>
      <c r="D26" s="35"/>
      <c r="E26" s="35"/>
      <c r="F26" s="35"/>
      <c r="G26" s="35"/>
      <c r="H26" s="42"/>
      <c r="I26" s="35"/>
      <c r="J26" s="36"/>
      <c r="K26" s="36"/>
      <c r="L26" s="21"/>
    </row>
    <row r="27" spans="2:12" ht="15.75" x14ac:dyDescent="0.25">
      <c r="B27" s="43" t="s">
        <v>7</v>
      </c>
      <c r="C27" s="52">
        <f>SUM(C17:C26)</f>
        <v>0</v>
      </c>
      <c r="D27" s="51">
        <f>SUM(D17:D26)</f>
        <v>9937962</v>
      </c>
      <c r="E27" s="51">
        <f>SUM(E17:E26)</f>
        <v>-479666</v>
      </c>
      <c r="F27" s="51">
        <f>SUM(F17:F26)</f>
        <v>12498000</v>
      </c>
      <c r="G27" s="51">
        <f>SUM(G17:G26)</f>
        <v>29831358</v>
      </c>
      <c r="H27" s="51">
        <f>SUM(H17:H26)</f>
        <v>120756263</v>
      </c>
      <c r="I27" s="68">
        <f>SUM(I17:I26)</f>
        <v>172543917</v>
      </c>
      <c r="J27" s="50">
        <f>SUM(J17:J26)</f>
        <v>100</v>
      </c>
      <c r="K27" s="50"/>
      <c r="L27" s="31"/>
    </row>
    <row r="28" spans="2:12" ht="15.75" x14ac:dyDescent="0.25">
      <c r="B28" s="43"/>
      <c r="C28" s="54"/>
      <c r="D28" s="53"/>
      <c r="E28" s="53"/>
      <c r="F28" s="53"/>
      <c r="G28" s="53"/>
      <c r="H28" s="67"/>
      <c r="I28" s="66"/>
      <c r="J28" s="55"/>
      <c r="K28" s="55"/>
      <c r="L28" s="37"/>
    </row>
    <row r="29" spans="2:12" ht="15.75" x14ac:dyDescent="0.25">
      <c r="B29" s="44" t="s">
        <v>8</v>
      </c>
      <c r="C29" s="56">
        <f>(C27/$I$27)*100</f>
        <v>0</v>
      </c>
      <c r="D29" s="50">
        <f>(D27/$I$27)*100</f>
        <v>5.7596710291444229</v>
      </c>
      <c r="E29" s="50">
        <f t="shared" ref="E29:H29" si="1">(E27/$I$27)*100</f>
        <v>-0.27799647089268292</v>
      </c>
      <c r="F29" s="50">
        <f t="shared" si="1"/>
        <v>7.2433732914501991</v>
      </c>
      <c r="G29" s="50">
        <f t="shared" si="1"/>
        <v>17.28913920506395</v>
      </c>
      <c r="H29" s="50">
        <f t="shared" si="1"/>
        <v>69.985812945234116</v>
      </c>
      <c r="I29" s="69">
        <f>SUM(C29:H29)</f>
        <v>100</v>
      </c>
      <c r="J29" s="57"/>
      <c r="K29" s="57"/>
      <c r="L29" s="31"/>
    </row>
    <row r="30" spans="2:12" ht="16.5" thickBot="1" x14ac:dyDescent="0.3">
      <c r="B30" s="45"/>
      <c r="C30" s="46"/>
      <c r="D30" s="38"/>
      <c r="E30" s="38"/>
      <c r="F30" s="38"/>
      <c r="G30" s="38"/>
      <c r="H30" s="39"/>
      <c r="I30" s="38"/>
      <c r="J30" s="38"/>
      <c r="K30" s="38"/>
      <c r="L30" s="39"/>
    </row>
    <row r="33" spans="2:3" ht="15.75" x14ac:dyDescent="0.25">
      <c r="B33" s="7"/>
    </row>
    <row r="34" spans="2:3" ht="15.75" x14ac:dyDescent="0.25">
      <c r="B34" s="7" t="s">
        <v>12</v>
      </c>
    </row>
    <row r="35" spans="2:3" ht="15.75" x14ac:dyDescent="0.25">
      <c r="B35" s="7" t="s">
        <v>13</v>
      </c>
    </row>
    <row r="36" spans="2:3" ht="15.75" x14ac:dyDescent="0.25">
      <c r="B36" s="7" t="s">
        <v>14</v>
      </c>
    </row>
    <row r="37" spans="2:3" ht="15.75" x14ac:dyDescent="0.25">
      <c r="B37" s="7" t="s">
        <v>9</v>
      </c>
    </row>
    <row r="38" spans="2:3" ht="15.75" x14ac:dyDescent="0.25">
      <c r="B38" s="7"/>
    </row>
    <row r="39" spans="2:3" ht="9" customHeight="1" x14ac:dyDescent="0.25">
      <c r="B39" s="7"/>
    </row>
    <row r="41" spans="2:3" ht="18" x14ac:dyDescent="0.25">
      <c r="B41" s="48"/>
    </row>
    <row r="42" spans="2:3" ht="8.25" customHeight="1" x14ac:dyDescent="0.25">
      <c r="B42" s="47"/>
    </row>
    <row r="43" spans="2:3" ht="15" customHeight="1" x14ac:dyDescent="0.25">
      <c r="B43" s="47"/>
      <c r="C43" s="47"/>
    </row>
    <row r="61" spans="2:2" ht="15.75" x14ac:dyDescent="0.25">
      <c r="B61" s="7"/>
    </row>
  </sheetData>
  <mergeCells count="2">
    <mergeCell ref="B6:L6"/>
    <mergeCell ref="B7:L7"/>
  </mergeCells>
  <phoneticPr fontId="0" type="noConversion"/>
  <printOptions horizontalCentered="1"/>
  <pageMargins left="0.25" right="0.2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</vt:lpstr>
      <vt:lpstr>'t-20'!Print_Area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2011-05-25T20:42:09Z</cp:lastPrinted>
  <dcterms:created xsi:type="dcterms:W3CDTF">1999-02-24T12:14:04Z</dcterms:created>
  <dcterms:modified xsi:type="dcterms:W3CDTF">2015-11-04T21:38:32Z</dcterms:modified>
</cp:coreProperties>
</file>