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5" yWindow="-15" windowWidth="19140" windowHeight="6690"/>
  </bookViews>
  <sheets>
    <sheet name="t-20" sheetId="1" r:id="rId1"/>
  </sheets>
  <definedNames>
    <definedName name="_xlnm.Print_Area" localSheetId="0">'t-20'!$A$1:$M$66</definedName>
    <definedName name="_xlnm.Print_Titles" localSheetId="0">'t-20'!$1:$8</definedName>
  </definedNames>
  <calcPr calcId="125725"/>
</workbook>
</file>

<file path=xl/calcChain.xml><?xml version="1.0" encoding="utf-8"?>
<calcChain xmlns="http://schemas.openxmlformats.org/spreadsheetml/2006/main">
  <c r="L54" i="1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10"/>
  <c r="C57"/>
  <c r="H57"/>
  <c r="B57"/>
  <c r="D57"/>
  <c r="E57"/>
  <c r="F57"/>
  <c r="G57"/>
  <c r="I57"/>
  <c r="J57" l="1"/>
  <c r="K28"/>
  <c r="K33"/>
  <c r="I59"/>
  <c r="B59"/>
  <c r="K30"/>
  <c r="E59"/>
  <c r="K43"/>
  <c r="K23"/>
  <c r="K39"/>
  <c r="K13"/>
  <c r="K25"/>
  <c r="K51"/>
  <c r="K19"/>
  <c r="K49" l="1"/>
  <c r="K17"/>
  <c r="K29"/>
  <c r="K10"/>
  <c r="K57" s="1"/>
  <c r="K41"/>
  <c r="F59"/>
  <c r="K54"/>
  <c r="K12"/>
  <c r="K37"/>
  <c r="K11"/>
  <c r="K52"/>
  <c r="K47"/>
  <c r="K31"/>
  <c r="K42"/>
  <c r="K21"/>
  <c r="K32"/>
  <c r="K24"/>
  <c r="K45"/>
  <c r="K18"/>
  <c r="K22"/>
  <c r="K46"/>
  <c r="G59"/>
  <c r="K34"/>
  <c r="H59"/>
  <c r="K26"/>
  <c r="K53"/>
  <c r="K50"/>
  <c r="K36"/>
  <c r="D59"/>
  <c r="K44"/>
  <c r="K35"/>
  <c r="K38"/>
  <c r="K27"/>
  <c r="K15"/>
  <c r="C59"/>
  <c r="K20"/>
  <c r="K14"/>
  <c r="K16"/>
  <c r="K40"/>
  <c r="K48"/>
  <c r="J59"/>
</calcChain>
</file>

<file path=xl/sharedStrings.xml><?xml version="1.0" encoding="utf-8"?>
<sst xmlns="http://schemas.openxmlformats.org/spreadsheetml/2006/main" count="82" uniqueCount="80">
  <si>
    <t>Rolling</t>
  </si>
  <si>
    <t>Support</t>
  </si>
  <si>
    <t>Percent</t>
  </si>
  <si>
    <t>Stock</t>
  </si>
  <si>
    <t>&amp; Equip.</t>
  </si>
  <si>
    <t>Other</t>
  </si>
  <si>
    <t>Total</t>
  </si>
  <si>
    <t>of</t>
  </si>
  <si>
    <t>Area</t>
  </si>
  <si>
    <t>Terminals</t>
  </si>
  <si>
    <t>Facilities</t>
  </si>
  <si>
    <t>Atlanta, GA</t>
  </si>
  <si>
    <t>Baltimore, MD</t>
  </si>
  <si>
    <t>Pittsburgh, PA</t>
  </si>
  <si>
    <t>San Diego, CA</t>
  </si>
  <si>
    <t>TOTAL</t>
  </si>
  <si>
    <t>Percent of Total</t>
  </si>
  <si>
    <t>Transit</t>
  </si>
  <si>
    <t>Enhance-</t>
  </si>
  <si>
    <t>ments</t>
  </si>
  <si>
    <t>Transit-way</t>
  </si>
  <si>
    <t>Lines</t>
  </si>
  <si>
    <t>Salt Lake City, UT</t>
  </si>
  <si>
    <t>San Jose, CA</t>
  </si>
  <si>
    <t>Seattle, WA</t>
  </si>
  <si>
    <t>Rank</t>
  </si>
  <si>
    <t>Chicago, IL-IN</t>
  </si>
  <si>
    <t>St. Louis, MO-IL</t>
  </si>
  <si>
    <t>Miami, FL</t>
  </si>
  <si>
    <t>Concord, CA</t>
  </si>
  <si>
    <t>Anchorage, AK</t>
  </si>
  <si>
    <t>Trenton, NJ</t>
  </si>
  <si>
    <t>Jacksonville, FL</t>
  </si>
  <si>
    <t>San Juan, PR</t>
  </si>
  <si>
    <t>Table 20</t>
  </si>
  <si>
    <t>Buffalo, NY</t>
  </si>
  <si>
    <t>Camarillo, CA</t>
  </si>
  <si>
    <t>Minneapolis--St. Paul, MN</t>
  </si>
  <si>
    <t>Boston, MA--NH--RI</t>
  </si>
  <si>
    <t>Dallas--Fort Worth--Arlington, TX</t>
  </si>
  <si>
    <t>Los Angeles--Long Beach--Santa Ana, CA</t>
  </si>
  <si>
    <t>New York--Newark, NY-NJ-CT</t>
  </si>
  <si>
    <t>Philadelphia, PA-NJ-DE-MD</t>
  </si>
  <si>
    <t>Portland, OR-WA</t>
  </si>
  <si>
    <t>Riverside--San Bernardino, CA</t>
  </si>
  <si>
    <t>San Francisco--Oakland, CA</t>
  </si>
  <si>
    <t>Vineland, NJ</t>
  </si>
  <si>
    <t>Washington, DC-VA-MD</t>
  </si>
  <si>
    <t>NOTE:  The "Other" category includes contingencies, real estate, administration, contracts, preventive maintenance.  Transit-way lines may include HOV and busways, in addition to rail lines.</t>
  </si>
  <si>
    <t>Station Stops / Terminals include fare collection equip, PNR, furniture, security equip.  Support &amp; Equip Facilities include admistrative/maintenance facilitites, storage facilities, computers</t>
  </si>
  <si>
    <t xml:space="preserve">and other support equip.  Electrif./Power Dist. Includes traction power, AC power lighting, substation distribution, vehicle locator systems.  Signal/Communic. Incldues train control / signal </t>
  </si>
  <si>
    <t>systems, communications systems, radios.  Other includes contingencies, real estate, administration, contracts. Rolling Stock Purchases includes rail cars and spare parts.</t>
  </si>
  <si>
    <t>Rolling Stock Rehab includes rehabilitation and mid-life rebuild.  Rolling Stock Other includes vehicle overhaul, lease, or design.</t>
  </si>
  <si>
    <t>Allentown--Bethlehem, PA-NJ</t>
  </si>
  <si>
    <t>Antioch, CA</t>
  </si>
  <si>
    <t>Atlantic City, NJ</t>
  </si>
  <si>
    <t>Denver--Aurora, CO</t>
  </si>
  <si>
    <t>Round Lake Beach--McHenry--Grayslake, IL</t>
  </si>
  <si>
    <t>South Bend, IN-MI</t>
  </si>
  <si>
    <t xml:space="preserve">Station </t>
  </si>
  <si>
    <t>Stops /</t>
  </si>
  <si>
    <t>Electrific.</t>
  </si>
  <si>
    <t>Power Dist.</t>
  </si>
  <si>
    <t>Signal</t>
  </si>
  <si>
    <t>Communi</t>
  </si>
  <si>
    <t>cation</t>
  </si>
  <si>
    <t>Capital</t>
  </si>
  <si>
    <t>Items</t>
  </si>
  <si>
    <t>Boulder, CO</t>
  </si>
  <si>
    <t>Bridgeport--Stamford, CT--NY</t>
  </si>
  <si>
    <t>Cleveland, OH</t>
  </si>
  <si>
    <t>Danbury, CT-NY</t>
  </si>
  <si>
    <t>Hartford, CT</t>
  </si>
  <si>
    <t>Nashville-Davidson, TN</t>
  </si>
  <si>
    <t>New Haven, CT</t>
  </si>
  <si>
    <t>Oxnard, CA</t>
  </si>
  <si>
    <t>Poughkeepsie-Newburgh, NY</t>
  </si>
  <si>
    <t>Sacramento, CA</t>
  </si>
  <si>
    <t>Thousand Oaks, CA</t>
  </si>
  <si>
    <t>FY 2010  URBANIZED AREA FORMULA OBLIGATIONS FOR FIXED GUIDEWAY MODERNIZATION</t>
  </si>
</sst>
</file>

<file path=xl/styles.xml><?xml version="1.0" encoding="utf-8"?>
<styleSheet xmlns="http://schemas.openxmlformats.org/spreadsheetml/2006/main">
  <numFmts count="2">
    <numFmt numFmtId="5" formatCode="&quot;$&quot;#,##0_);\(&quot;$&quot;#,##0\)"/>
    <numFmt numFmtId="164" formatCode="#,##0.0_);\(#,##0.0\)"/>
  </numFmts>
  <fonts count="11">
    <font>
      <sz val="12"/>
      <name val="Arial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1"/>
      <name val="Times New Roman"/>
      <family val="1"/>
    </font>
    <font>
      <sz val="12"/>
      <name val="Arial"/>
      <family val="2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medium">
        <color indexed="8"/>
      </left>
      <right/>
      <top style="hair">
        <color indexed="8"/>
      </top>
      <bottom/>
      <diagonal/>
    </border>
    <border>
      <left/>
      <right style="medium">
        <color indexed="8"/>
      </right>
      <top style="hair">
        <color indexed="8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0" xfId="0" applyFont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0" fillId="0" borderId="8" xfId="0" applyBorder="1"/>
    <xf numFmtId="5" fontId="0" fillId="0" borderId="8" xfId="0" applyNumberFormat="1" applyBorder="1" applyProtection="1"/>
    <xf numFmtId="37" fontId="0" fillId="0" borderId="8" xfId="0" applyNumberFormat="1" applyBorder="1" applyProtection="1"/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37" fontId="0" fillId="0" borderId="0" xfId="0" applyNumberFormat="1" applyBorder="1" applyProtection="1"/>
    <xf numFmtId="5" fontId="0" fillId="0" borderId="0" xfId="0" applyNumberFormat="1" applyBorder="1" applyProtection="1"/>
    <xf numFmtId="0" fontId="5" fillId="0" borderId="0" xfId="0" applyFont="1"/>
    <xf numFmtId="0" fontId="2" fillId="0" borderId="4" xfId="0" applyFont="1" applyFill="1" applyBorder="1"/>
    <xf numFmtId="0" fontId="3" fillId="0" borderId="4" xfId="0" applyFont="1" applyFill="1" applyBorder="1"/>
    <xf numFmtId="0" fontId="2" fillId="0" borderId="5" xfId="0" applyFont="1" applyFill="1" applyBorder="1"/>
    <xf numFmtId="0" fontId="0" fillId="0" borderId="9" xfId="0" applyFill="1" applyBorder="1"/>
    <xf numFmtId="0" fontId="0" fillId="0" borderId="6" xfId="0" applyFill="1" applyBorder="1"/>
    <xf numFmtId="0" fontId="0" fillId="0" borderId="7" xfId="0" applyFill="1" applyBorder="1"/>
    <xf numFmtId="0" fontId="0" fillId="0" borderId="10" xfId="0" applyFill="1" applyBorder="1"/>
    <xf numFmtId="0" fontId="3" fillId="0" borderId="2" xfId="0" applyFont="1" applyFill="1" applyBorder="1"/>
    <xf numFmtId="0" fontId="3" fillId="0" borderId="11" xfId="0" applyFont="1" applyFill="1" applyBorder="1"/>
    <xf numFmtId="0" fontId="3" fillId="0" borderId="0" xfId="0" applyFont="1" applyFill="1" applyAlignment="1">
      <alignment horizontal="center"/>
    </xf>
    <xf numFmtId="0" fontId="3" fillId="0" borderId="12" xfId="0" applyFont="1" applyFill="1" applyBorder="1"/>
    <xf numFmtId="0" fontId="3" fillId="0" borderId="6" xfId="0" applyFont="1" applyFill="1" applyBorder="1"/>
    <xf numFmtId="0" fontId="3" fillId="0" borderId="10" xfId="0" applyFont="1" applyFill="1" applyBorder="1"/>
    <xf numFmtId="0" fontId="3" fillId="0" borderId="0" xfId="0" applyFont="1" applyFill="1"/>
    <xf numFmtId="0" fontId="0" fillId="0" borderId="2" xfId="0" applyFill="1" applyBorder="1"/>
    <xf numFmtId="0" fontId="4" fillId="0" borderId="2" xfId="0" applyFont="1" applyFill="1" applyBorder="1"/>
    <xf numFmtId="0" fontId="2" fillId="0" borderId="1" xfId="0" applyFont="1" applyFill="1" applyBorder="1"/>
    <xf numFmtId="0" fontId="0" fillId="0" borderId="13" xfId="0" applyFill="1" applyBorder="1"/>
    <xf numFmtId="0" fontId="0" fillId="0" borderId="3" xfId="0" applyFill="1" applyBorder="1"/>
    <xf numFmtId="37" fontId="0" fillId="0" borderId="6" xfId="0" applyNumberFormat="1" applyBorder="1" applyProtection="1"/>
    <xf numFmtId="37" fontId="0" fillId="0" borderId="7" xfId="0" applyNumberFormat="1" applyBorder="1" applyProtection="1"/>
    <xf numFmtId="37" fontId="4" fillId="0" borderId="6" xfId="0" applyNumberFormat="1" applyFont="1" applyFill="1" applyBorder="1" applyProtection="1"/>
    <xf numFmtId="37" fontId="0" fillId="0" borderId="14" xfId="0" applyNumberFormat="1" applyBorder="1" applyProtection="1"/>
    <xf numFmtId="37" fontId="0" fillId="0" borderId="15" xfId="0" applyNumberFormat="1" applyBorder="1" applyProtection="1"/>
    <xf numFmtId="0" fontId="0" fillId="0" borderId="0" xfId="0" applyBorder="1"/>
    <xf numFmtId="0" fontId="2" fillId="0" borderId="13" xfId="0" applyFont="1" applyFill="1" applyBorder="1"/>
    <xf numFmtId="0" fontId="2" fillId="0" borderId="16" xfId="0" applyFont="1" applyFill="1" applyBorder="1"/>
    <xf numFmtId="0" fontId="2" fillId="0" borderId="16" xfId="0" applyFont="1" applyFill="1" applyBorder="1" applyAlignment="1">
      <alignment horizontal="center"/>
    </xf>
    <xf numFmtId="0" fontId="2" fillId="0" borderId="9" xfId="0" applyFont="1" applyFill="1" applyBorder="1"/>
    <xf numFmtId="0" fontId="0" fillId="0" borderId="16" xfId="0" applyFill="1" applyBorder="1"/>
    <xf numFmtId="37" fontId="2" fillId="0" borderId="9" xfId="0" applyNumberFormat="1" applyFont="1" applyFill="1" applyBorder="1" applyProtection="1"/>
    <xf numFmtId="0" fontId="6" fillId="0" borderId="4" xfId="0" applyFont="1" applyBorder="1"/>
    <xf numFmtId="0" fontId="6" fillId="0" borderId="17" xfId="0" applyFont="1" applyBorder="1"/>
    <xf numFmtId="5" fontId="7" fillId="0" borderId="16" xfId="0" applyNumberFormat="1" applyFont="1" applyFill="1" applyBorder="1" applyProtection="1"/>
    <xf numFmtId="164" fontId="8" fillId="0" borderId="0" xfId="0" applyNumberFormat="1" applyFont="1" applyFill="1" applyBorder="1" applyProtection="1"/>
    <xf numFmtId="164" fontId="8" fillId="0" borderId="14" xfId="0" applyNumberFormat="1" applyFont="1" applyFill="1" applyBorder="1" applyProtection="1"/>
    <xf numFmtId="5" fontId="7" fillId="0" borderId="0" xfId="0" applyNumberFormat="1" applyFont="1" applyFill="1" applyProtection="1"/>
    <xf numFmtId="5" fontId="7" fillId="0" borderId="8" xfId="0" applyNumberFormat="1" applyFont="1" applyFill="1" applyBorder="1" applyProtection="1"/>
    <xf numFmtId="164" fontId="8" fillId="0" borderId="0" xfId="0" applyNumberFormat="1" applyFont="1" applyFill="1" applyProtection="1"/>
    <xf numFmtId="5" fontId="9" fillId="0" borderId="0" xfId="0" applyNumberFormat="1" applyFont="1" applyFill="1" applyProtection="1"/>
    <xf numFmtId="5" fontId="9" fillId="0" borderId="8" xfId="0" applyNumberFormat="1" applyFont="1" applyFill="1" applyBorder="1" applyProtection="1"/>
    <xf numFmtId="5" fontId="9" fillId="0" borderId="16" xfId="0" applyNumberFormat="1" applyFont="1" applyFill="1" applyBorder="1" applyProtection="1"/>
    <xf numFmtId="5" fontId="10" fillId="0" borderId="0" xfId="0" applyNumberFormat="1" applyFont="1" applyFill="1" applyProtection="1"/>
    <xf numFmtId="164" fontId="8" fillId="0" borderId="8" xfId="0" applyNumberFormat="1" applyFont="1" applyFill="1" applyBorder="1" applyProtection="1"/>
    <xf numFmtId="164" fontId="8" fillId="0" borderId="16" xfId="0" applyNumberFormat="1" applyFont="1" applyFill="1" applyBorder="1" applyProtection="1"/>
    <xf numFmtId="5" fontId="7" fillId="0" borderId="18" xfId="0" applyNumberFormat="1" applyFont="1" applyFill="1" applyBorder="1" applyProtection="1"/>
    <xf numFmtId="0" fontId="3" fillId="0" borderId="12" xfId="0" applyFont="1" applyFill="1" applyBorder="1" applyAlignment="1">
      <alignment horizontal="center"/>
    </xf>
    <xf numFmtId="37" fontId="8" fillId="0" borderId="12" xfId="0" applyNumberFormat="1" applyFont="1" applyFill="1" applyBorder="1" applyAlignment="1" applyProtection="1">
      <alignment horizontal="center"/>
    </xf>
    <xf numFmtId="37" fontId="8" fillId="0" borderId="19" xfId="0" applyNumberFormat="1" applyFont="1" applyFill="1" applyBorder="1" applyAlignment="1" applyProtection="1">
      <alignment horizontal="center"/>
    </xf>
    <xf numFmtId="37" fontId="4" fillId="0" borderId="10" xfId="0" applyNumberFormat="1" applyFont="1" applyFill="1" applyBorder="1" applyProtection="1"/>
    <xf numFmtId="0" fontId="4" fillId="0" borderId="11" xfId="0" applyFont="1" applyFill="1" applyBorder="1"/>
    <xf numFmtId="164" fontId="8" fillId="0" borderId="12" xfId="0" applyNumberFormat="1" applyFont="1" applyFill="1" applyBorder="1" applyProtection="1"/>
    <xf numFmtId="5" fontId="10" fillId="0" borderId="12" xfId="0" applyNumberFormat="1" applyFont="1" applyFill="1" applyBorder="1" applyProtection="1"/>
    <xf numFmtId="0" fontId="6" fillId="0" borderId="20" xfId="0" applyFont="1" applyBorder="1"/>
    <xf numFmtId="37" fontId="0" fillId="0" borderId="21" xfId="0" applyNumberFormat="1" applyBorder="1" applyProtection="1"/>
    <xf numFmtId="37" fontId="0" fillId="0" borderId="22" xfId="0" applyNumberFormat="1" applyBorder="1" applyProtection="1"/>
    <xf numFmtId="5" fontId="7" fillId="0" borderId="23" xfId="0" applyNumberFormat="1" applyFont="1" applyFill="1" applyBorder="1" applyProtection="1"/>
    <xf numFmtId="164" fontId="8" fillId="0" borderId="22" xfId="0" applyNumberFormat="1" applyFont="1" applyFill="1" applyBorder="1" applyProtection="1"/>
    <xf numFmtId="37" fontId="8" fillId="0" borderId="24" xfId="0" applyNumberFormat="1" applyFont="1" applyFill="1" applyBorder="1" applyAlignment="1" applyProtection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/>
  <dimension ref="A1:L84"/>
  <sheetViews>
    <sheetView tabSelected="1" defaultGridColor="0" topLeftCell="C37" colorId="22" zoomScale="75" zoomScaleNormal="75" workbookViewId="0">
      <selection activeCell="K76" sqref="K75:K76"/>
    </sheetView>
  </sheetViews>
  <sheetFormatPr defaultColWidth="11.44140625" defaultRowHeight="15"/>
  <cols>
    <col min="1" max="1" width="39" customWidth="1"/>
    <col min="2" max="9" width="14.77734375" customWidth="1"/>
    <col min="10" max="10" width="16.88671875" customWidth="1"/>
    <col min="11" max="11" width="10.21875" customWidth="1"/>
    <col min="12" max="12" width="7.6640625" customWidth="1"/>
    <col min="13" max="13" width="4.44140625" customWidth="1"/>
    <col min="14" max="18" width="10.77734375" customWidth="1"/>
  </cols>
  <sheetData>
    <row r="1" spans="1:12" ht="18">
      <c r="A1" s="76" t="s">
        <v>34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</row>
    <row r="2" spans="1:12" ht="18">
      <c r="A2" s="76" t="s">
        <v>79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</row>
    <row r="3" spans="1:12" ht="6" customHeight="1" thickBot="1"/>
    <row r="4" spans="1:12" ht="4.5" customHeight="1">
      <c r="A4" s="1"/>
      <c r="B4" s="3"/>
      <c r="C4" s="2"/>
      <c r="D4" s="2"/>
      <c r="E4" s="2"/>
      <c r="F4" s="2"/>
      <c r="G4" s="2"/>
      <c r="H4" s="2"/>
      <c r="I4" s="2"/>
      <c r="J4" s="42"/>
      <c r="K4" s="24"/>
      <c r="L4" s="25"/>
    </row>
    <row r="5" spans="1:12" ht="15.75">
      <c r="A5" s="4"/>
      <c r="B5" s="13" t="s">
        <v>0</v>
      </c>
      <c r="C5" s="5"/>
      <c r="D5" s="5" t="s">
        <v>59</v>
      </c>
      <c r="E5" s="12" t="s">
        <v>1</v>
      </c>
      <c r="F5" s="5"/>
      <c r="G5" s="12" t="s">
        <v>63</v>
      </c>
      <c r="H5" s="12" t="s">
        <v>5</v>
      </c>
      <c r="I5" s="12" t="s">
        <v>17</v>
      </c>
      <c r="J5" s="43"/>
      <c r="K5" s="26" t="s">
        <v>2</v>
      </c>
      <c r="L5" s="63"/>
    </row>
    <row r="6" spans="1:12" ht="15.75">
      <c r="A6" s="4"/>
      <c r="B6" s="13" t="s">
        <v>3</v>
      </c>
      <c r="C6" s="12" t="s">
        <v>20</v>
      </c>
      <c r="D6" s="12" t="s">
        <v>60</v>
      </c>
      <c r="E6" s="12" t="s">
        <v>4</v>
      </c>
      <c r="F6" s="12" t="s">
        <v>61</v>
      </c>
      <c r="G6" s="12" t="s">
        <v>64</v>
      </c>
      <c r="H6" s="12" t="s">
        <v>66</v>
      </c>
      <c r="I6" s="12" t="s">
        <v>18</v>
      </c>
      <c r="J6" s="44" t="s">
        <v>6</v>
      </c>
      <c r="K6" s="26" t="s">
        <v>7</v>
      </c>
      <c r="L6" s="63" t="s">
        <v>25</v>
      </c>
    </row>
    <row r="7" spans="1:12" ht="15.75">
      <c r="A7" s="4" t="s">
        <v>8</v>
      </c>
      <c r="B7" s="13" t="s">
        <v>6</v>
      </c>
      <c r="C7" s="12" t="s">
        <v>21</v>
      </c>
      <c r="D7" s="12" t="s">
        <v>9</v>
      </c>
      <c r="E7" s="12" t="s">
        <v>10</v>
      </c>
      <c r="F7" s="12" t="s">
        <v>62</v>
      </c>
      <c r="G7" s="12" t="s">
        <v>65</v>
      </c>
      <c r="H7" s="12" t="s">
        <v>67</v>
      </c>
      <c r="I7" s="12" t="s">
        <v>19</v>
      </c>
      <c r="J7" s="43"/>
      <c r="K7" s="26" t="s">
        <v>6</v>
      </c>
      <c r="L7" s="63"/>
    </row>
    <row r="8" spans="1:12" ht="4.5" customHeight="1" thickBot="1">
      <c r="A8" s="6"/>
      <c r="B8" s="8"/>
      <c r="C8" s="7"/>
      <c r="D8" s="7"/>
      <c r="E8" s="7"/>
      <c r="F8" s="7"/>
      <c r="G8" s="7"/>
      <c r="H8" s="7"/>
      <c r="I8" s="7"/>
      <c r="J8" s="45"/>
      <c r="K8" s="28"/>
      <c r="L8" s="29"/>
    </row>
    <row r="9" spans="1:12" ht="7.5" customHeight="1">
      <c r="A9" s="4"/>
      <c r="B9" s="9"/>
      <c r="I9" s="41"/>
      <c r="J9" s="46"/>
      <c r="K9" s="30"/>
      <c r="L9" s="27"/>
    </row>
    <row r="10" spans="1:12" ht="21" customHeight="1">
      <c r="A10" s="48" t="s">
        <v>53</v>
      </c>
      <c r="B10" s="10">
        <v>0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15">
        <v>802439</v>
      </c>
      <c r="I10" s="15">
        <v>0</v>
      </c>
      <c r="J10" s="50">
        <f>SUM(B10:I10)</f>
        <v>802439</v>
      </c>
      <c r="K10" s="51">
        <f t="shared" ref="K10:K20" si="0">(J10/$J$57)*100</f>
        <v>5.3493582397374131E-2</v>
      </c>
      <c r="L10" s="64">
        <f>RANK(J10,J$10:J$57,0)</f>
        <v>39</v>
      </c>
    </row>
    <row r="11" spans="1:12" ht="21" customHeight="1">
      <c r="A11" s="48" t="s">
        <v>30</v>
      </c>
      <c r="B11" s="11">
        <v>-464637</v>
      </c>
      <c r="C11" s="14">
        <v>871148</v>
      </c>
      <c r="D11" s="14">
        <v>0</v>
      </c>
      <c r="E11" s="14">
        <v>0</v>
      </c>
      <c r="F11" s="14">
        <v>0</v>
      </c>
      <c r="G11" s="14">
        <v>918370</v>
      </c>
      <c r="H11" s="14">
        <v>17541793</v>
      </c>
      <c r="I11" s="14">
        <v>115132</v>
      </c>
      <c r="J11" s="50">
        <f t="shared" ref="J11:J54" si="1">SUM(B11:I11)</f>
        <v>18981806</v>
      </c>
      <c r="K11" s="51">
        <f t="shared" si="0"/>
        <v>1.2653981216166845</v>
      </c>
      <c r="L11" s="64">
        <f t="shared" ref="L11:L54" si="2">RANK(J11,J$10:J$57,0)</f>
        <v>14</v>
      </c>
    </row>
    <row r="12" spans="1:12" ht="21" customHeight="1">
      <c r="A12" s="48" t="s">
        <v>54</v>
      </c>
      <c r="B12" s="11">
        <v>0</v>
      </c>
      <c r="C12" s="14">
        <v>90740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147651</v>
      </c>
      <c r="J12" s="50">
        <f t="shared" si="1"/>
        <v>238391</v>
      </c>
      <c r="K12" s="51">
        <f t="shared" si="0"/>
        <v>1.5892034910183098E-2</v>
      </c>
      <c r="L12" s="64">
        <f t="shared" si="2"/>
        <v>41</v>
      </c>
    </row>
    <row r="13" spans="1:12" ht="21" customHeight="1">
      <c r="A13" s="48" t="s">
        <v>11</v>
      </c>
      <c r="B13" s="11">
        <v>0</v>
      </c>
      <c r="C13" s="14">
        <v>0</v>
      </c>
      <c r="D13" s="14">
        <v>0</v>
      </c>
      <c r="E13" s="14">
        <v>422750</v>
      </c>
      <c r="F13" s="14">
        <v>0</v>
      </c>
      <c r="G13" s="14">
        <v>0</v>
      </c>
      <c r="H13" s="14">
        <v>23048447</v>
      </c>
      <c r="I13" s="14">
        <v>393150</v>
      </c>
      <c r="J13" s="50">
        <f t="shared" si="1"/>
        <v>23864347</v>
      </c>
      <c r="K13" s="51">
        <f t="shared" si="0"/>
        <v>1.5908865503845504</v>
      </c>
      <c r="L13" s="64">
        <f t="shared" si="2"/>
        <v>12</v>
      </c>
    </row>
    <row r="14" spans="1:12" ht="21" customHeight="1">
      <c r="A14" s="49" t="s">
        <v>55</v>
      </c>
      <c r="B14" s="40">
        <v>814000</v>
      </c>
      <c r="C14" s="39">
        <v>0</v>
      </c>
      <c r="D14" s="39">
        <v>0</v>
      </c>
      <c r="E14" s="39">
        <v>0</v>
      </c>
      <c r="F14" s="39">
        <v>0</v>
      </c>
      <c r="G14" s="39">
        <v>0</v>
      </c>
      <c r="H14" s="39">
        <v>1958333</v>
      </c>
      <c r="I14" s="39">
        <v>0</v>
      </c>
      <c r="J14" s="62">
        <f t="shared" si="1"/>
        <v>2772333</v>
      </c>
      <c r="K14" s="52">
        <f t="shared" si="0"/>
        <v>0.18481407779090925</v>
      </c>
      <c r="L14" s="65">
        <f t="shared" si="2"/>
        <v>27</v>
      </c>
    </row>
    <row r="15" spans="1:12" ht="21" customHeight="1">
      <c r="A15" s="48" t="s">
        <v>12</v>
      </c>
      <c r="B15" s="11">
        <v>1200000</v>
      </c>
      <c r="C15" s="14">
        <v>977000</v>
      </c>
      <c r="D15" s="14">
        <v>5408098</v>
      </c>
      <c r="E15" s="14">
        <v>0</v>
      </c>
      <c r="F15" s="14">
        <v>2634000</v>
      </c>
      <c r="G15" s="14">
        <v>2590000</v>
      </c>
      <c r="H15" s="14">
        <v>8393005</v>
      </c>
      <c r="I15" s="14">
        <v>0</v>
      </c>
      <c r="J15" s="50">
        <f t="shared" si="1"/>
        <v>21202103</v>
      </c>
      <c r="K15" s="51">
        <f t="shared" si="0"/>
        <v>1.4134114167283911</v>
      </c>
      <c r="L15" s="64">
        <f t="shared" si="2"/>
        <v>13</v>
      </c>
    </row>
    <row r="16" spans="1:12" ht="21" customHeight="1">
      <c r="A16" s="48" t="s">
        <v>38</v>
      </c>
      <c r="B16" s="11">
        <v>2806074</v>
      </c>
      <c r="C16" s="14">
        <v>0</v>
      </c>
      <c r="D16" s="14">
        <v>11636140</v>
      </c>
      <c r="E16" s="14">
        <v>3816587</v>
      </c>
      <c r="F16" s="14">
        <v>0</v>
      </c>
      <c r="G16" s="14">
        <v>0</v>
      </c>
      <c r="H16" s="14">
        <v>5793926</v>
      </c>
      <c r="I16" s="14">
        <v>0</v>
      </c>
      <c r="J16" s="50">
        <f t="shared" si="1"/>
        <v>24052727</v>
      </c>
      <c r="K16" s="51">
        <f t="shared" si="0"/>
        <v>1.6034446651471894</v>
      </c>
      <c r="L16" s="64">
        <f t="shared" si="2"/>
        <v>11</v>
      </c>
    </row>
    <row r="17" spans="1:12" ht="21" customHeight="1">
      <c r="A17" s="48" t="s">
        <v>68</v>
      </c>
      <c r="B17" s="11"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50">
        <f t="shared" si="1"/>
        <v>0</v>
      </c>
      <c r="K17" s="51">
        <f t="shared" si="0"/>
        <v>0</v>
      </c>
      <c r="L17" s="64">
        <f t="shared" si="2"/>
        <v>45</v>
      </c>
    </row>
    <row r="18" spans="1:12" ht="21" customHeight="1">
      <c r="A18" s="48" t="s">
        <v>69</v>
      </c>
      <c r="B18" s="11">
        <v>0</v>
      </c>
      <c r="C18" s="14">
        <v>0</v>
      </c>
      <c r="D18" s="14">
        <v>0</v>
      </c>
      <c r="E18" s="14">
        <v>18078640</v>
      </c>
      <c r="F18" s="14">
        <v>0</v>
      </c>
      <c r="G18" s="14">
        <v>0</v>
      </c>
      <c r="H18" s="14">
        <v>0</v>
      </c>
      <c r="I18" s="14">
        <v>0</v>
      </c>
      <c r="J18" s="50">
        <f t="shared" si="1"/>
        <v>18078640</v>
      </c>
      <c r="K18" s="51">
        <f t="shared" si="0"/>
        <v>1.2051897009896875</v>
      </c>
      <c r="L18" s="64">
        <f t="shared" si="2"/>
        <v>15</v>
      </c>
    </row>
    <row r="19" spans="1:12" ht="21" customHeight="1">
      <c r="A19" s="48" t="s">
        <v>35</v>
      </c>
      <c r="B19" s="11">
        <v>0</v>
      </c>
      <c r="C19" s="14">
        <v>0</v>
      </c>
      <c r="D19" s="14">
        <v>868000</v>
      </c>
      <c r="E19" s="14">
        <v>0</v>
      </c>
      <c r="F19" s="14">
        <v>0</v>
      </c>
      <c r="G19" s="14">
        <v>511201</v>
      </c>
      <c r="H19" s="14">
        <v>0</v>
      </c>
      <c r="I19" s="14">
        <v>0</v>
      </c>
      <c r="J19" s="50">
        <f t="shared" si="1"/>
        <v>1379201</v>
      </c>
      <c r="K19" s="51">
        <f t="shared" si="0"/>
        <v>9.1942692635877371E-2</v>
      </c>
      <c r="L19" s="64">
        <f t="shared" si="2"/>
        <v>34</v>
      </c>
    </row>
    <row r="20" spans="1:12" ht="21" customHeight="1">
      <c r="A20" s="70" t="s">
        <v>36</v>
      </c>
      <c r="B20" s="71">
        <v>0</v>
      </c>
      <c r="C20" s="72">
        <v>0</v>
      </c>
      <c r="D20" s="72">
        <v>80000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3">
        <f t="shared" si="1"/>
        <v>80000</v>
      </c>
      <c r="K20" s="74">
        <f t="shared" si="0"/>
        <v>5.3330989543004899E-3</v>
      </c>
      <c r="L20" s="75">
        <f t="shared" si="2"/>
        <v>44</v>
      </c>
    </row>
    <row r="21" spans="1:12" ht="21" customHeight="1">
      <c r="A21" s="48" t="s">
        <v>26</v>
      </c>
      <c r="B21" s="11">
        <v>23068797</v>
      </c>
      <c r="C21" s="14">
        <v>-5785634</v>
      </c>
      <c r="D21" s="14">
        <v>873363</v>
      </c>
      <c r="E21" s="14">
        <v>11210200</v>
      </c>
      <c r="F21" s="14">
        <v>-260000</v>
      </c>
      <c r="G21" s="14">
        <v>2218987</v>
      </c>
      <c r="H21" s="14">
        <v>124346376</v>
      </c>
      <c r="I21" s="14">
        <v>2790000</v>
      </c>
      <c r="J21" s="50">
        <f t="shared" si="1"/>
        <v>158462089</v>
      </c>
      <c r="K21" s="51">
        <f t="shared" ref="K21:K44" si="3">(J21/$J$57)*100</f>
        <v>10.563675014277139</v>
      </c>
      <c r="L21" s="64">
        <f t="shared" si="2"/>
        <v>3</v>
      </c>
    </row>
    <row r="22" spans="1:12" ht="21" customHeight="1">
      <c r="A22" s="48" t="s">
        <v>70</v>
      </c>
      <c r="B22" s="11">
        <v>0</v>
      </c>
      <c r="C22" s="14">
        <v>1465047</v>
      </c>
      <c r="D22" s="14">
        <v>0</v>
      </c>
      <c r="E22" s="14">
        <v>0</v>
      </c>
      <c r="F22" s="14">
        <v>0</v>
      </c>
      <c r="G22" s="14">
        <v>0</v>
      </c>
      <c r="H22" s="14">
        <v>7607840</v>
      </c>
      <c r="I22" s="14">
        <v>0</v>
      </c>
      <c r="J22" s="50">
        <f t="shared" si="1"/>
        <v>9072887</v>
      </c>
      <c r="K22" s="51">
        <f t="shared" si="3"/>
        <v>0.60483255215233134</v>
      </c>
      <c r="L22" s="64">
        <f t="shared" si="2"/>
        <v>22</v>
      </c>
    </row>
    <row r="23" spans="1:12" ht="21" customHeight="1">
      <c r="A23" s="48" t="s">
        <v>29</v>
      </c>
      <c r="B23" s="11">
        <v>0</v>
      </c>
      <c r="C23" s="14">
        <v>2552080</v>
      </c>
      <c r="D23" s="14">
        <v>2534217</v>
      </c>
      <c r="E23" s="14">
        <v>0</v>
      </c>
      <c r="F23" s="14">
        <v>3075781</v>
      </c>
      <c r="G23" s="14">
        <v>0</v>
      </c>
      <c r="H23" s="14">
        <v>0</v>
      </c>
      <c r="I23" s="14">
        <v>1002713</v>
      </c>
      <c r="J23" s="50">
        <f t="shared" si="1"/>
        <v>9164791</v>
      </c>
      <c r="K23" s="51">
        <f t="shared" si="3"/>
        <v>0.61095921623103178</v>
      </c>
      <c r="L23" s="64">
        <f t="shared" si="2"/>
        <v>21</v>
      </c>
    </row>
    <row r="24" spans="1:12" ht="21" customHeight="1">
      <c r="A24" s="49" t="s">
        <v>39</v>
      </c>
      <c r="B24" s="40">
        <v>4160000</v>
      </c>
      <c r="C24" s="39">
        <v>30795891</v>
      </c>
      <c r="D24" s="39">
        <v>1678788</v>
      </c>
      <c r="E24" s="39">
        <v>0</v>
      </c>
      <c r="F24" s="39">
        <v>0</v>
      </c>
      <c r="G24" s="39">
        <v>0</v>
      </c>
      <c r="H24" s="39">
        <v>0</v>
      </c>
      <c r="I24" s="39">
        <v>493788</v>
      </c>
      <c r="J24" s="62">
        <f t="shared" si="1"/>
        <v>37128467</v>
      </c>
      <c r="K24" s="52">
        <f t="shared" si="3"/>
        <v>2.4751223566560032</v>
      </c>
      <c r="L24" s="65">
        <f t="shared" si="2"/>
        <v>5</v>
      </c>
    </row>
    <row r="25" spans="1:12" ht="21" customHeight="1">
      <c r="A25" s="48" t="s">
        <v>71</v>
      </c>
      <c r="B25" s="11">
        <v>0</v>
      </c>
      <c r="C25" s="14">
        <v>0</v>
      </c>
      <c r="D25" s="14">
        <v>0</v>
      </c>
      <c r="E25" s="14">
        <v>0</v>
      </c>
      <c r="F25" s="14">
        <v>12494314</v>
      </c>
      <c r="G25" s="14">
        <v>0</v>
      </c>
      <c r="H25" s="14">
        <v>0</v>
      </c>
      <c r="I25" s="14">
        <v>318313</v>
      </c>
      <c r="J25" s="50">
        <f t="shared" si="1"/>
        <v>12812627</v>
      </c>
      <c r="K25" s="51">
        <f t="shared" si="3"/>
        <v>0.85413759569427772</v>
      </c>
      <c r="L25" s="64">
        <f t="shared" si="2"/>
        <v>18</v>
      </c>
    </row>
    <row r="26" spans="1:12" ht="21" customHeight="1">
      <c r="A26" s="48" t="s">
        <v>56</v>
      </c>
      <c r="B26" s="11">
        <v>0</v>
      </c>
      <c r="C26" s="14">
        <v>0</v>
      </c>
      <c r="D26" s="14">
        <v>6236230</v>
      </c>
      <c r="E26" s="14">
        <v>0</v>
      </c>
      <c r="F26" s="14">
        <v>0</v>
      </c>
      <c r="G26" s="14">
        <v>0</v>
      </c>
      <c r="H26" s="14">
        <v>1263770</v>
      </c>
      <c r="I26" s="14">
        <v>0</v>
      </c>
      <c r="J26" s="50">
        <f t="shared" si="1"/>
        <v>7500000</v>
      </c>
      <c r="K26" s="51">
        <f t="shared" si="3"/>
        <v>0.4999780269656709</v>
      </c>
      <c r="L26" s="64">
        <f t="shared" si="2"/>
        <v>24</v>
      </c>
    </row>
    <row r="27" spans="1:12" ht="21" customHeight="1">
      <c r="A27" s="48" t="s">
        <v>72</v>
      </c>
      <c r="B27" s="11">
        <v>0</v>
      </c>
      <c r="C27" s="14">
        <v>0</v>
      </c>
      <c r="D27" s="14">
        <v>0</v>
      </c>
      <c r="E27" s="14">
        <v>5423506</v>
      </c>
      <c r="F27" s="14">
        <v>2705686</v>
      </c>
      <c r="G27" s="14">
        <v>0</v>
      </c>
      <c r="H27" s="14">
        <v>0</v>
      </c>
      <c r="I27" s="14">
        <v>0</v>
      </c>
      <c r="J27" s="50">
        <f t="shared" si="1"/>
        <v>8129192</v>
      </c>
      <c r="K27" s="51">
        <f t="shared" si="3"/>
        <v>0.54192231693134885</v>
      </c>
      <c r="L27" s="64">
        <f t="shared" si="2"/>
        <v>23</v>
      </c>
    </row>
    <row r="28" spans="1:12" ht="21" customHeight="1">
      <c r="A28" s="48" t="s">
        <v>32</v>
      </c>
      <c r="B28" s="11">
        <v>0</v>
      </c>
      <c r="C28" s="14">
        <v>0</v>
      </c>
      <c r="D28" s="14">
        <v>0</v>
      </c>
      <c r="E28" s="14">
        <v>300000</v>
      </c>
      <c r="F28" s="14">
        <v>0</v>
      </c>
      <c r="G28" s="14">
        <v>0</v>
      </c>
      <c r="H28" s="14">
        <v>1450000</v>
      </c>
      <c r="I28" s="14">
        <v>0</v>
      </c>
      <c r="J28" s="50">
        <f t="shared" si="1"/>
        <v>1750000</v>
      </c>
      <c r="K28" s="51">
        <f t="shared" si="3"/>
        <v>0.11666153962532322</v>
      </c>
      <c r="L28" s="64">
        <f t="shared" si="2"/>
        <v>30</v>
      </c>
    </row>
    <row r="29" spans="1:12" ht="21" customHeight="1">
      <c r="A29" s="48" t="s">
        <v>40</v>
      </c>
      <c r="B29" s="11">
        <v>24364269</v>
      </c>
      <c r="C29" s="14">
        <v>841729</v>
      </c>
      <c r="D29" s="14">
        <v>841729</v>
      </c>
      <c r="E29" s="14">
        <v>0</v>
      </c>
      <c r="F29" s="14">
        <v>0</v>
      </c>
      <c r="G29" s="14">
        <v>1262594</v>
      </c>
      <c r="H29" s="14">
        <v>7393000</v>
      </c>
      <c r="I29" s="14">
        <v>1262594</v>
      </c>
      <c r="J29" s="50">
        <f t="shared" si="1"/>
        <v>35965915</v>
      </c>
      <c r="K29" s="51">
        <f t="shared" si="3"/>
        <v>2.3976222959620039</v>
      </c>
      <c r="L29" s="64">
        <f t="shared" si="2"/>
        <v>6</v>
      </c>
    </row>
    <row r="30" spans="1:12" ht="21" customHeight="1">
      <c r="A30" s="70" t="s">
        <v>28</v>
      </c>
      <c r="B30" s="71">
        <v>0</v>
      </c>
      <c r="C30" s="72">
        <v>0</v>
      </c>
      <c r="D30" s="72">
        <v>0</v>
      </c>
      <c r="E30" s="72">
        <v>2782000</v>
      </c>
      <c r="F30" s="72">
        <v>0</v>
      </c>
      <c r="G30" s="72">
        <v>0</v>
      </c>
      <c r="H30" s="72">
        <v>0</v>
      </c>
      <c r="I30" s="72">
        <v>417953</v>
      </c>
      <c r="J30" s="73">
        <f t="shared" si="1"/>
        <v>3199953</v>
      </c>
      <c r="K30" s="74">
        <f t="shared" si="3"/>
        <v>0.21332082497638397</v>
      </c>
      <c r="L30" s="75">
        <f t="shared" si="2"/>
        <v>26</v>
      </c>
    </row>
    <row r="31" spans="1:12" ht="21" customHeight="1">
      <c r="A31" s="48" t="s">
        <v>37</v>
      </c>
      <c r="B31" s="11">
        <v>0</v>
      </c>
      <c r="C31" s="14">
        <v>0</v>
      </c>
      <c r="D31" s="14">
        <v>-3402227</v>
      </c>
      <c r="E31" s="14">
        <v>0</v>
      </c>
      <c r="F31" s="14">
        <v>0</v>
      </c>
      <c r="G31" s="14">
        <v>0</v>
      </c>
      <c r="H31" s="14">
        <v>0</v>
      </c>
      <c r="I31" s="14">
        <v>540000</v>
      </c>
      <c r="J31" s="50">
        <f t="shared" si="1"/>
        <v>-2862227</v>
      </c>
      <c r="K31" s="51">
        <f t="shared" si="3"/>
        <v>-0.19080674775838286</v>
      </c>
      <c r="L31" s="64">
        <f t="shared" si="2"/>
        <v>46</v>
      </c>
    </row>
    <row r="32" spans="1:12" ht="21" customHeight="1">
      <c r="A32" s="48" t="s">
        <v>73</v>
      </c>
      <c r="B32" s="11">
        <v>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900000</v>
      </c>
      <c r="I32" s="14">
        <v>0</v>
      </c>
      <c r="J32" s="50">
        <f t="shared" si="1"/>
        <v>900000</v>
      </c>
      <c r="K32" s="51">
        <f t="shared" si="3"/>
        <v>5.9997363235880515E-2</v>
      </c>
      <c r="L32" s="64">
        <f t="shared" si="2"/>
        <v>38</v>
      </c>
    </row>
    <row r="33" spans="1:12" ht="21" customHeight="1">
      <c r="A33" s="48" t="s">
        <v>74</v>
      </c>
      <c r="B33" s="11">
        <v>0</v>
      </c>
      <c r="C33" s="14">
        <v>0</v>
      </c>
      <c r="D33" s="14">
        <v>0</v>
      </c>
      <c r="E33" s="14">
        <v>14645611</v>
      </c>
      <c r="F33" s="14">
        <v>0</v>
      </c>
      <c r="G33" s="14">
        <v>0</v>
      </c>
      <c r="H33" s="14">
        <v>0</v>
      </c>
      <c r="I33" s="14">
        <v>0</v>
      </c>
      <c r="J33" s="50">
        <f t="shared" si="1"/>
        <v>14645611</v>
      </c>
      <c r="K33" s="51">
        <f t="shared" si="3"/>
        <v>0.97633115886489685</v>
      </c>
      <c r="L33" s="64">
        <f t="shared" si="2"/>
        <v>17</v>
      </c>
    </row>
    <row r="34" spans="1:12" ht="21" customHeight="1">
      <c r="A34" s="49" t="s">
        <v>41</v>
      </c>
      <c r="B34" s="40">
        <v>314100000</v>
      </c>
      <c r="C34" s="39">
        <v>104400000</v>
      </c>
      <c r="D34" s="39">
        <v>37610000</v>
      </c>
      <c r="E34" s="39">
        <v>54644669</v>
      </c>
      <c r="F34" s="39">
        <v>21000000</v>
      </c>
      <c r="G34" s="39">
        <v>114801030</v>
      </c>
      <c r="H34" s="39">
        <v>145350000</v>
      </c>
      <c r="I34" s="39">
        <v>12884905</v>
      </c>
      <c r="J34" s="62">
        <f t="shared" si="1"/>
        <v>804790604</v>
      </c>
      <c r="K34" s="52">
        <f t="shared" si="3"/>
        <v>53.650349107790738</v>
      </c>
      <c r="L34" s="65">
        <f t="shared" si="2"/>
        <v>2</v>
      </c>
    </row>
    <row r="35" spans="1:12" ht="21" customHeight="1">
      <c r="A35" s="48" t="s">
        <v>75</v>
      </c>
      <c r="B35" s="11">
        <v>187291</v>
      </c>
      <c r="C35" s="14">
        <v>39934</v>
      </c>
      <c r="D35" s="14">
        <v>52704</v>
      </c>
      <c r="E35" s="14">
        <v>0</v>
      </c>
      <c r="F35" s="14">
        <v>0</v>
      </c>
      <c r="G35" s="14">
        <v>10723</v>
      </c>
      <c r="H35" s="14">
        <v>0</v>
      </c>
      <c r="I35" s="14">
        <v>0</v>
      </c>
      <c r="J35" s="50">
        <f t="shared" si="1"/>
        <v>290652</v>
      </c>
      <c r="K35" s="51">
        <f t="shared" si="3"/>
        <v>1.9375948465816827E-2</v>
      </c>
      <c r="L35" s="64">
        <f t="shared" si="2"/>
        <v>40</v>
      </c>
    </row>
    <row r="36" spans="1:12" ht="21" customHeight="1">
      <c r="A36" s="48" t="s">
        <v>42</v>
      </c>
      <c r="B36" s="11">
        <v>6804297</v>
      </c>
      <c r="C36" s="14">
        <v>5600000</v>
      </c>
      <c r="D36" s="14">
        <v>11578806</v>
      </c>
      <c r="E36" s="14">
        <v>2529108</v>
      </c>
      <c r="F36" s="14">
        <v>-3200000</v>
      </c>
      <c r="G36" s="14">
        <v>528936</v>
      </c>
      <c r="H36" s="14">
        <v>8648247</v>
      </c>
      <c r="I36" s="14">
        <v>1857338</v>
      </c>
      <c r="J36" s="50">
        <f t="shared" si="1"/>
        <v>34346732</v>
      </c>
      <c r="K36" s="51">
        <f t="shared" si="3"/>
        <v>2.2896815064104894</v>
      </c>
      <c r="L36" s="64">
        <f t="shared" si="2"/>
        <v>7</v>
      </c>
    </row>
    <row r="37" spans="1:12" ht="21" customHeight="1">
      <c r="A37" s="48" t="s">
        <v>13</v>
      </c>
      <c r="B37" s="11">
        <v>0</v>
      </c>
      <c r="C37" s="14">
        <v>12470477</v>
      </c>
      <c r="D37" s="14">
        <v>3200000</v>
      </c>
      <c r="E37" s="14">
        <v>0</v>
      </c>
      <c r="F37" s="14">
        <v>2400000</v>
      </c>
      <c r="G37" s="14">
        <v>4400000</v>
      </c>
      <c r="H37" s="14">
        <v>8399980</v>
      </c>
      <c r="I37" s="14">
        <v>192000</v>
      </c>
      <c r="J37" s="50">
        <f t="shared" si="1"/>
        <v>31062457</v>
      </c>
      <c r="K37" s="51">
        <f t="shared" si="3"/>
        <v>2.0707394618087993</v>
      </c>
      <c r="L37" s="64">
        <f t="shared" si="2"/>
        <v>9</v>
      </c>
    </row>
    <row r="38" spans="1:12" ht="21" customHeight="1">
      <c r="A38" s="48" t="s">
        <v>43</v>
      </c>
      <c r="B38" s="11">
        <v>0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1677468</v>
      </c>
      <c r="I38" s="14">
        <v>0</v>
      </c>
      <c r="J38" s="50">
        <f t="shared" si="1"/>
        <v>1677468</v>
      </c>
      <c r="K38" s="51">
        <f t="shared" si="3"/>
        <v>0.11182628545840667</v>
      </c>
      <c r="L38" s="64">
        <f t="shared" si="2"/>
        <v>32</v>
      </c>
    </row>
    <row r="39" spans="1:12" ht="21" customHeight="1">
      <c r="A39" s="48" t="s">
        <v>76</v>
      </c>
      <c r="B39" s="11">
        <v>0</v>
      </c>
      <c r="C39" s="14">
        <v>0</v>
      </c>
      <c r="D39" s="14">
        <v>0</v>
      </c>
      <c r="E39" s="14">
        <v>2642875</v>
      </c>
      <c r="F39" s="14">
        <v>0</v>
      </c>
      <c r="G39" s="14">
        <v>0</v>
      </c>
      <c r="H39" s="14">
        <v>0</v>
      </c>
      <c r="I39" s="14">
        <v>0</v>
      </c>
      <c r="J39" s="50">
        <f t="shared" si="1"/>
        <v>2642875</v>
      </c>
      <c r="K39" s="51">
        <f t="shared" si="3"/>
        <v>0.17618392373558633</v>
      </c>
      <c r="L39" s="64">
        <f t="shared" si="2"/>
        <v>29</v>
      </c>
    </row>
    <row r="40" spans="1:12" ht="21" customHeight="1">
      <c r="A40" s="70" t="s">
        <v>44</v>
      </c>
      <c r="B40" s="71">
        <v>0</v>
      </c>
      <c r="C40" s="72">
        <v>1396587</v>
      </c>
      <c r="D40" s="72">
        <v>0</v>
      </c>
      <c r="E40" s="72">
        <v>0</v>
      </c>
      <c r="F40" s="72">
        <v>0</v>
      </c>
      <c r="G40" s="72">
        <v>0</v>
      </c>
      <c r="H40" s="72">
        <v>0</v>
      </c>
      <c r="I40" s="72">
        <v>0</v>
      </c>
      <c r="J40" s="73">
        <f t="shared" si="1"/>
        <v>1396587</v>
      </c>
      <c r="K40" s="74">
        <f t="shared" si="3"/>
        <v>9.3101708366120722E-2</v>
      </c>
      <c r="L40" s="75">
        <f t="shared" si="2"/>
        <v>33</v>
      </c>
    </row>
    <row r="41" spans="1:12" ht="21" customHeight="1">
      <c r="A41" s="48" t="s">
        <v>57</v>
      </c>
      <c r="B41" s="11">
        <v>0</v>
      </c>
      <c r="C41" s="14">
        <v>0</v>
      </c>
      <c r="D41" s="14">
        <v>0</v>
      </c>
      <c r="E41" s="14">
        <v>0</v>
      </c>
      <c r="F41" s="14">
        <v>0</v>
      </c>
      <c r="G41" s="14">
        <v>1695813</v>
      </c>
      <c r="H41" s="14">
        <v>0</v>
      </c>
      <c r="I41" s="14">
        <v>0</v>
      </c>
      <c r="J41" s="50">
        <f t="shared" si="1"/>
        <v>1695813</v>
      </c>
      <c r="K41" s="51">
        <f t="shared" si="3"/>
        <v>0.11304923171236471</v>
      </c>
      <c r="L41" s="64">
        <f t="shared" si="2"/>
        <v>31</v>
      </c>
    </row>
    <row r="42" spans="1:12" ht="21" customHeight="1">
      <c r="A42" s="48" t="s">
        <v>77</v>
      </c>
      <c r="B42" s="11">
        <v>0</v>
      </c>
      <c r="C42" s="14">
        <v>0</v>
      </c>
      <c r="D42" s="14">
        <v>168088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50">
        <f t="shared" si="1"/>
        <v>168088</v>
      </c>
      <c r="K42" s="51">
        <f t="shared" si="3"/>
        <v>1.1205374212880759E-2</v>
      </c>
      <c r="L42" s="64">
        <f t="shared" si="2"/>
        <v>43</v>
      </c>
    </row>
    <row r="43" spans="1:12" ht="21" customHeight="1">
      <c r="A43" s="48" t="s">
        <v>22</v>
      </c>
      <c r="B43" s="11">
        <v>500000</v>
      </c>
      <c r="C43" s="14">
        <v>0</v>
      </c>
      <c r="D43" s="14">
        <v>0</v>
      </c>
      <c r="E43" s="14">
        <v>230477</v>
      </c>
      <c r="F43" s="14">
        <v>0</v>
      </c>
      <c r="G43" s="14">
        <v>210000</v>
      </c>
      <c r="H43" s="14">
        <v>11236738</v>
      </c>
      <c r="I43" s="14">
        <v>130477</v>
      </c>
      <c r="J43" s="50">
        <f t="shared" si="1"/>
        <v>12307692</v>
      </c>
      <c r="K43" s="51">
        <f t="shared" si="3"/>
        <v>0.82047674168815621</v>
      </c>
      <c r="L43" s="64">
        <f t="shared" si="2"/>
        <v>19</v>
      </c>
    </row>
    <row r="44" spans="1:12" ht="21" customHeight="1">
      <c r="A44" s="49" t="s">
        <v>14</v>
      </c>
      <c r="B44" s="40">
        <v>0</v>
      </c>
      <c r="C44" s="39">
        <v>12317588</v>
      </c>
      <c r="D44" s="39">
        <v>0</v>
      </c>
      <c r="E44" s="39">
        <v>2130672</v>
      </c>
      <c r="F44" s="39">
        <v>0</v>
      </c>
      <c r="G44" s="39">
        <v>3820000</v>
      </c>
      <c r="H44" s="39">
        <v>6661845</v>
      </c>
      <c r="I44" s="39">
        <v>246120</v>
      </c>
      <c r="J44" s="62">
        <f t="shared" si="1"/>
        <v>25176225</v>
      </c>
      <c r="K44" s="52">
        <f t="shared" si="3"/>
        <v>1.6783412402591731</v>
      </c>
      <c r="L44" s="65">
        <f t="shared" si="2"/>
        <v>10</v>
      </c>
    </row>
    <row r="45" spans="1:12" ht="21" customHeight="1">
      <c r="A45" s="70" t="s">
        <v>45</v>
      </c>
      <c r="B45" s="71">
        <v>6166534</v>
      </c>
      <c r="C45" s="72">
        <v>2760820</v>
      </c>
      <c r="D45" s="72">
        <v>431549</v>
      </c>
      <c r="E45" s="72">
        <v>0</v>
      </c>
      <c r="F45" s="72">
        <v>0</v>
      </c>
      <c r="G45" s="72">
        <v>0</v>
      </c>
      <c r="H45" s="72">
        <v>943292</v>
      </c>
      <c r="I45" s="72">
        <v>1975917</v>
      </c>
      <c r="J45" s="73">
        <f t="shared" si="1"/>
        <v>12278112</v>
      </c>
      <c r="K45" s="74">
        <f t="shared" ref="K45:K54" si="4">(J45/$J$57)*100</f>
        <v>0.81850482834980365</v>
      </c>
      <c r="L45" s="75">
        <f t="shared" si="2"/>
        <v>20</v>
      </c>
    </row>
    <row r="46" spans="1:12" ht="21" customHeight="1">
      <c r="A46" s="48" t="s">
        <v>23</v>
      </c>
      <c r="B46" s="11">
        <v>1558823</v>
      </c>
      <c r="C46" s="14">
        <v>0</v>
      </c>
      <c r="D46" s="14">
        <v>398044</v>
      </c>
      <c r="E46" s="14">
        <v>0</v>
      </c>
      <c r="F46" s="14">
        <v>0</v>
      </c>
      <c r="G46" s="14">
        <v>0</v>
      </c>
      <c r="H46" s="14">
        <v>0</v>
      </c>
      <c r="I46" s="14">
        <v>1467827</v>
      </c>
      <c r="J46" s="50">
        <f t="shared" si="1"/>
        <v>3424694</v>
      </c>
      <c r="K46" s="51">
        <f t="shared" si="4"/>
        <v>0.2283028998774895</v>
      </c>
      <c r="L46" s="64">
        <f t="shared" si="2"/>
        <v>25</v>
      </c>
    </row>
    <row r="47" spans="1:12" ht="21" customHeight="1">
      <c r="A47" s="48" t="s">
        <v>33</v>
      </c>
      <c r="B47" s="11">
        <v>4450000</v>
      </c>
      <c r="C47" s="14">
        <v>0</v>
      </c>
      <c r="D47" s="14">
        <v>0</v>
      </c>
      <c r="E47" s="14">
        <v>0</v>
      </c>
      <c r="F47" s="14">
        <v>0</v>
      </c>
      <c r="G47" s="14">
        <v>0</v>
      </c>
      <c r="H47" s="14">
        <v>10800000</v>
      </c>
      <c r="I47" s="14">
        <v>1200000</v>
      </c>
      <c r="J47" s="50">
        <f t="shared" si="1"/>
        <v>16450000</v>
      </c>
      <c r="K47" s="51">
        <f t="shared" si="4"/>
        <v>1.0966184724780381</v>
      </c>
      <c r="L47" s="64">
        <f t="shared" si="2"/>
        <v>16</v>
      </c>
    </row>
    <row r="48" spans="1:12" ht="21" customHeight="1">
      <c r="A48" s="48" t="s">
        <v>24</v>
      </c>
      <c r="B48" s="11">
        <v>0</v>
      </c>
      <c r="C48" s="14">
        <v>28532407</v>
      </c>
      <c r="D48" s="14">
        <v>2214351</v>
      </c>
      <c r="E48" s="14">
        <v>0</v>
      </c>
      <c r="F48" s="14">
        <v>0</v>
      </c>
      <c r="G48" s="14">
        <v>0</v>
      </c>
      <c r="H48" s="14">
        <v>331040</v>
      </c>
      <c r="I48" s="14">
        <v>0</v>
      </c>
      <c r="J48" s="50">
        <f t="shared" si="1"/>
        <v>31077798</v>
      </c>
      <c r="K48" s="51">
        <f t="shared" si="4"/>
        <v>2.0717621501970229</v>
      </c>
      <c r="L48" s="64">
        <f t="shared" si="2"/>
        <v>8</v>
      </c>
    </row>
    <row r="49" spans="1:12" ht="21" customHeight="1">
      <c r="A49" s="48" t="s">
        <v>58</v>
      </c>
      <c r="B49" s="11">
        <v>0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1123486</v>
      </c>
      <c r="I49" s="14">
        <v>0</v>
      </c>
      <c r="J49" s="50">
        <f t="shared" si="1"/>
        <v>1123486</v>
      </c>
      <c r="K49" s="51">
        <f t="shared" si="4"/>
        <v>7.4895775147140506E-2</v>
      </c>
      <c r="L49" s="64">
        <f t="shared" si="2"/>
        <v>35</v>
      </c>
    </row>
    <row r="50" spans="1:12" ht="21" customHeight="1">
      <c r="A50" s="70" t="s">
        <v>27</v>
      </c>
      <c r="B50" s="71">
        <v>0</v>
      </c>
      <c r="C50" s="72">
        <v>0</v>
      </c>
      <c r="D50" s="72">
        <v>0</v>
      </c>
      <c r="E50" s="72">
        <v>2132325</v>
      </c>
      <c r="F50" s="72">
        <v>0</v>
      </c>
      <c r="G50" s="72">
        <v>0</v>
      </c>
      <c r="H50" s="72">
        <v>522553</v>
      </c>
      <c r="I50" s="72">
        <v>0</v>
      </c>
      <c r="J50" s="73">
        <f t="shared" si="1"/>
        <v>2654878</v>
      </c>
      <c r="K50" s="74">
        <f t="shared" si="4"/>
        <v>0.17698408856994219</v>
      </c>
      <c r="L50" s="75">
        <f t="shared" si="2"/>
        <v>28</v>
      </c>
    </row>
    <row r="51" spans="1:12" ht="21" customHeight="1">
      <c r="A51" s="48" t="s">
        <v>78</v>
      </c>
      <c r="B51" s="11">
        <v>149223</v>
      </c>
      <c r="C51" s="14">
        <v>0</v>
      </c>
      <c r="D51" s="14">
        <v>0</v>
      </c>
      <c r="E51" s="14">
        <v>783510</v>
      </c>
      <c r="F51" s="14">
        <v>0</v>
      </c>
      <c r="G51" s="14">
        <v>0</v>
      </c>
      <c r="H51" s="14">
        <v>0</v>
      </c>
      <c r="I51" s="14">
        <v>0</v>
      </c>
      <c r="J51" s="50">
        <f t="shared" si="1"/>
        <v>932733</v>
      </c>
      <c r="K51" s="51">
        <f t="shared" si="4"/>
        <v>6.2179467336769489E-2</v>
      </c>
      <c r="L51" s="64">
        <f t="shared" si="2"/>
        <v>37</v>
      </c>
    </row>
    <row r="52" spans="1:12" ht="21" customHeight="1">
      <c r="A52" s="48" t="s">
        <v>31</v>
      </c>
      <c r="B52" s="11">
        <v>186000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50">
        <f t="shared" si="1"/>
        <v>186000</v>
      </c>
      <c r="K52" s="51">
        <f t="shared" si="4"/>
        <v>1.2399455068748639E-2</v>
      </c>
      <c r="L52" s="64">
        <f t="shared" si="2"/>
        <v>42</v>
      </c>
    </row>
    <row r="53" spans="1:12" ht="21" customHeight="1">
      <c r="A53" s="48" t="s">
        <v>46</v>
      </c>
      <c r="B53" s="11">
        <v>1000000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50">
        <f t="shared" si="1"/>
        <v>1000000</v>
      </c>
      <c r="K53" s="51">
        <f t="shared" si="4"/>
        <v>6.6663736928756129E-2</v>
      </c>
      <c r="L53" s="64">
        <f t="shared" si="2"/>
        <v>36</v>
      </c>
    </row>
    <row r="54" spans="1:12" ht="21" customHeight="1">
      <c r="A54" s="48" t="s">
        <v>47</v>
      </c>
      <c r="B54" s="11">
        <v>14841958</v>
      </c>
      <c r="C54" s="14">
        <v>49416400</v>
      </c>
      <c r="D54" s="14">
        <v>22509083</v>
      </c>
      <c r="E54" s="14">
        <v>767400</v>
      </c>
      <c r="F54" s="14">
        <v>0</v>
      </c>
      <c r="G54" s="14">
        <v>0</v>
      </c>
      <c r="H54" s="14">
        <v>18715578</v>
      </c>
      <c r="I54" s="14">
        <v>1811317</v>
      </c>
      <c r="J54" s="50">
        <f t="shared" si="1"/>
        <v>108061736</v>
      </c>
      <c r="K54" s="51">
        <f t="shared" si="4"/>
        <v>7.2037991407686945</v>
      </c>
      <c r="L54" s="64">
        <f t="shared" si="2"/>
        <v>4</v>
      </c>
    </row>
    <row r="55" spans="1:12" ht="18.75" customHeight="1" thickBot="1">
      <c r="A55" s="6"/>
      <c r="B55" s="37"/>
      <c r="C55" s="36"/>
      <c r="D55" s="36"/>
      <c r="E55" s="36"/>
      <c r="F55" s="36"/>
      <c r="G55" s="36"/>
      <c r="H55" s="36"/>
      <c r="I55" s="36"/>
      <c r="J55" s="47"/>
      <c r="K55" s="38"/>
      <c r="L55" s="66"/>
    </row>
    <row r="56" spans="1:12" ht="6" customHeight="1">
      <c r="A56" s="33"/>
      <c r="B56" s="35"/>
      <c r="C56" s="31"/>
      <c r="D56" s="31"/>
      <c r="E56" s="31"/>
      <c r="F56" s="31"/>
      <c r="G56" s="31"/>
      <c r="H56" s="31"/>
      <c r="I56" s="31"/>
      <c r="J56" s="34"/>
      <c r="K56" s="32"/>
      <c r="L56" s="67"/>
    </row>
    <row r="57" spans="1:12" ht="15.75">
      <c r="A57" s="17" t="s">
        <v>15</v>
      </c>
      <c r="B57" s="54">
        <f t="shared" ref="B57:K57" si="5">SUM(B10:B56)</f>
        <v>405892629</v>
      </c>
      <c r="C57" s="53">
        <f t="shared" si="5"/>
        <v>248742214</v>
      </c>
      <c r="D57" s="53">
        <f t="shared" si="5"/>
        <v>104916963</v>
      </c>
      <c r="E57" s="53">
        <f t="shared" si="5"/>
        <v>122540330</v>
      </c>
      <c r="F57" s="53">
        <f t="shared" si="5"/>
        <v>40849781</v>
      </c>
      <c r="G57" s="53">
        <f t="shared" si="5"/>
        <v>132967654</v>
      </c>
      <c r="H57" s="53">
        <f t="shared" si="5"/>
        <v>414909156</v>
      </c>
      <c r="I57" s="53">
        <f t="shared" si="5"/>
        <v>29247195</v>
      </c>
      <c r="J57" s="50">
        <f>SUM(J10:J56)</f>
        <v>1500065922</v>
      </c>
      <c r="K57" s="55">
        <f t="shared" si="5"/>
        <v>100</v>
      </c>
      <c r="L57" s="68"/>
    </row>
    <row r="58" spans="1:12" ht="6" customHeight="1">
      <c r="A58" s="17"/>
      <c r="B58" s="57"/>
      <c r="C58" s="56"/>
      <c r="D58" s="56"/>
      <c r="E58" s="56"/>
      <c r="F58" s="56"/>
      <c r="G58" s="56"/>
      <c r="H58" s="56"/>
      <c r="I58" s="56"/>
      <c r="J58" s="58"/>
      <c r="K58" s="59"/>
      <c r="L58" s="69"/>
    </row>
    <row r="59" spans="1:12" ht="15.75">
      <c r="A59" s="18" t="s">
        <v>16</v>
      </c>
      <c r="B59" s="60">
        <f t="shared" ref="B59:I59" si="6">(B57/$J$57)*100</f>
        <v>27.058319440977208</v>
      </c>
      <c r="C59" s="55">
        <f t="shared" si="6"/>
        <v>16.582085517172356</v>
      </c>
      <c r="D59" s="55">
        <f t="shared" si="6"/>
        <v>6.9941568207960394</v>
      </c>
      <c r="E59" s="55">
        <f t="shared" si="6"/>
        <v>8.1689963222829611</v>
      </c>
      <c r="F59" s="55">
        <f t="shared" si="6"/>
        <v>2.7231990541813</v>
      </c>
      <c r="G59" s="55">
        <f t="shared" si="6"/>
        <v>8.8641207062898673</v>
      </c>
      <c r="H59" s="55">
        <f t="shared" si="6"/>
        <v>27.659394824916234</v>
      </c>
      <c r="I59" s="55">
        <f t="shared" si="6"/>
        <v>1.9497273133840314</v>
      </c>
      <c r="J59" s="61">
        <f>SUM(B59:I59)</f>
        <v>99.999999999999986</v>
      </c>
      <c r="K59" s="55"/>
      <c r="L59" s="68"/>
    </row>
    <row r="60" spans="1:12" ht="6" customHeight="1" thickBot="1">
      <c r="A60" s="19"/>
      <c r="B60" s="22"/>
      <c r="C60" s="21"/>
      <c r="D60" s="21"/>
      <c r="E60" s="21"/>
      <c r="F60" s="21"/>
      <c r="G60" s="21"/>
      <c r="H60" s="21"/>
      <c r="I60" s="21"/>
      <c r="J60" s="20"/>
      <c r="K60" s="21"/>
      <c r="L60" s="23"/>
    </row>
    <row r="61" spans="1:12" ht="6.75" customHeight="1"/>
    <row r="62" spans="1:12" ht="15.75">
      <c r="A62" s="5" t="s">
        <v>48</v>
      </c>
    </row>
    <row r="63" spans="1:12" ht="15.75">
      <c r="A63" s="5" t="s">
        <v>49</v>
      </c>
    </row>
    <row r="64" spans="1:12" ht="15.75">
      <c r="A64" s="16" t="s">
        <v>50</v>
      </c>
    </row>
    <row r="65" spans="1:1" ht="15.75">
      <c r="A65" s="16" t="s">
        <v>51</v>
      </c>
    </row>
    <row r="66" spans="1:1" ht="15.75">
      <c r="A66" s="16" t="s">
        <v>52</v>
      </c>
    </row>
    <row r="67" spans="1:1" ht="15.75">
      <c r="A67" s="16"/>
    </row>
    <row r="68" spans="1:1" ht="15.75">
      <c r="A68" s="16"/>
    </row>
    <row r="69" spans="1:1" ht="15.75">
      <c r="A69" s="16"/>
    </row>
    <row r="70" spans="1:1" ht="15.75">
      <c r="A70" s="16"/>
    </row>
    <row r="84" spans="1:1" ht="15.75">
      <c r="A84" s="5"/>
    </row>
  </sheetData>
  <mergeCells count="2">
    <mergeCell ref="A1:L1"/>
    <mergeCell ref="A2:L2"/>
  </mergeCells>
  <phoneticPr fontId="0" type="noConversion"/>
  <printOptions horizontalCentered="1" verticalCentered="1"/>
  <pageMargins left="0.5" right="0.5" top="0.75" bottom="0.75" header="0.5" footer="0.5"/>
  <pageSetup scale="50" orientation="landscape" horizontalDpi="300" verticalDpi="300" r:id="rId1"/>
  <headerFooter alignWithMargins="0"/>
  <rowBreaks count="1" manualBreakCount="1">
    <brk id="48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t-20</vt:lpstr>
      <vt:lpstr>'t-20'!Print_Area</vt:lpstr>
      <vt:lpstr>'t-20'!Print_Titles</vt:lpstr>
    </vt:vector>
  </TitlesOfParts>
  <Company>Department of Transportation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</dc:creator>
  <cp:lastModifiedBy>USDOT User</cp:lastModifiedBy>
  <cp:lastPrinted>2011-05-25T20:34:25Z</cp:lastPrinted>
  <dcterms:created xsi:type="dcterms:W3CDTF">1999-02-24T12:12:07Z</dcterms:created>
  <dcterms:modified xsi:type="dcterms:W3CDTF">2012-06-06T19:19:55Z</dcterms:modified>
</cp:coreProperties>
</file>