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5" yWindow="45" windowWidth="19140" windowHeight="6630"/>
  </bookViews>
  <sheets>
    <sheet name="t-19" sheetId="1" r:id="rId1"/>
  </sheets>
  <definedNames>
    <definedName name="_xlnm.Print_Area" localSheetId="0">'t-19'!$A$1:$M$60</definedName>
    <definedName name="_xlnm.Print_Titles" localSheetId="0">'t-19'!$1:$8</definedName>
  </definedNames>
  <calcPr calcId="145621"/>
</workbook>
</file>

<file path=xl/calcChain.xml><?xml version="1.0" encoding="utf-8"?>
<calcChain xmlns="http://schemas.openxmlformats.org/spreadsheetml/2006/main">
  <c r="J13" i="1" l="1"/>
  <c r="J10" i="1" l="1"/>
  <c r="J11" i="1"/>
  <c r="L13" i="1" s="1"/>
  <c r="J12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C51" i="1"/>
  <c r="H51" i="1"/>
  <c r="B51" i="1"/>
  <c r="D51" i="1"/>
  <c r="E51" i="1"/>
  <c r="F51" i="1"/>
  <c r="G51" i="1"/>
  <c r="I51" i="1"/>
  <c r="L45" i="1" l="1"/>
  <c r="L41" i="1"/>
  <c r="L37" i="1"/>
  <c r="L35" i="1"/>
  <c r="L33" i="1"/>
  <c r="L29" i="1"/>
  <c r="L27" i="1"/>
  <c r="L25" i="1"/>
  <c r="L23" i="1"/>
  <c r="L21" i="1"/>
  <c r="L19" i="1"/>
  <c r="L17" i="1"/>
  <c r="L15" i="1"/>
  <c r="L10" i="1"/>
  <c r="L48" i="1"/>
  <c r="L46" i="1"/>
  <c r="L44" i="1"/>
  <c r="L42" i="1"/>
  <c r="L40" i="1"/>
  <c r="L38" i="1"/>
  <c r="L36" i="1"/>
  <c r="L34" i="1"/>
  <c r="L32" i="1"/>
  <c r="L30" i="1"/>
  <c r="L28" i="1"/>
  <c r="L26" i="1"/>
  <c r="L24" i="1"/>
  <c r="L22" i="1"/>
  <c r="L20" i="1"/>
  <c r="L18" i="1"/>
  <c r="L16" i="1"/>
  <c r="L14" i="1"/>
  <c r="L11" i="1"/>
  <c r="L47" i="1"/>
  <c r="L43" i="1"/>
  <c r="L39" i="1"/>
  <c r="L31" i="1"/>
  <c r="L12" i="1"/>
  <c r="J51" i="1"/>
  <c r="K45" i="1" l="1"/>
  <c r="K13" i="1"/>
  <c r="K12" i="1"/>
  <c r="K31" i="1"/>
  <c r="K15" i="1"/>
  <c r="K19" i="1"/>
  <c r="K23" i="1"/>
  <c r="K27" i="1"/>
  <c r="K43" i="1"/>
  <c r="K47" i="1"/>
  <c r="K39" i="1"/>
  <c r="K11" i="1"/>
  <c r="K14" i="1"/>
  <c r="K16" i="1"/>
  <c r="K18" i="1"/>
  <c r="K20" i="1"/>
  <c r="K22" i="1"/>
  <c r="K24" i="1"/>
  <c r="K26" i="1"/>
  <c r="K28" i="1"/>
  <c r="K30" i="1"/>
  <c r="K32" i="1"/>
  <c r="K34" i="1"/>
  <c r="K36" i="1"/>
  <c r="K38" i="1"/>
  <c r="K40" i="1"/>
  <c r="K42" i="1"/>
  <c r="K44" i="1"/>
  <c r="K46" i="1"/>
  <c r="K48" i="1"/>
  <c r="K10" i="1"/>
  <c r="K17" i="1"/>
  <c r="K21" i="1"/>
  <c r="K25" i="1"/>
  <c r="K29" i="1"/>
  <c r="K33" i="1"/>
  <c r="K35" i="1"/>
  <c r="K37" i="1"/>
  <c r="K41" i="1"/>
  <c r="H53" i="1"/>
  <c r="D53" i="1"/>
  <c r="C53" i="1"/>
  <c r="E53" i="1"/>
  <c r="B53" i="1"/>
  <c r="I53" i="1"/>
  <c r="G53" i="1"/>
  <c r="F53" i="1"/>
  <c r="K51" i="1" l="1"/>
  <c r="J53" i="1"/>
</calcChain>
</file>

<file path=xl/sharedStrings.xml><?xml version="1.0" encoding="utf-8"?>
<sst xmlns="http://schemas.openxmlformats.org/spreadsheetml/2006/main" count="77" uniqueCount="75">
  <si>
    <t>Rolling</t>
  </si>
  <si>
    <t>Support</t>
  </si>
  <si>
    <t>Percent</t>
  </si>
  <si>
    <t>Stock</t>
  </si>
  <si>
    <t>&amp; Equip.</t>
  </si>
  <si>
    <t>Other</t>
  </si>
  <si>
    <t>Total</t>
  </si>
  <si>
    <t>of</t>
  </si>
  <si>
    <t>Area</t>
  </si>
  <si>
    <t>Terminals</t>
  </si>
  <si>
    <t>Facilities</t>
  </si>
  <si>
    <t>Atlanta, GA</t>
  </si>
  <si>
    <t>San Diego, CA</t>
  </si>
  <si>
    <t>TOTAL</t>
  </si>
  <si>
    <t>Percent of Total</t>
  </si>
  <si>
    <t>Transit</t>
  </si>
  <si>
    <t>Enhance-</t>
  </si>
  <si>
    <t>ments</t>
  </si>
  <si>
    <t>Transit-way</t>
  </si>
  <si>
    <t>Lines</t>
  </si>
  <si>
    <t>Salt Lake City, UT</t>
  </si>
  <si>
    <t>Seattle, WA</t>
  </si>
  <si>
    <t>Rank</t>
  </si>
  <si>
    <t>Chattanooga, TN-GA</t>
  </si>
  <si>
    <t>Chicago, IL-IN</t>
  </si>
  <si>
    <t>Stockton, CA</t>
  </si>
  <si>
    <t>St. Louis, MO-IL</t>
  </si>
  <si>
    <t>Miami, FL</t>
  </si>
  <si>
    <t>Anchorage, AK</t>
  </si>
  <si>
    <t>Jacksonville, FL</t>
  </si>
  <si>
    <t>Minneapolis--St. Paul, MN</t>
  </si>
  <si>
    <t>Boston, MA--NH--RI</t>
  </si>
  <si>
    <t>Dallas--Fort Worth--Arlington, TX</t>
  </si>
  <si>
    <t>Los Angeles--Long Beach--Santa Ana, CA</t>
  </si>
  <si>
    <t>New York--Newark, NY-NJ-CT</t>
  </si>
  <si>
    <t>Philadelphia, PA-NJ-DE-MD</t>
  </si>
  <si>
    <t>Portland, OR-WA</t>
  </si>
  <si>
    <t>San Francisco--Oakland, CA</t>
  </si>
  <si>
    <t>Tampa--St. Petersburg, FL</t>
  </si>
  <si>
    <t>Washington, DC-VA-MD</t>
  </si>
  <si>
    <t>NOTE:  The "Other" category includes contingencies, real estate, administration, contracts, preventive maintenance.  Transit-way lines may include HOV and busways, in addition to rail lines.</t>
  </si>
  <si>
    <t>Station Stops / Terminals include fare collection equip, PNR, furniture, security equip.  Support &amp; Equip Facilities include admistrative/maintenance facilitites, storage facilities, computers</t>
  </si>
  <si>
    <t xml:space="preserve">and other support equip.  Electrif./Power Dist. Includes traction power, AC power lighting, substation distribution, vehicle locator systems.  Signal/Communic. Incldues train control / signal </t>
  </si>
  <si>
    <t>systems, communications systems, radios.  Other includes contingencies, real estate, administration, contracts. Rolling Stock Purchases includes rail cars and spare parts.</t>
  </si>
  <si>
    <t>Rolling Stock Rehab includes rehabilitation and mid-life rebuild.  Rolling Stock Other includes vehicle overhaul, lease, or design.</t>
  </si>
  <si>
    <t>Charlotte, NC-SC</t>
  </si>
  <si>
    <t>Denver--Aurora, CO</t>
  </si>
  <si>
    <t xml:space="preserve">Station </t>
  </si>
  <si>
    <t>Stops /</t>
  </si>
  <si>
    <t>Electrific.</t>
  </si>
  <si>
    <t>Power Dist.</t>
  </si>
  <si>
    <t>Signal</t>
  </si>
  <si>
    <t>Communi</t>
  </si>
  <si>
    <t>cation</t>
  </si>
  <si>
    <t>Capital</t>
  </si>
  <si>
    <t>Items</t>
  </si>
  <si>
    <t>Cleveland, OH</t>
  </si>
  <si>
    <t>Nashville-Davidson, TN</t>
  </si>
  <si>
    <t>Albuquerque, NM</t>
  </si>
  <si>
    <t>New Orleans, LA</t>
  </si>
  <si>
    <t>A negative obligation indicates that a budget amendment shifted the commitment of previously obligated funds elsewhere.</t>
  </si>
  <si>
    <t>Buffalo, NY</t>
  </si>
  <si>
    <t>Camarillo, CA</t>
  </si>
  <si>
    <t>CONNECTICUT GOV APP</t>
  </si>
  <si>
    <t>DELAWARE GOV APP</t>
  </si>
  <si>
    <t>Detroit, MI</t>
  </si>
  <si>
    <t>Milwaukee, WI</t>
  </si>
  <si>
    <t>NEW HAMPSHIRE GOV APP</t>
  </si>
  <si>
    <t>NEW JERSEY GOV APP</t>
  </si>
  <si>
    <t>OREGON GOV APP</t>
  </si>
  <si>
    <t>PENNSYLVANIA GOV APP</t>
  </si>
  <si>
    <t>PUERTO RICO GOV APP</t>
  </si>
  <si>
    <t>FY 2013  URBANIZED AREA FORMULA OBLIGATIONS FOR FIXED GUIDEWAY MODERNIZATION PROJECTS</t>
  </si>
  <si>
    <t>Baltimore, MD</t>
  </si>
  <si>
    <t>Table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</si>
</sst>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#,##0.0_);\(#,##0.0\)"/>
  </numFmts>
  <fonts count="12" x14ac:knownFonts="1"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1"/>
      <name val="Times New Roman"/>
      <family val="1"/>
    </font>
    <font>
      <sz val="12"/>
      <name val="Arial"/>
      <family val="2"/>
    </font>
    <font>
      <sz val="10"/>
      <name val="Times New Roman"/>
      <family val="1"/>
    </font>
    <font>
      <b/>
      <sz val="12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medium">
        <color indexed="8"/>
      </left>
      <right/>
      <top style="hair">
        <color indexed="8"/>
      </top>
      <bottom/>
      <diagonal/>
    </border>
    <border>
      <left/>
      <right style="medium">
        <color indexed="8"/>
      </right>
      <top style="hair">
        <color indexed="8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0" xfId="0" applyFont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0" fillId="0" borderId="8" xfId="0" applyBorder="1"/>
    <xf numFmtId="5" fontId="0" fillId="0" borderId="8" xfId="0" applyNumberFormat="1" applyBorder="1" applyProtection="1"/>
    <xf numFmtId="37" fontId="0" fillId="0" borderId="8" xfId="0" applyNumberFormat="1" applyBorder="1" applyProtection="1"/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37" fontId="0" fillId="0" borderId="0" xfId="0" applyNumberFormat="1" applyBorder="1" applyProtection="1"/>
    <xf numFmtId="5" fontId="0" fillId="0" borderId="0" xfId="0" applyNumberFormat="1" applyBorder="1" applyProtection="1"/>
    <xf numFmtId="0" fontId="5" fillId="0" borderId="0" xfId="0" applyFont="1"/>
    <xf numFmtId="0" fontId="2" fillId="0" borderId="4" xfId="0" applyFont="1" applyFill="1" applyBorder="1"/>
    <xf numFmtId="0" fontId="3" fillId="0" borderId="4" xfId="0" applyFont="1" applyFill="1" applyBorder="1"/>
    <xf numFmtId="0" fontId="2" fillId="0" borderId="5" xfId="0" applyFont="1" applyFill="1" applyBorder="1"/>
    <xf numFmtId="0" fontId="0" fillId="0" borderId="9" xfId="0" applyFill="1" applyBorder="1"/>
    <xf numFmtId="0" fontId="0" fillId="0" borderId="6" xfId="0" applyFill="1" applyBorder="1"/>
    <xf numFmtId="0" fontId="0" fillId="0" borderId="7" xfId="0" applyFill="1" applyBorder="1"/>
    <xf numFmtId="0" fontId="0" fillId="0" borderId="10" xfId="0" applyFill="1" applyBorder="1"/>
    <xf numFmtId="0" fontId="3" fillId="0" borderId="2" xfId="0" applyFont="1" applyFill="1" applyBorder="1"/>
    <xf numFmtId="0" fontId="3" fillId="0" borderId="11" xfId="0" applyFont="1" applyFill="1" applyBorder="1"/>
    <xf numFmtId="0" fontId="3" fillId="0" borderId="0" xfId="0" applyFont="1" applyFill="1" applyAlignment="1">
      <alignment horizontal="center"/>
    </xf>
    <xf numFmtId="0" fontId="3" fillId="0" borderId="12" xfId="0" applyFont="1" applyFill="1" applyBorder="1"/>
    <xf numFmtId="0" fontId="3" fillId="0" borderId="6" xfId="0" applyFont="1" applyFill="1" applyBorder="1"/>
    <xf numFmtId="0" fontId="3" fillId="0" borderId="10" xfId="0" applyFont="1" applyFill="1" applyBorder="1"/>
    <xf numFmtId="0" fontId="3" fillId="0" borderId="0" xfId="0" applyFont="1" applyFill="1"/>
    <xf numFmtId="0" fontId="0" fillId="0" borderId="2" xfId="0" applyFill="1" applyBorder="1"/>
    <xf numFmtId="0" fontId="4" fillId="0" borderId="2" xfId="0" applyFont="1" applyFill="1" applyBorder="1"/>
    <xf numFmtId="0" fontId="2" fillId="0" borderId="1" xfId="0" applyFont="1" applyFill="1" applyBorder="1"/>
    <xf numFmtId="0" fontId="0" fillId="0" borderId="13" xfId="0" applyFill="1" applyBorder="1"/>
    <xf numFmtId="0" fontId="0" fillId="0" borderId="3" xfId="0" applyFill="1" applyBorder="1"/>
    <xf numFmtId="37" fontId="0" fillId="0" borderId="6" xfId="0" applyNumberFormat="1" applyBorder="1" applyProtection="1"/>
    <xf numFmtId="37" fontId="0" fillId="0" borderId="7" xfId="0" applyNumberFormat="1" applyBorder="1" applyProtection="1"/>
    <xf numFmtId="37" fontId="4" fillId="0" borderId="6" xfId="0" applyNumberFormat="1" applyFont="1" applyFill="1" applyBorder="1" applyProtection="1"/>
    <xf numFmtId="37" fontId="0" fillId="0" borderId="14" xfId="0" applyNumberFormat="1" applyBorder="1" applyProtection="1"/>
    <xf numFmtId="37" fontId="0" fillId="0" borderId="15" xfId="0" applyNumberFormat="1" applyBorder="1" applyProtection="1"/>
    <xf numFmtId="0" fontId="0" fillId="0" borderId="0" xfId="0" applyBorder="1"/>
    <xf numFmtId="0" fontId="2" fillId="0" borderId="13" xfId="0" applyFont="1" applyFill="1" applyBorder="1"/>
    <xf numFmtId="0" fontId="2" fillId="0" borderId="16" xfId="0" applyFont="1" applyFill="1" applyBorder="1"/>
    <xf numFmtId="0" fontId="2" fillId="0" borderId="16" xfId="0" applyFont="1" applyFill="1" applyBorder="1" applyAlignment="1">
      <alignment horizontal="center"/>
    </xf>
    <xf numFmtId="0" fontId="2" fillId="0" borderId="9" xfId="0" applyFont="1" applyFill="1" applyBorder="1"/>
    <xf numFmtId="0" fontId="0" fillId="0" borderId="16" xfId="0" applyFill="1" applyBorder="1"/>
    <xf numFmtId="37" fontId="2" fillId="0" borderId="9" xfId="0" applyNumberFormat="1" applyFont="1" applyFill="1" applyBorder="1" applyProtection="1"/>
    <xf numFmtId="0" fontId="6" fillId="0" borderId="4" xfId="0" applyFont="1" applyBorder="1"/>
    <xf numFmtId="0" fontId="6" fillId="0" borderId="17" xfId="0" applyFont="1" applyBorder="1"/>
    <xf numFmtId="5" fontId="7" fillId="0" borderId="16" xfId="0" applyNumberFormat="1" applyFont="1" applyFill="1" applyBorder="1" applyProtection="1"/>
    <xf numFmtId="164" fontId="8" fillId="0" borderId="0" xfId="0" applyNumberFormat="1" applyFont="1" applyFill="1" applyBorder="1" applyProtection="1"/>
    <xf numFmtId="164" fontId="8" fillId="0" borderId="14" xfId="0" applyNumberFormat="1" applyFont="1" applyFill="1" applyBorder="1" applyProtection="1"/>
    <xf numFmtId="5" fontId="7" fillId="0" borderId="0" xfId="0" applyNumberFormat="1" applyFont="1" applyFill="1" applyProtection="1"/>
    <xf numFmtId="5" fontId="7" fillId="0" borderId="8" xfId="0" applyNumberFormat="1" applyFont="1" applyFill="1" applyBorder="1" applyProtection="1"/>
    <xf numFmtId="164" fontId="8" fillId="0" borderId="0" xfId="0" applyNumberFormat="1" applyFont="1" applyFill="1" applyProtection="1"/>
    <xf numFmtId="5" fontId="9" fillId="0" borderId="0" xfId="0" applyNumberFormat="1" applyFont="1" applyFill="1" applyProtection="1"/>
    <xf numFmtId="5" fontId="9" fillId="0" borderId="8" xfId="0" applyNumberFormat="1" applyFont="1" applyFill="1" applyBorder="1" applyProtection="1"/>
    <xf numFmtId="5" fontId="9" fillId="0" borderId="16" xfId="0" applyNumberFormat="1" applyFont="1" applyFill="1" applyBorder="1" applyProtection="1"/>
    <xf numFmtId="5" fontId="10" fillId="0" borderId="0" xfId="0" applyNumberFormat="1" applyFont="1" applyFill="1" applyProtection="1"/>
    <xf numFmtId="164" fontId="8" fillId="0" borderId="8" xfId="0" applyNumberFormat="1" applyFont="1" applyFill="1" applyBorder="1" applyProtection="1"/>
    <xf numFmtId="164" fontId="8" fillId="0" borderId="16" xfId="0" applyNumberFormat="1" applyFont="1" applyFill="1" applyBorder="1" applyProtection="1"/>
    <xf numFmtId="5" fontId="7" fillId="0" borderId="18" xfId="0" applyNumberFormat="1" applyFont="1" applyFill="1" applyBorder="1" applyProtection="1"/>
    <xf numFmtId="0" fontId="3" fillId="0" borderId="12" xfId="0" applyFont="1" applyFill="1" applyBorder="1" applyAlignment="1">
      <alignment horizontal="center"/>
    </xf>
    <xf numFmtId="37" fontId="8" fillId="0" borderId="12" xfId="0" applyNumberFormat="1" applyFont="1" applyFill="1" applyBorder="1" applyAlignment="1" applyProtection="1">
      <alignment horizontal="center"/>
    </xf>
    <xf numFmtId="37" fontId="8" fillId="0" borderId="19" xfId="0" applyNumberFormat="1" applyFont="1" applyFill="1" applyBorder="1" applyAlignment="1" applyProtection="1">
      <alignment horizontal="center"/>
    </xf>
    <xf numFmtId="37" fontId="4" fillId="0" borderId="10" xfId="0" applyNumberFormat="1" applyFont="1" applyFill="1" applyBorder="1" applyProtection="1"/>
    <xf numFmtId="0" fontId="4" fillId="0" borderId="11" xfId="0" applyFont="1" applyFill="1" applyBorder="1"/>
    <xf numFmtId="164" fontId="8" fillId="0" borderId="12" xfId="0" applyNumberFormat="1" applyFont="1" applyFill="1" applyBorder="1" applyProtection="1"/>
    <xf numFmtId="5" fontId="10" fillId="0" borderId="12" xfId="0" applyNumberFormat="1" applyFont="1" applyFill="1" applyBorder="1" applyProtection="1"/>
    <xf numFmtId="0" fontId="6" fillId="0" borderId="20" xfId="0" applyFont="1" applyBorder="1"/>
    <xf numFmtId="37" fontId="0" fillId="0" borderId="21" xfId="0" applyNumberFormat="1" applyBorder="1" applyProtection="1"/>
    <xf numFmtId="37" fontId="0" fillId="0" borderId="22" xfId="0" applyNumberFormat="1" applyBorder="1" applyProtection="1"/>
    <xf numFmtId="5" fontId="7" fillId="0" borderId="23" xfId="0" applyNumberFormat="1" applyFont="1" applyFill="1" applyBorder="1" applyProtection="1"/>
    <xf numFmtId="164" fontId="8" fillId="0" borderId="22" xfId="0" applyNumberFormat="1" applyFont="1" applyFill="1" applyBorder="1" applyProtection="1"/>
    <xf numFmtId="37" fontId="8" fillId="0" borderId="24" xfId="0" applyNumberFormat="1" applyFont="1" applyFill="1" applyBorder="1" applyAlignment="1" applyProtection="1">
      <alignment horizontal="center"/>
    </xf>
    <xf numFmtId="0" fontId="11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L78"/>
  <sheetViews>
    <sheetView tabSelected="1" defaultGridColor="0" colorId="22" zoomScale="75" zoomScaleNormal="75" workbookViewId="0">
      <selection activeCell="A39" sqref="A39"/>
    </sheetView>
  </sheetViews>
  <sheetFormatPr defaultColWidth="11.44140625" defaultRowHeight="15" x14ac:dyDescent="0.2"/>
  <cols>
    <col min="1" max="1" width="39" customWidth="1"/>
    <col min="2" max="9" width="14.77734375" customWidth="1"/>
    <col min="10" max="10" width="16.88671875" customWidth="1"/>
    <col min="11" max="11" width="10.21875" customWidth="1"/>
    <col min="12" max="12" width="7.6640625" customWidth="1"/>
    <col min="13" max="13" width="4.44140625" customWidth="1"/>
    <col min="14" max="18" width="10.77734375" customWidth="1"/>
  </cols>
  <sheetData>
    <row r="1" spans="1:12" ht="18" x14ac:dyDescent="0.25">
      <c r="A1" s="77" t="s">
        <v>74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12" ht="18" x14ac:dyDescent="0.25">
      <c r="A2" s="77" t="s">
        <v>72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</row>
    <row r="3" spans="1:12" ht="6" customHeight="1" thickBot="1" x14ac:dyDescent="0.25"/>
    <row r="4" spans="1:12" ht="4.5" customHeight="1" x14ac:dyDescent="0.25">
      <c r="A4" s="1"/>
      <c r="B4" s="3"/>
      <c r="C4" s="2"/>
      <c r="D4" s="2"/>
      <c r="E4" s="2"/>
      <c r="F4" s="2"/>
      <c r="G4" s="2"/>
      <c r="H4" s="2"/>
      <c r="I4" s="2"/>
      <c r="J4" s="42"/>
      <c r="K4" s="24"/>
      <c r="L4" s="25"/>
    </row>
    <row r="5" spans="1:12" ht="15.75" x14ac:dyDescent="0.25">
      <c r="A5" s="4"/>
      <c r="B5" s="13" t="s">
        <v>0</v>
      </c>
      <c r="C5" s="5"/>
      <c r="D5" s="5" t="s">
        <v>47</v>
      </c>
      <c r="E5" s="12" t="s">
        <v>1</v>
      </c>
      <c r="F5" s="5"/>
      <c r="G5" s="12" t="s">
        <v>51</v>
      </c>
      <c r="H5" s="12" t="s">
        <v>5</v>
      </c>
      <c r="I5" s="12" t="s">
        <v>15</v>
      </c>
      <c r="J5" s="43"/>
      <c r="K5" s="26" t="s">
        <v>2</v>
      </c>
      <c r="L5" s="63"/>
    </row>
    <row r="6" spans="1:12" ht="15.75" x14ac:dyDescent="0.25">
      <c r="A6" s="4"/>
      <c r="B6" s="13" t="s">
        <v>3</v>
      </c>
      <c r="C6" s="12" t="s">
        <v>18</v>
      </c>
      <c r="D6" s="12" t="s">
        <v>48</v>
      </c>
      <c r="E6" s="12" t="s">
        <v>4</v>
      </c>
      <c r="F6" s="12" t="s">
        <v>49</v>
      </c>
      <c r="G6" s="12" t="s">
        <v>52</v>
      </c>
      <c r="H6" s="12" t="s">
        <v>54</v>
      </c>
      <c r="I6" s="12" t="s">
        <v>16</v>
      </c>
      <c r="J6" s="44" t="s">
        <v>6</v>
      </c>
      <c r="K6" s="26" t="s">
        <v>7</v>
      </c>
      <c r="L6" s="63" t="s">
        <v>22</v>
      </c>
    </row>
    <row r="7" spans="1:12" ht="15.75" x14ac:dyDescent="0.25">
      <c r="A7" s="4" t="s">
        <v>8</v>
      </c>
      <c r="B7" s="13" t="s">
        <v>6</v>
      </c>
      <c r="C7" s="12" t="s">
        <v>19</v>
      </c>
      <c r="D7" s="12" t="s">
        <v>9</v>
      </c>
      <c r="E7" s="12" t="s">
        <v>10</v>
      </c>
      <c r="F7" s="12" t="s">
        <v>50</v>
      </c>
      <c r="G7" s="12" t="s">
        <v>53</v>
      </c>
      <c r="H7" s="12" t="s">
        <v>55</v>
      </c>
      <c r="I7" s="12" t="s">
        <v>17</v>
      </c>
      <c r="J7" s="43"/>
      <c r="K7" s="26" t="s">
        <v>6</v>
      </c>
      <c r="L7" s="63"/>
    </row>
    <row r="8" spans="1:12" ht="4.5" customHeight="1" thickBot="1" x14ac:dyDescent="0.3">
      <c r="A8" s="6"/>
      <c r="B8" s="8"/>
      <c r="C8" s="7"/>
      <c r="D8" s="7"/>
      <c r="E8" s="7"/>
      <c r="F8" s="7"/>
      <c r="G8" s="7"/>
      <c r="H8" s="7"/>
      <c r="I8" s="7"/>
      <c r="J8" s="45"/>
      <c r="K8" s="28"/>
      <c r="L8" s="29"/>
    </row>
    <row r="9" spans="1:12" ht="7.5" customHeight="1" x14ac:dyDescent="0.25">
      <c r="A9" s="4"/>
      <c r="B9" s="9"/>
      <c r="I9" s="41"/>
      <c r="J9" s="46"/>
      <c r="K9" s="30"/>
      <c r="L9" s="27"/>
    </row>
    <row r="10" spans="1:12" ht="21" customHeight="1" x14ac:dyDescent="0.25">
      <c r="A10" s="48" t="s">
        <v>58</v>
      </c>
      <c r="B10" s="11">
        <v>0</v>
      </c>
      <c r="C10" s="14">
        <v>0</v>
      </c>
      <c r="D10" s="14">
        <v>150000</v>
      </c>
      <c r="E10" s="14">
        <v>0</v>
      </c>
      <c r="F10" s="14">
        <v>0</v>
      </c>
      <c r="G10" s="14">
        <v>0</v>
      </c>
      <c r="H10" s="14">
        <v>7353430</v>
      </c>
      <c r="I10" s="14">
        <v>0</v>
      </c>
      <c r="J10" s="50">
        <f t="shared" ref="J10:J48" si="0">SUM(B10:I10)</f>
        <v>7503430</v>
      </c>
      <c r="K10" s="51">
        <f t="shared" ref="K10:K48" si="1">(J10/$J$51)*100</f>
        <v>0.40763938579787135</v>
      </c>
      <c r="L10" s="64">
        <f t="shared" ref="L10:L48" si="2">RANK(J10,J$10:J$48,0)</f>
        <v>21</v>
      </c>
    </row>
    <row r="11" spans="1:12" ht="21" customHeight="1" x14ac:dyDescent="0.25">
      <c r="A11" s="48" t="s">
        <v>28</v>
      </c>
      <c r="B11" s="11">
        <v>0</v>
      </c>
      <c r="C11" s="14">
        <v>0</v>
      </c>
      <c r="D11" s="14">
        <v>0</v>
      </c>
      <c r="E11" s="14">
        <v>0</v>
      </c>
      <c r="F11" s="14">
        <v>0</v>
      </c>
      <c r="G11" s="14">
        <v>5770200</v>
      </c>
      <c r="H11" s="14">
        <v>5728807</v>
      </c>
      <c r="I11" s="14">
        <v>47546</v>
      </c>
      <c r="J11" s="50">
        <f t="shared" si="0"/>
        <v>11546553</v>
      </c>
      <c r="K11" s="51">
        <f t="shared" si="1"/>
        <v>0.62729042224723475</v>
      </c>
      <c r="L11" s="64">
        <f t="shared" si="2"/>
        <v>17</v>
      </c>
    </row>
    <row r="12" spans="1:12" ht="21" customHeight="1" x14ac:dyDescent="0.25">
      <c r="A12" s="49" t="s">
        <v>11</v>
      </c>
      <c r="B12" s="40">
        <v>0</v>
      </c>
      <c r="C12" s="39">
        <v>950000</v>
      </c>
      <c r="D12" s="39">
        <v>2500000</v>
      </c>
      <c r="E12" s="39">
        <v>585138</v>
      </c>
      <c r="F12" s="39">
        <v>0</v>
      </c>
      <c r="G12" s="39">
        <v>0</v>
      </c>
      <c r="H12" s="39">
        <v>6250000</v>
      </c>
      <c r="I12" s="39">
        <v>3430564</v>
      </c>
      <c r="J12" s="62">
        <f t="shared" si="0"/>
        <v>13715702</v>
      </c>
      <c r="K12" s="52">
        <f t="shared" si="1"/>
        <v>0.74513393728823152</v>
      </c>
      <c r="L12" s="65">
        <f t="shared" si="2"/>
        <v>15</v>
      </c>
    </row>
    <row r="13" spans="1:12" ht="21" customHeight="1" x14ac:dyDescent="0.25">
      <c r="A13" s="48" t="s">
        <v>73</v>
      </c>
      <c r="B13" s="10">
        <v>13878000</v>
      </c>
      <c r="C13" s="15">
        <v>2612000</v>
      </c>
      <c r="D13" s="15">
        <v>3287500</v>
      </c>
      <c r="E13" s="15">
        <v>3562000</v>
      </c>
      <c r="F13" s="15">
        <v>1073000</v>
      </c>
      <c r="G13" s="15">
        <v>5215000</v>
      </c>
      <c r="H13" s="15">
        <v>8393004</v>
      </c>
      <c r="I13" s="15">
        <v>4516004</v>
      </c>
      <c r="J13" s="50">
        <f>SUM(B13:I13)</f>
        <v>42536508</v>
      </c>
      <c r="K13" s="51">
        <f t="shared" si="1"/>
        <v>2.310883955085373</v>
      </c>
      <c r="L13" s="64">
        <f t="shared" si="2"/>
        <v>9</v>
      </c>
    </row>
    <row r="14" spans="1:12" ht="21" customHeight="1" x14ac:dyDescent="0.25">
      <c r="A14" s="48" t="s">
        <v>31</v>
      </c>
      <c r="B14" s="11">
        <v>0</v>
      </c>
      <c r="C14" s="14">
        <v>65229226</v>
      </c>
      <c r="D14" s="14">
        <v>1400000</v>
      </c>
      <c r="E14" s="14">
        <v>0</v>
      </c>
      <c r="F14" s="14">
        <v>0</v>
      </c>
      <c r="G14" s="14">
        <v>0</v>
      </c>
      <c r="H14" s="14">
        <v>31727742</v>
      </c>
      <c r="I14" s="14">
        <v>0</v>
      </c>
      <c r="J14" s="50">
        <f t="shared" si="0"/>
        <v>98356968</v>
      </c>
      <c r="K14" s="51">
        <f t="shared" si="1"/>
        <v>5.3434461338962169</v>
      </c>
      <c r="L14" s="64">
        <f t="shared" si="2"/>
        <v>4</v>
      </c>
    </row>
    <row r="15" spans="1:12" ht="21" customHeight="1" x14ac:dyDescent="0.25">
      <c r="A15" s="48" t="s">
        <v>61</v>
      </c>
      <c r="B15" s="11">
        <v>60000</v>
      </c>
      <c r="C15" s="14">
        <v>686252</v>
      </c>
      <c r="D15" s="14">
        <v>1014311</v>
      </c>
      <c r="E15" s="14">
        <v>1840470</v>
      </c>
      <c r="F15" s="14">
        <v>80000</v>
      </c>
      <c r="G15" s="14">
        <v>56665</v>
      </c>
      <c r="H15" s="14">
        <v>0</v>
      </c>
      <c r="I15" s="14">
        <v>0</v>
      </c>
      <c r="J15" s="50">
        <f t="shared" si="0"/>
        <v>3737698</v>
      </c>
      <c r="K15" s="51">
        <f t="shared" si="1"/>
        <v>0.20305819032334976</v>
      </c>
      <c r="L15" s="64">
        <f t="shared" si="2"/>
        <v>28</v>
      </c>
    </row>
    <row r="16" spans="1:12" ht="21" customHeight="1" x14ac:dyDescent="0.25">
      <c r="A16" s="48" t="s">
        <v>62</v>
      </c>
      <c r="B16" s="11">
        <v>0</v>
      </c>
      <c r="C16" s="14">
        <v>41376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50">
        <f t="shared" si="0"/>
        <v>41376</v>
      </c>
      <c r="K16" s="51">
        <f t="shared" si="1"/>
        <v>2.2478369528032816E-3</v>
      </c>
      <c r="L16" s="64">
        <f t="shared" si="2"/>
        <v>38</v>
      </c>
    </row>
    <row r="17" spans="1:12" ht="21" customHeight="1" x14ac:dyDescent="0.25">
      <c r="A17" s="48" t="s">
        <v>45</v>
      </c>
      <c r="B17" s="11">
        <v>2489647</v>
      </c>
      <c r="C17" s="14">
        <v>256000</v>
      </c>
      <c r="D17" s="14">
        <v>0</v>
      </c>
      <c r="E17" s="14">
        <v>0</v>
      </c>
      <c r="F17" s="14">
        <v>0</v>
      </c>
      <c r="G17" s="14">
        <v>0</v>
      </c>
      <c r="H17" s="14">
        <v>1600000</v>
      </c>
      <c r="I17" s="14">
        <v>0</v>
      </c>
      <c r="J17" s="50">
        <f t="shared" si="0"/>
        <v>4345647</v>
      </c>
      <c r="K17" s="51">
        <f t="shared" si="1"/>
        <v>0.23608627973798146</v>
      </c>
      <c r="L17" s="64">
        <f t="shared" si="2"/>
        <v>26</v>
      </c>
    </row>
    <row r="18" spans="1:12" ht="21" customHeight="1" x14ac:dyDescent="0.25">
      <c r="A18" s="70" t="s">
        <v>23</v>
      </c>
      <c r="B18" s="71">
        <v>0</v>
      </c>
      <c r="C18" s="72">
        <v>12000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3">
        <f t="shared" si="0"/>
        <v>12000</v>
      </c>
      <c r="K18" s="74">
        <f t="shared" si="1"/>
        <v>6.5192487030257579E-4</v>
      </c>
      <c r="L18" s="75">
        <f t="shared" si="2"/>
        <v>39</v>
      </c>
    </row>
    <row r="19" spans="1:12" ht="21" customHeight="1" x14ac:dyDescent="0.25">
      <c r="A19" s="48" t="s">
        <v>24</v>
      </c>
      <c r="B19" s="11">
        <v>42129874</v>
      </c>
      <c r="C19" s="14">
        <v>6310854</v>
      </c>
      <c r="D19" s="14">
        <v>3500000</v>
      </c>
      <c r="E19" s="14">
        <v>27891538</v>
      </c>
      <c r="F19" s="14">
        <v>2296716</v>
      </c>
      <c r="G19" s="14">
        <v>2664247</v>
      </c>
      <c r="H19" s="14">
        <v>103534873</v>
      </c>
      <c r="I19" s="14">
        <v>0</v>
      </c>
      <c r="J19" s="50">
        <f t="shared" si="0"/>
        <v>188328102</v>
      </c>
      <c r="K19" s="51">
        <f t="shared" si="1"/>
        <v>10.231314455890022</v>
      </c>
      <c r="L19" s="64">
        <f t="shared" si="2"/>
        <v>3</v>
      </c>
    </row>
    <row r="20" spans="1:12" ht="21" customHeight="1" x14ac:dyDescent="0.25">
      <c r="A20" s="48" t="s">
        <v>56</v>
      </c>
      <c r="B20" s="11">
        <v>0</v>
      </c>
      <c r="C20" s="14">
        <v>2080000</v>
      </c>
      <c r="D20" s="14">
        <v>80000</v>
      </c>
      <c r="E20" s="14">
        <v>0</v>
      </c>
      <c r="F20" s="14">
        <v>0</v>
      </c>
      <c r="G20" s="14">
        <v>0</v>
      </c>
      <c r="H20" s="14">
        <v>0</v>
      </c>
      <c r="I20" s="14">
        <v>720000</v>
      </c>
      <c r="J20" s="50">
        <f t="shared" si="0"/>
        <v>2880000</v>
      </c>
      <c r="K20" s="51">
        <f t="shared" si="1"/>
        <v>0.15646196887261821</v>
      </c>
      <c r="L20" s="64">
        <f t="shared" si="2"/>
        <v>30</v>
      </c>
    </row>
    <row r="21" spans="1:12" ht="21" customHeight="1" x14ac:dyDescent="0.25">
      <c r="A21" s="48" t="s">
        <v>63</v>
      </c>
      <c r="B21" s="11">
        <v>0</v>
      </c>
      <c r="C21" s="14">
        <v>0</v>
      </c>
      <c r="D21" s="14">
        <v>0</v>
      </c>
      <c r="E21" s="14">
        <v>0</v>
      </c>
      <c r="F21" s="14">
        <v>14000000</v>
      </c>
      <c r="G21" s="14">
        <v>0</v>
      </c>
      <c r="H21" s="14">
        <v>0</v>
      </c>
      <c r="I21" s="14">
        <v>0</v>
      </c>
      <c r="J21" s="50">
        <f t="shared" si="0"/>
        <v>14000000</v>
      </c>
      <c r="K21" s="51">
        <f t="shared" si="1"/>
        <v>0.76057901535300509</v>
      </c>
      <c r="L21" s="64">
        <f t="shared" si="2"/>
        <v>14</v>
      </c>
    </row>
    <row r="22" spans="1:12" ht="21" customHeight="1" x14ac:dyDescent="0.25">
      <c r="A22" s="49" t="s">
        <v>32</v>
      </c>
      <c r="B22" s="40">
        <v>0</v>
      </c>
      <c r="C22" s="39">
        <v>3373035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968980</v>
      </c>
      <c r="J22" s="62">
        <f t="shared" si="0"/>
        <v>4342015</v>
      </c>
      <c r="K22" s="52">
        <f t="shared" si="1"/>
        <v>0.23588896381056987</v>
      </c>
      <c r="L22" s="65">
        <f t="shared" si="2"/>
        <v>27</v>
      </c>
    </row>
    <row r="23" spans="1:12" ht="21" customHeight="1" x14ac:dyDescent="0.25">
      <c r="A23" s="48" t="s">
        <v>64</v>
      </c>
      <c r="B23" s="11">
        <v>0</v>
      </c>
      <c r="C23" s="14">
        <v>0</v>
      </c>
      <c r="D23" s="14">
        <v>508000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50">
        <f t="shared" si="0"/>
        <v>508000</v>
      </c>
      <c r="K23" s="51">
        <f t="shared" si="1"/>
        <v>2.7598152842809042E-2</v>
      </c>
      <c r="L23" s="64">
        <f t="shared" si="2"/>
        <v>35</v>
      </c>
    </row>
    <row r="24" spans="1:12" ht="21" customHeight="1" x14ac:dyDescent="0.25">
      <c r="A24" s="48" t="s">
        <v>46</v>
      </c>
      <c r="B24" s="11">
        <v>0</v>
      </c>
      <c r="C24" s="14">
        <v>0</v>
      </c>
      <c r="D24" s="14">
        <v>5501409</v>
      </c>
      <c r="E24" s="14">
        <v>0</v>
      </c>
      <c r="F24" s="14">
        <v>0</v>
      </c>
      <c r="G24" s="14">
        <v>0</v>
      </c>
      <c r="H24" s="14">
        <v>1659591</v>
      </c>
      <c r="I24" s="14">
        <v>0</v>
      </c>
      <c r="J24" s="50">
        <f t="shared" si="0"/>
        <v>7161000</v>
      </c>
      <c r="K24" s="51">
        <f t="shared" si="1"/>
        <v>0.3890361663530621</v>
      </c>
      <c r="L24" s="64">
        <f t="shared" si="2"/>
        <v>22</v>
      </c>
    </row>
    <row r="25" spans="1:12" ht="21" customHeight="1" x14ac:dyDescent="0.25">
      <c r="A25" s="48" t="s">
        <v>65</v>
      </c>
      <c r="B25" s="11">
        <v>413815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50">
        <f t="shared" si="0"/>
        <v>413815</v>
      </c>
      <c r="K25" s="51">
        <f t="shared" si="1"/>
        <v>2.24813575170217E-2</v>
      </c>
      <c r="L25" s="64">
        <f t="shared" si="2"/>
        <v>36</v>
      </c>
    </row>
    <row r="26" spans="1:12" ht="21" customHeight="1" x14ac:dyDescent="0.25">
      <c r="A26" s="48" t="s">
        <v>29</v>
      </c>
      <c r="B26" s="11">
        <v>0</v>
      </c>
      <c r="C26" s="14">
        <v>200000</v>
      </c>
      <c r="D26" s="14">
        <v>184250</v>
      </c>
      <c r="E26" s="14">
        <v>547645</v>
      </c>
      <c r="F26" s="14">
        <v>0</v>
      </c>
      <c r="G26" s="14">
        <v>0</v>
      </c>
      <c r="H26" s="14">
        <v>0</v>
      </c>
      <c r="I26" s="14">
        <v>0</v>
      </c>
      <c r="J26" s="50">
        <f t="shared" si="0"/>
        <v>931895</v>
      </c>
      <c r="K26" s="51">
        <f t="shared" si="1"/>
        <v>5.0627127250884904E-2</v>
      </c>
      <c r="L26" s="64">
        <f t="shared" si="2"/>
        <v>33</v>
      </c>
    </row>
    <row r="27" spans="1:12" ht="21" customHeight="1" x14ac:dyDescent="0.25">
      <c r="A27" s="48" t="s">
        <v>33</v>
      </c>
      <c r="B27" s="11">
        <v>0</v>
      </c>
      <c r="C27" s="14">
        <v>221232</v>
      </c>
      <c r="D27" s="14">
        <v>0</v>
      </c>
      <c r="E27" s="14">
        <v>1255214</v>
      </c>
      <c r="F27" s="14">
        <v>0</v>
      </c>
      <c r="G27" s="14">
        <v>1190554</v>
      </c>
      <c r="H27" s="14">
        <v>1875932</v>
      </c>
      <c r="I27" s="14">
        <v>0</v>
      </c>
      <c r="J27" s="50">
        <f t="shared" si="0"/>
        <v>4542932</v>
      </c>
      <c r="K27" s="51">
        <f t="shared" si="1"/>
        <v>0.24680419624111843</v>
      </c>
      <c r="L27" s="64">
        <f t="shared" si="2"/>
        <v>25</v>
      </c>
    </row>
    <row r="28" spans="1:12" ht="21" customHeight="1" x14ac:dyDescent="0.25">
      <c r="A28" s="48" t="s">
        <v>27</v>
      </c>
      <c r="B28" s="11">
        <v>8958600</v>
      </c>
      <c r="C28" s="14">
        <v>0</v>
      </c>
      <c r="D28" s="14">
        <v>0</v>
      </c>
      <c r="E28" s="14">
        <v>347091</v>
      </c>
      <c r="F28" s="14">
        <v>474008</v>
      </c>
      <c r="G28" s="14">
        <v>0</v>
      </c>
      <c r="H28" s="14">
        <v>9138033</v>
      </c>
      <c r="I28" s="14">
        <v>606979</v>
      </c>
      <c r="J28" s="50">
        <f t="shared" si="0"/>
        <v>19524711</v>
      </c>
      <c r="K28" s="51">
        <f t="shared" si="1"/>
        <v>1.0607203905308562</v>
      </c>
      <c r="L28" s="64">
        <f t="shared" si="2"/>
        <v>13</v>
      </c>
    </row>
    <row r="29" spans="1:12" ht="21" customHeight="1" x14ac:dyDescent="0.25">
      <c r="A29" s="48" t="s">
        <v>66</v>
      </c>
      <c r="B29" s="11">
        <v>13464000</v>
      </c>
      <c r="C29" s="14">
        <v>13021043</v>
      </c>
      <c r="D29" s="14">
        <v>1524050</v>
      </c>
      <c r="E29" s="14">
        <v>7005700</v>
      </c>
      <c r="F29" s="14">
        <v>6561150</v>
      </c>
      <c r="G29" s="14">
        <v>1473900</v>
      </c>
      <c r="H29" s="14">
        <v>8911853</v>
      </c>
      <c r="I29" s="14">
        <v>0</v>
      </c>
      <c r="J29" s="50">
        <f t="shared" si="0"/>
        <v>51961696</v>
      </c>
      <c r="K29" s="51">
        <f t="shared" si="1"/>
        <v>2.8229268271251557</v>
      </c>
      <c r="L29" s="64">
        <f t="shared" si="2"/>
        <v>8</v>
      </c>
    </row>
    <row r="30" spans="1:12" ht="21" customHeight="1" x14ac:dyDescent="0.25">
      <c r="A30" s="48" t="s">
        <v>30</v>
      </c>
      <c r="B30" s="11">
        <v>0</v>
      </c>
      <c r="C30" s="14">
        <v>0</v>
      </c>
      <c r="D30" s="14">
        <v>7741500</v>
      </c>
      <c r="E30" s="14">
        <v>636200</v>
      </c>
      <c r="F30" s="14">
        <v>0</v>
      </c>
      <c r="G30" s="14">
        <v>0</v>
      </c>
      <c r="H30" s="14">
        <v>0</v>
      </c>
      <c r="I30" s="14">
        <v>0</v>
      </c>
      <c r="J30" s="50">
        <f t="shared" si="0"/>
        <v>8377700</v>
      </c>
      <c r="K30" s="51">
        <f t="shared" si="1"/>
        <v>0.45513591549449078</v>
      </c>
      <c r="L30" s="64">
        <f t="shared" si="2"/>
        <v>20</v>
      </c>
    </row>
    <row r="31" spans="1:12" ht="21" customHeight="1" x14ac:dyDescent="0.25">
      <c r="A31" s="49" t="s">
        <v>57</v>
      </c>
      <c r="B31" s="40">
        <v>0</v>
      </c>
      <c r="C31" s="39">
        <v>1200000</v>
      </c>
      <c r="D31" s="39">
        <v>0</v>
      </c>
      <c r="E31" s="39">
        <v>0</v>
      </c>
      <c r="F31" s="39">
        <v>0</v>
      </c>
      <c r="G31" s="39">
        <v>0</v>
      </c>
      <c r="H31" s="39">
        <v>1440000</v>
      </c>
      <c r="I31" s="39">
        <v>0</v>
      </c>
      <c r="J31" s="62">
        <f t="shared" si="0"/>
        <v>2640000</v>
      </c>
      <c r="K31" s="52">
        <f t="shared" si="1"/>
        <v>0.14342347146656667</v>
      </c>
      <c r="L31" s="65">
        <f t="shared" si="2"/>
        <v>31</v>
      </c>
    </row>
    <row r="32" spans="1:12" ht="21" customHeight="1" x14ac:dyDescent="0.25">
      <c r="A32" s="48" t="s">
        <v>67</v>
      </c>
      <c r="B32" s="11">
        <v>0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659056</v>
      </c>
      <c r="I32" s="14">
        <v>0</v>
      </c>
      <c r="J32" s="50">
        <f t="shared" si="0"/>
        <v>659056</v>
      </c>
      <c r="K32" s="51">
        <f t="shared" si="1"/>
        <v>3.5804583110177861E-2</v>
      </c>
      <c r="L32" s="64">
        <f t="shared" si="2"/>
        <v>34</v>
      </c>
    </row>
    <row r="33" spans="1:12" ht="21" customHeight="1" x14ac:dyDescent="0.25">
      <c r="A33" s="48" t="s">
        <v>68</v>
      </c>
      <c r="B33" s="11">
        <v>227979375</v>
      </c>
      <c r="C33" s="14">
        <v>0</v>
      </c>
      <c r="D33" s="14">
        <v>0</v>
      </c>
      <c r="E33" s="14">
        <v>800000</v>
      </c>
      <c r="F33" s="14">
        <v>0</v>
      </c>
      <c r="G33" s="14">
        <v>0</v>
      </c>
      <c r="H33" s="14">
        <v>139256048</v>
      </c>
      <c r="I33" s="14">
        <v>1000000</v>
      </c>
      <c r="J33" s="50">
        <f t="shared" si="0"/>
        <v>369035423</v>
      </c>
      <c r="K33" s="51">
        <f t="shared" si="1"/>
        <v>20.048614189694266</v>
      </c>
      <c r="L33" s="64">
        <f t="shared" si="2"/>
        <v>2</v>
      </c>
    </row>
    <row r="34" spans="1:12" ht="21" customHeight="1" x14ac:dyDescent="0.25">
      <c r="A34" s="48" t="s">
        <v>59</v>
      </c>
      <c r="B34" s="11">
        <v>0</v>
      </c>
      <c r="C34" s="14">
        <v>-80000</v>
      </c>
      <c r="D34" s="14">
        <v>0</v>
      </c>
      <c r="E34" s="14">
        <v>-220000</v>
      </c>
      <c r="F34" s="14">
        <v>0</v>
      </c>
      <c r="G34" s="14">
        <v>523520</v>
      </c>
      <c r="H34" s="14">
        <v>3241073</v>
      </c>
      <c r="I34" s="14">
        <v>0</v>
      </c>
      <c r="J34" s="50">
        <f t="shared" si="0"/>
        <v>3464593</v>
      </c>
      <c r="K34" s="51">
        <f t="shared" si="1"/>
        <v>0.188221195181351</v>
      </c>
      <c r="L34" s="64">
        <f t="shared" si="2"/>
        <v>29</v>
      </c>
    </row>
    <row r="35" spans="1:12" ht="21" customHeight="1" x14ac:dyDescent="0.25">
      <c r="A35" s="48" t="s">
        <v>34</v>
      </c>
      <c r="B35" s="11">
        <v>91550503</v>
      </c>
      <c r="C35" s="14">
        <v>77316344</v>
      </c>
      <c r="D35" s="14">
        <v>77177102</v>
      </c>
      <c r="E35" s="14">
        <v>0</v>
      </c>
      <c r="F35" s="14">
        <v>55750000</v>
      </c>
      <c r="G35" s="14">
        <v>323469100</v>
      </c>
      <c r="H35" s="14">
        <v>300000</v>
      </c>
      <c r="I35" s="14">
        <v>11065444</v>
      </c>
      <c r="J35" s="50">
        <f t="shared" si="0"/>
        <v>636628493</v>
      </c>
      <c r="K35" s="51">
        <f t="shared" si="1"/>
        <v>34.586162310829103</v>
      </c>
      <c r="L35" s="64">
        <f t="shared" si="2"/>
        <v>1</v>
      </c>
    </row>
    <row r="36" spans="1:12" ht="21" customHeight="1" x14ac:dyDescent="0.25">
      <c r="A36" s="48" t="s">
        <v>69</v>
      </c>
      <c r="B36" s="11">
        <v>0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9327330</v>
      </c>
      <c r="I36" s="14">
        <v>0</v>
      </c>
      <c r="J36" s="50">
        <f t="shared" si="0"/>
        <v>9327330</v>
      </c>
      <c r="K36" s="51">
        <f t="shared" si="1"/>
        <v>0.50672653337661033</v>
      </c>
      <c r="L36" s="64">
        <f t="shared" si="2"/>
        <v>19</v>
      </c>
    </row>
    <row r="37" spans="1:12" ht="21" customHeight="1" x14ac:dyDescent="0.25">
      <c r="A37" s="70" t="s">
        <v>70</v>
      </c>
      <c r="B37" s="71">
        <v>0</v>
      </c>
      <c r="C37" s="72">
        <v>0</v>
      </c>
      <c r="D37" s="72">
        <v>5693596</v>
      </c>
      <c r="E37" s="72">
        <v>0</v>
      </c>
      <c r="F37" s="72">
        <v>0</v>
      </c>
      <c r="G37" s="72">
        <v>0</v>
      </c>
      <c r="H37" s="72">
        <v>400000</v>
      </c>
      <c r="I37" s="72">
        <v>70000</v>
      </c>
      <c r="J37" s="73">
        <f t="shared" si="0"/>
        <v>6163596</v>
      </c>
      <c r="K37" s="74">
        <f t="shared" si="1"/>
        <v>0.33485012690812288</v>
      </c>
      <c r="L37" s="75">
        <f t="shared" si="2"/>
        <v>23</v>
      </c>
    </row>
    <row r="38" spans="1:12" ht="21" customHeight="1" x14ac:dyDescent="0.25">
      <c r="A38" s="48" t="s">
        <v>35</v>
      </c>
      <c r="B38" s="11">
        <v>3789453</v>
      </c>
      <c r="C38" s="14">
        <v>18912427</v>
      </c>
      <c r="D38" s="14">
        <v>1282214</v>
      </c>
      <c r="E38" s="14">
        <v>5049427</v>
      </c>
      <c r="F38" s="14">
        <v>1610628</v>
      </c>
      <c r="G38" s="14">
        <v>4155191</v>
      </c>
      <c r="H38" s="14">
        <v>16514300</v>
      </c>
      <c r="I38" s="14">
        <v>1690141</v>
      </c>
      <c r="J38" s="50">
        <f t="shared" si="0"/>
        <v>53003781</v>
      </c>
      <c r="K38" s="51">
        <f t="shared" si="1"/>
        <v>2.8795402544975945</v>
      </c>
      <c r="L38" s="64">
        <f t="shared" si="2"/>
        <v>7</v>
      </c>
    </row>
    <row r="39" spans="1:12" ht="21" customHeight="1" x14ac:dyDescent="0.25">
      <c r="A39" s="48" t="s">
        <v>36</v>
      </c>
      <c r="B39" s="11">
        <v>0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4">
        <v>9495500</v>
      </c>
      <c r="I39" s="14">
        <v>345808</v>
      </c>
      <c r="J39" s="50">
        <f t="shared" si="0"/>
        <v>9841308</v>
      </c>
      <c r="K39" s="51">
        <f t="shared" si="1"/>
        <v>0.53464945345897508</v>
      </c>
      <c r="L39" s="64">
        <f t="shared" si="2"/>
        <v>18</v>
      </c>
    </row>
    <row r="40" spans="1:12" ht="21" customHeight="1" x14ac:dyDescent="0.25">
      <c r="A40" s="48" t="s">
        <v>71</v>
      </c>
      <c r="B40" s="11">
        <v>0</v>
      </c>
      <c r="C40" s="14">
        <v>0</v>
      </c>
      <c r="D40" s="14">
        <v>125000</v>
      </c>
      <c r="E40" s="14">
        <v>4916085</v>
      </c>
      <c r="F40" s="14">
        <v>1300000</v>
      </c>
      <c r="G40" s="14">
        <v>5825000</v>
      </c>
      <c r="H40" s="14">
        <v>10262000</v>
      </c>
      <c r="I40" s="14">
        <v>1738000</v>
      </c>
      <c r="J40" s="50">
        <f t="shared" si="0"/>
        <v>24166085</v>
      </c>
      <c r="K40" s="51">
        <f t="shared" si="1"/>
        <v>1.3128726524455019</v>
      </c>
      <c r="L40" s="64">
        <f t="shared" si="2"/>
        <v>12</v>
      </c>
    </row>
    <row r="41" spans="1:12" ht="21" customHeight="1" x14ac:dyDescent="0.25">
      <c r="A41" s="49" t="s">
        <v>20</v>
      </c>
      <c r="B41" s="40">
        <v>0</v>
      </c>
      <c r="C41" s="39">
        <v>0</v>
      </c>
      <c r="D41" s="39">
        <v>0</v>
      </c>
      <c r="E41" s="39">
        <v>270697</v>
      </c>
      <c r="F41" s="39">
        <v>0</v>
      </c>
      <c r="G41" s="39">
        <v>0</v>
      </c>
      <c r="H41" s="39">
        <v>12853478</v>
      </c>
      <c r="I41" s="39">
        <v>203022</v>
      </c>
      <c r="J41" s="62">
        <f t="shared" si="0"/>
        <v>13327197</v>
      </c>
      <c r="K41" s="52">
        <f t="shared" si="1"/>
        <v>0.72402759797682315</v>
      </c>
      <c r="L41" s="65">
        <f t="shared" si="2"/>
        <v>16</v>
      </c>
    </row>
    <row r="42" spans="1:12" ht="21" customHeight="1" x14ac:dyDescent="0.25">
      <c r="A42" s="70" t="s">
        <v>12</v>
      </c>
      <c r="B42" s="71">
        <v>0</v>
      </c>
      <c r="C42" s="72">
        <v>36180000</v>
      </c>
      <c r="D42" s="72">
        <v>338299</v>
      </c>
      <c r="E42" s="72">
        <v>96319</v>
      </c>
      <c r="F42" s="72">
        <v>0</v>
      </c>
      <c r="G42" s="72">
        <v>103222</v>
      </c>
      <c r="H42" s="72">
        <v>0</v>
      </c>
      <c r="I42" s="72">
        <v>0</v>
      </c>
      <c r="J42" s="73">
        <f t="shared" si="0"/>
        <v>36717840</v>
      </c>
      <c r="K42" s="74">
        <f t="shared" si="1"/>
        <v>1.9947727566492275</v>
      </c>
      <c r="L42" s="75">
        <f t="shared" si="2"/>
        <v>10</v>
      </c>
    </row>
    <row r="43" spans="1:12" ht="21" customHeight="1" x14ac:dyDescent="0.25">
      <c r="A43" s="48" t="s">
        <v>37</v>
      </c>
      <c r="B43" s="11">
        <v>26688704</v>
      </c>
      <c r="C43" s="14">
        <v>0</v>
      </c>
      <c r="D43" s="14">
        <v>1288411</v>
      </c>
      <c r="E43" s="14">
        <v>0</v>
      </c>
      <c r="F43" s="14">
        <v>0</v>
      </c>
      <c r="G43" s="14">
        <v>5000000</v>
      </c>
      <c r="H43" s="14">
        <v>0</v>
      </c>
      <c r="I43" s="14">
        <v>341000</v>
      </c>
      <c r="J43" s="50">
        <f t="shared" si="0"/>
        <v>33318115</v>
      </c>
      <c r="K43" s="51">
        <f t="shared" si="1"/>
        <v>1.8100756500084421</v>
      </c>
      <c r="L43" s="64">
        <f t="shared" si="2"/>
        <v>11</v>
      </c>
    </row>
    <row r="44" spans="1:12" ht="21" customHeight="1" x14ac:dyDescent="0.25">
      <c r="A44" s="48" t="s">
        <v>21</v>
      </c>
      <c r="B44" s="11">
        <v>1350993</v>
      </c>
      <c r="C44" s="14">
        <v>57211422</v>
      </c>
      <c r="D44" s="14">
        <v>1686585</v>
      </c>
      <c r="E44" s="14">
        <v>0</v>
      </c>
      <c r="F44" s="14">
        <v>0</v>
      </c>
      <c r="G44" s="14">
        <v>0</v>
      </c>
      <c r="H44" s="14">
        <v>2534010</v>
      </c>
      <c r="I44" s="14">
        <v>1946971</v>
      </c>
      <c r="J44" s="50">
        <f t="shared" si="0"/>
        <v>64729981</v>
      </c>
      <c r="K44" s="51">
        <f t="shared" si="1"/>
        <v>3.5165903723427663</v>
      </c>
      <c r="L44" s="64">
        <f t="shared" si="2"/>
        <v>6</v>
      </c>
    </row>
    <row r="45" spans="1:12" ht="21" customHeight="1" x14ac:dyDescent="0.25">
      <c r="A45" s="48" t="s">
        <v>26</v>
      </c>
      <c r="B45" s="11">
        <v>0</v>
      </c>
      <c r="C45" s="14">
        <v>883658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344789</v>
      </c>
      <c r="J45" s="50">
        <f t="shared" si="0"/>
        <v>1228447</v>
      </c>
      <c r="K45" s="51">
        <f t="shared" si="1"/>
        <v>6.6737929262382353E-2</v>
      </c>
      <c r="L45" s="64">
        <f t="shared" si="2"/>
        <v>32</v>
      </c>
    </row>
    <row r="46" spans="1:12" ht="21" customHeight="1" x14ac:dyDescent="0.25">
      <c r="A46" s="48" t="s">
        <v>25</v>
      </c>
      <c r="B46" s="11">
        <v>0</v>
      </c>
      <c r="C46" s="14">
        <v>-1073407</v>
      </c>
      <c r="D46" s="14">
        <v>0</v>
      </c>
      <c r="E46" s="14">
        <v>3232865</v>
      </c>
      <c r="F46" s="14">
        <v>0</v>
      </c>
      <c r="G46" s="14">
        <v>1664400</v>
      </c>
      <c r="H46" s="14">
        <v>1654031</v>
      </c>
      <c r="I46" s="14">
        <v>0</v>
      </c>
      <c r="J46" s="50">
        <f t="shared" si="0"/>
        <v>5477889</v>
      </c>
      <c r="K46" s="51">
        <f t="shared" si="1"/>
        <v>0.29759767298807555</v>
      </c>
      <c r="L46" s="64">
        <f t="shared" si="2"/>
        <v>24</v>
      </c>
    </row>
    <row r="47" spans="1:12" ht="21" customHeight="1" x14ac:dyDescent="0.25">
      <c r="A47" s="70" t="s">
        <v>38</v>
      </c>
      <c r="B47" s="71">
        <v>0</v>
      </c>
      <c r="C47" s="72">
        <v>0</v>
      </c>
      <c r="D47" s="72">
        <v>0</v>
      </c>
      <c r="E47" s="72">
        <v>0</v>
      </c>
      <c r="F47" s="72">
        <v>0</v>
      </c>
      <c r="G47" s="72">
        <v>0</v>
      </c>
      <c r="H47" s="72">
        <v>200000</v>
      </c>
      <c r="I47" s="72">
        <v>0</v>
      </c>
      <c r="J47" s="73">
        <f t="shared" si="0"/>
        <v>200000</v>
      </c>
      <c r="K47" s="74">
        <f t="shared" si="1"/>
        <v>1.086541450504293E-2</v>
      </c>
      <c r="L47" s="75">
        <f t="shared" si="2"/>
        <v>37</v>
      </c>
    </row>
    <row r="48" spans="1:12" ht="21" customHeight="1" x14ac:dyDescent="0.25">
      <c r="A48" s="48" t="s">
        <v>39</v>
      </c>
      <c r="B48" s="11">
        <v>16579200</v>
      </c>
      <c r="C48" s="14">
        <v>30851029</v>
      </c>
      <c r="D48" s="14">
        <v>3739402</v>
      </c>
      <c r="E48" s="14">
        <v>4879680</v>
      </c>
      <c r="F48" s="14">
        <v>0</v>
      </c>
      <c r="G48" s="14">
        <v>5279712</v>
      </c>
      <c r="H48" s="14">
        <v>21843647</v>
      </c>
      <c r="I48" s="14">
        <v>2833349</v>
      </c>
      <c r="J48" s="50">
        <f t="shared" si="0"/>
        <v>86006019</v>
      </c>
      <c r="K48" s="51">
        <f t="shared" si="1"/>
        <v>4.6724552318179891</v>
      </c>
      <c r="L48" s="64">
        <f t="shared" si="2"/>
        <v>5</v>
      </c>
    </row>
    <row r="49" spans="1:12" ht="18.75" customHeight="1" thickBot="1" x14ac:dyDescent="0.3">
      <c r="A49" s="6"/>
      <c r="B49" s="37"/>
      <c r="C49" s="36"/>
      <c r="D49" s="36"/>
      <c r="E49" s="36"/>
      <c r="F49" s="36"/>
      <c r="G49" s="36"/>
      <c r="H49" s="36"/>
      <c r="I49" s="36"/>
      <c r="J49" s="47"/>
      <c r="K49" s="38"/>
      <c r="L49" s="66"/>
    </row>
    <row r="50" spans="1:12" ht="6" customHeight="1" x14ac:dyDescent="0.25">
      <c r="A50" s="33"/>
      <c r="B50" s="35"/>
      <c r="C50" s="31"/>
      <c r="D50" s="31"/>
      <c r="E50" s="31"/>
      <c r="F50" s="31"/>
      <c r="G50" s="31"/>
      <c r="H50" s="31"/>
      <c r="I50" s="31"/>
      <c r="J50" s="34"/>
      <c r="K50" s="32"/>
      <c r="L50" s="67"/>
    </row>
    <row r="51" spans="1:12" ht="15.75" x14ac:dyDescent="0.25">
      <c r="A51" s="17" t="s">
        <v>13</v>
      </c>
      <c r="B51" s="54">
        <f t="shared" ref="B51:K51" si="3">SUM(B10:B50)</f>
        <v>449332164</v>
      </c>
      <c r="C51" s="53">
        <f t="shared" si="3"/>
        <v>316394491</v>
      </c>
      <c r="D51" s="53">
        <f t="shared" si="3"/>
        <v>118721629</v>
      </c>
      <c r="E51" s="53">
        <f t="shared" si="3"/>
        <v>62696069</v>
      </c>
      <c r="F51" s="53">
        <f t="shared" si="3"/>
        <v>83145502</v>
      </c>
      <c r="G51" s="53">
        <f t="shared" si="3"/>
        <v>362390711</v>
      </c>
      <c r="H51" s="53">
        <f t="shared" si="3"/>
        <v>416153738</v>
      </c>
      <c r="I51" s="53">
        <f t="shared" si="3"/>
        <v>31868597</v>
      </c>
      <c r="J51" s="50">
        <f t="shared" si="3"/>
        <v>1840702901</v>
      </c>
      <c r="K51" s="55">
        <f t="shared" si="3"/>
        <v>100.00000000000001</v>
      </c>
      <c r="L51" s="68"/>
    </row>
    <row r="52" spans="1:12" ht="6" customHeight="1" x14ac:dyDescent="0.25">
      <c r="A52" s="17"/>
      <c r="B52" s="57"/>
      <c r="C52" s="56"/>
      <c r="D52" s="56"/>
      <c r="E52" s="56"/>
      <c r="F52" s="56"/>
      <c r="G52" s="56"/>
      <c r="H52" s="56"/>
      <c r="I52" s="56"/>
      <c r="J52" s="58"/>
      <c r="K52" s="59"/>
      <c r="L52" s="69"/>
    </row>
    <row r="53" spans="1:12" ht="15.75" x14ac:dyDescent="0.25">
      <c r="A53" s="18" t="s">
        <v>14</v>
      </c>
      <c r="B53" s="60">
        <f t="shared" ref="B53:I53" si="4">(B51/$J$51)*100</f>
        <v>24.41090106153964</v>
      </c>
      <c r="C53" s="55">
        <f t="shared" si="4"/>
        <v>17.188786459135375</v>
      </c>
      <c r="D53" s="55">
        <f t="shared" si="4"/>
        <v>6.449798548994627</v>
      </c>
      <c r="E53" s="55">
        <f t="shared" si="4"/>
        <v>3.4060938876088618</v>
      </c>
      <c r="F53" s="55">
        <f t="shared" si="4"/>
        <v>4.5170517172993794</v>
      </c>
      <c r="G53" s="55">
        <f t="shared" si="4"/>
        <v>19.687626438961104</v>
      </c>
      <c r="H53" s="55">
        <f t="shared" si="4"/>
        <v>22.608414305965173</v>
      </c>
      <c r="I53" s="55">
        <f t="shared" si="4"/>
        <v>1.7313275804958381</v>
      </c>
      <c r="J53" s="61">
        <f>SUM(B53:I53)</f>
        <v>100</v>
      </c>
      <c r="K53" s="55"/>
      <c r="L53" s="68"/>
    </row>
    <row r="54" spans="1:12" ht="6" customHeight="1" thickBot="1" x14ac:dyDescent="0.3">
      <c r="A54" s="19"/>
      <c r="B54" s="22"/>
      <c r="C54" s="21"/>
      <c r="D54" s="21"/>
      <c r="E54" s="21"/>
      <c r="F54" s="21"/>
      <c r="G54" s="21"/>
      <c r="H54" s="21"/>
      <c r="I54" s="21"/>
      <c r="J54" s="20"/>
      <c r="K54" s="21"/>
      <c r="L54" s="23"/>
    </row>
    <row r="55" spans="1:12" ht="6.75" customHeight="1" x14ac:dyDescent="0.2"/>
    <row r="56" spans="1:12" ht="15.75" x14ac:dyDescent="0.25">
      <c r="A56" s="5" t="s">
        <v>40</v>
      </c>
    </row>
    <row r="57" spans="1:12" ht="15.75" x14ac:dyDescent="0.25">
      <c r="A57" s="5" t="s">
        <v>41</v>
      </c>
    </row>
    <row r="58" spans="1:12" ht="15.75" x14ac:dyDescent="0.25">
      <c r="A58" s="16" t="s">
        <v>42</v>
      </c>
    </row>
    <row r="59" spans="1:12" ht="15.75" x14ac:dyDescent="0.25">
      <c r="A59" s="16" t="s">
        <v>43</v>
      </c>
    </row>
    <row r="60" spans="1:12" ht="15.75" x14ac:dyDescent="0.25">
      <c r="A60" s="16" t="s">
        <v>44</v>
      </c>
    </row>
    <row r="61" spans="1:12" ht="15.75" x14ac:dyDescent="0.25">
      <c r="A61" s="16"/>
    </row>
    <row r="62" spans="1:12" ht="15.75" x14ac:dyDescent="0.25">
      <c r="A62" s="76" t="s">
        <v>60</v>
      </c>
    </row>
    <row r="63" spans="1:12" ht="15.75" x14ac:dyDescent="0.25">
      <c r="A63" s="16"/>
    </row>
    <row r="64" spans="1:12" ht="15.75" x14ac:dyDescent="0.25">
      <c r="A64" s="16"/>
    </row>
    <row r="78" spans="1:1" ht="15.75" x14ac:dyDescent="0.25">
      <c r="A78" s="5"/>
    </row>
  </sheetData>
  <mergeCells count="2">
    <mergeCell ref="A1:L1"/>
    <mergeCell ref="A2:L2"/>
  </mergeCells>
  <phoneticPr fontId="0" type="noConversion"/>
  <printOptions horizontalCentered="1" verticalCentered="1"/>
  <pageMargins left="0.5" right="0.5" top="0.75" bottom="0.75" header="0.5" footer="0.5"/>
  <pageSetup scale="50" orientation="landscape" horizontalDpi="300" verticalDpi="300" r:id="rId1"/>
  <headerFooter alignWithMargins="0"/>
  <rowBreaks count="1" manualBreakCount="1">
    <brk id="45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t-19</vt:lpstr>
      <vt:lpstr>'t-19'!Print_Area</vt:lpstr>
      <vt:lpstr>'t-19'!Print_Titles</vt:lpstr>
    </vt:vector>
  </TitlesOfParts>
  <Company>Department of Transportation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</cp:lastModifiedBy>
  <cp:lastPrinted>2011-05-25T20:34:25Z</cp:lastPrinted>
  <dcterms:created xsi:type="dcterms:W3CDTF">1999-02-24T12:12:07Z</dcterms:created>
  <dcterms:modified xsi:type="dcterms:W3CDTF">2015-10-01T18:50:45Z</dcterms:modified>
</cp:coreProperties>
</file>