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5" yWindow="45" windowWidth="25200" windowHeight="6615"/>
  </bookViews>
  <sheets>
    <sheet name="t-16" sheetId="1" r:id="rId1"/>
  </sheets>
  <definedNames>
    <definedName name="_xlnm.Print_Area" localSheetId="0">'t-16'!$A$9:$N$385</definedName>
    <definedName name="_xlnm.Print_Titles" localSheetId="0">'t-16'!$1:$8</definedName>
  </definedNames>
  <calcPr calcId="145621"/>
</workbook>
</file>

<file path=xl/calcChain.xml><?xml version="1.0" encoding="utf-8"?>
<calcChain xmlns="http://schemas.openxmlformats.org/spreadsheetml/2006/main">
  <c r="G417" i="1" l="1"/>
  <c r="I417" i="1"/>
  <c r="E417" i="1"/>
  <c r="I261" i="1"/>
  <c r="I164" i="1"/>
  <c r="I174" i="1"/>
  <c r="I21" i="1"/>
  <c r="I50" i="1"/>
  <c r="H50" i="1" s="1"/>
  <c r="I51" i="1"/>
  <c r="F51" i="1" s="1"/>
  <c r="I52" i="1"/>
  <c r="M52" i="1" s="1"/>
  <c r="F261" i="1" l="1"/>
  <c r="I176" i="1"/>
  <c r="F176" i="1" s="1"/>
  <c r="I180" i="1"/>
  <c r="F180" i="1" s="1"/>
  <c r="M261" i="1"/>
  <c r="H261" i="1"/>
  <c r="I165" i="1"/>
  <c r="H165" i="1" s="1"/>
  <c r="I169" i="1"/>
  <c r="F169" i="1" s="1"/>
  <c r="I173" i="1"/>
  <c r="F173" i="1" s="1"/>
  <c r="I178" i="1"/>
  <c r="F178" i="1" s="1"/>
  <c r="H51" i="1"/>
  <c r="I162" i="1"/>
  <c r="F162" i="1" s="1"/>
  <c r="I168" i="1"/>
  <c r="F168" i="1" s="1"/>
  <c r="I172" i="1"/>
  <c r="F172" i="1" s="1"/>
  <c r="I177" i="1"/>
  <c r="F177" i="1" s="1"/>
  <c r="I181" i="1"/>
  <c r="F181" i="1" s="1"/>
  <c r="I163" i="1"/>
  <c r="F163" i="1" s="1"/>
  <c r="I171" i="1"/>
  <c r="H171" i="1" s="1"/>
  <c r="I161" i="1"/>
  <c r="F161" i="1" s="1"/>
  <c r="I166" i="1"/>
  <c r="F166" i="1" s="1"/>
  <c r="I170" i="1"/>
  <c r="F170" i="1" s="1"/>
  <c r="I175" i="1"/>
  <c r="F175" i="1" s="1"/>
  <c r="I179" i="1"/>
  <c r="F179" i="1" s="1"/>
  <c r="I167" i="1"/>
  <c r="F167" i="1" s="1"/>
  <c r="M51" i="1"/>
  <c r="H52" i="1"/>
  <c r="F50" i="1"/>
  <c r="F52" i="1"/>
  <c r="M50" i="1"/>
  <c r="M174" i="1"/>
  <c r="M164" i="1"/>
  <c r="I397" i="1"/>
  <c r="I398" i="1"/>
  <c r="I399" i="1"/>
  <c r="H399" i="1" s="1"/>
  <c r="I400" i="1"/>
  <c r="I401" i="1"/>
  <c r="I402" i="1"/>
  <c r="H402" i="1" s="1"/>
  <c r="I403" i="1"/>
  <c r="I404" i="1"/>
  <c r="I408" i="1"/>
  <c r="M408" i="1" s="1"/>
  <c r="I409" i="1"/>
  <c r="M409" i="1" s="1"/>
  <c r="I410" i="1"/>
  <c r="M410" i="1" s="1"/>
  <c r="I411" i="1"/>
  <c r="M411" i="1" s="1"/>
  <c r="M176" i="1" l="1"/>
  <c r="H179" i="1"/>
  <c r="M180" i="1"/>
  <c r="H176" i="1"/>
  <c r="H161" i="1"/>
  <c r="M179" i="1"/>
  <c r="H177" i="1"/>
  <c r="M161" i="1"/>
  <c r="M177" i="1"/>
  <c r="M169" i="1"/>
  <c r="M181" i="1"/>
  <c r="H169" i="1"/>
  <c r="H180" i="1"/>
  <c r="H181" i="1"/>
  <c r="H170" i="1"/>
  <c r="H163" i="1"/>
  <c r="H173" i="1"/>
  <c r="M173" i="1"/>
  <c r="H172" i="1"/>
  <c r="M165" i="1"/>
  <c r="H167" i="1"/>
  <c r="M170" i="1"/>
  <c r="F165" i="1"/>
  <c r="H175" i="1"/>
  <c r="M167" i="1"/>
  <c r="M171" i="1"/>
  <c r="M175" i="1"/>
  <c r="M178" i="1"/>
  <c r="F171" i="1"/>
  <c r="H168" i="1"/>
  <c r="H178" i="1"/>
  <c r="M168" i="1"/>
  <c r="M162" i="1"/>
  <c r="M166" i="1"/>
  <c r="M172" i="1"/>
  <c r="H166" i="1"/>
  <c r="M163" i="1"/>
  <c r="H162" i="1"/>
  <c r="M403" i="1"/>
  <c r="M397" i="1"/>
  <c r="F403" i="1"/>
  <c r="F397" i="1"/>
  <c r="M401" i="1"/>
  <c r="H397" i="1"/>
  <c r="F402" i="1"/>
  <c r="F399" i="1"/>
  <c r="M404" i="1"/>
  <c r="H398" i="1"/>
  <c r="M398" i="1"/>
  <c r="F398" i="1"/>
  <c r="M400" i="1"/>
  <c r="M399" i="1"/>
  <c r="M402" i="1"/>
  <c r="H403" i="1"/>
  <c r="I151" i="1" l="1"/>
  <c r="I152" i="1"/>
  <c r="I153" i="1"/>
  <c r="I154" i="1"/>
  <c r="I155" i="1"/>
  <c r="I156" i="1"/>
  <c r="I157" i="1"/>
  <c r="I158" i="1"/>
  <c r="I159" i="1"/>
  <c r="I160" i="1"/>
  <c r="I150" i="1"/>
  <c r="I149" i="1"/>
  <c r="I148" i="1"/>
  <c r="I147" i="1"/>
  <c r="I146" i="1"/>
  <c r="I145" i="1"/>
  <c r="I144" i="1"/>
  <c r="I143" i="1"/>
  <c r="I142" i="1"/>
  <c r="I48" i="1"/>
  <c r="M48" i="1" s="1"/>
  <c r="I49" i="1"/>
  <c r="M49" i="1" s="1"/>
  <c r="F143" i="1" l="1"/>
  <c r="H143" i="1"/>
  <c r="F147" i="1"/>
  <c r="H147" i="1"/>
  <c r="H160" i="1"/>
  <c r="F160" i="1"/>
  <c r="M156" i="1"/>
  <c r="H156" i="1"/>
  <c r="F156" i="1"/>
  <c r="H152" i="1"/>
  <c r="F152" i="1"/>
  <c r="H144" i="1"/>
  <c r="F144" i="1"/>
  <c r="H148" i="1"/>
  <c r="F148" i="1"/>
  <c r="M159" i="1"/>
  <c r="F159" i="1"/>
  <c r="H159" i="1"/>
  <c r="F151" i="1"/>
  <c r="H151" i="1"/>
  <c r="M145" i="1"/>
  <c r="H145" i="1"/>
  <c r="F145" i="1"/>
  <c r="M149" i="1"/>
  <c r="H149" i="1"/>
  <c r="F149" i="1"/>
  <c r="H158" i="1"/>
  <c r="F158" i="1"/>
  <c r="F154" i="1"/>
  <c r="H154" i="1"/>
  <c r="M142" i="1"/>
  <c r="H142" i="1"/>
  <c r="F142" i="1"/>
  <c r="M146" i="1"/>
  <c r="F146" i="1"/>
  <c r="H146" i="1"/>
  <c r="M150" i="1"/>
  <c r="H150" i="1"/>
  <c r="F150" i="1"/>
  <c r="H153" i="1"/>
  <c r="F153" i="1"/>
  <c r="M160" i="1"/>
  <c r="M152" i="1"/>
  <c r="M157" i="1"/>
  <c r="M153" i="1"/>
  <c r="M148" i="1"/>
  <c r="M144" i="1"/>
  <c r="M155" i="1"/>
  <c r="M151" i="1"/>
  <c r="M147" i="1"/>
  <c r="M143" i="1"/>
  <c r="M158" i="1"/>
  <c r="M154" i="1"/>
  <c r="F49" i="1"/>
  <c r="H49" i="1"/>
  <c r="F48" i="1"/>
  <c r="H48" i="1"/>
  <c r="L413" i="1"/>
  <c r="G413" i="1"/>
  <c r="E413" i="1"/>
  <c r="I413" i="1" l="1"/>
  <c r="M413" i="1" s="1"/>
  <c r="I396" i="1"/>
  <c r="I395" i="1"/>
  <c r="I394" i="1"/>
  <c r="I393" i="1"/>
  <c r="I392" i="1"/>
  <c r="I391" i="1"/>
  <c r="I390" i="1"/>
  <c r="I389" i="1"/>
  <c r="I388" i="1"/>
  <c r="I387" i="1"/>
  <c r="I386" i="1"/>
  <c r="I385" i="1"/>
  <c r="I384" i="1"/>
  <c r="I383" i="1"/>
  <c r="I382" i="1"/>
  <c r="I381" i="1"/>
  <c r="I380" i="1"/>
  <c r="I379" i="1"/>
  <c r="I378" i="1"/>
  <c r="I377" i="1"/>
  <c r="I376" i="1"/>
  <c r="I375" i="1"/>
  <c r="I374" i="1"/>
  <c r="I373" i="1"/>
  <c r="I372" i="1"/>
  <c r="I371" i="1"/>
  <c r="I370" i="1"/>
  <c r="I369" i="1"/>
  <c r="I368" i="1"/>
  <c r="I367" i="1"/>
  <c r="I366" i="1"/>
  <c r="I365" i="1"/>
  <c r="I364" i="1"/>
  <c r="I363" i="1"/>
  <c r="I362" i="1"/>
  <c r="I361" i="1"/>
  <c r="I360" i="1"/>
  <c r="I359" i="1"/>
  <c r="I358" i="1"/>
  <c r="I18" i="1"/>
  <c r="M32" i="1"/>
  <c r="I14" i="1"/>
  <c r="M361" i="1" l="1"/>
  <c r="M364" i="1"/>
  <c r="H364" i="1"/>
  <c r="F364" i="1"/>
  <c r="M368" i="1"/>
  <c r="H368" i="1"/>
  <c r="F368" i="1"/>
  <c r="M372" i="1"/>
  <c r="H372" i="1"/>
  <c r="F372" i="1"/>
  <c r="M379" i="1"/>
  <c r="H379" i="1"/>
  <c r="F379" i="1"/>
  <c r="M383" i="1"/>
  <c r="M386" i="1"/>
  <c r="M389" i="1"/>
  <c r="H389" i="1"/>
  <c r="F389" i="1"/>
  <c r="M396" i="1"/>
  <c r="H396" i="1"/>
  <c r="F396" i="1"/>
  <c r="M358" i="1"/>
  <c r="M362" i="1"/>
  <c r="H362" i="1"/>
  <c r="F362" i="1"/>
  <c r="M365" i="1"/>
  <c r="H365" i="1"/>
  <c r="F365" i="1"/>
  <c r="M369" i="1"/>
  <c r="F369" i="1"/>
  <c r="H369" i="1"/>
  <c r="M373" i="1"/>
  <c r="H373" i="1"/>
  <c r="F373" i="1"/>
  <c r="M376" i="1"/>
  <c r="M380" i="1"/>
  <c r="H380" i="1"/>
  <c r="F380" i="1"/>
  <c r="M390" i="1"/>
  <c r="M393" i="1"/>
  <c r="H393" i="1"/>
  <c r="F393" i="1"/>
  <c r="M359" i="1"/>
  <c r="M366" i="1"/>
  <c r="M370" i="1"/>
  <c r="M374" i="1"/>
  <c r="H374" i="1"/>
  <c r="F374" i="1"/>
  <c r="M377" i="1"/>
  <c r="H377" i="1"/>
  <c r="F377" i="1"/>
  <c r="M381" i="1"/>
  <c r="M384" i="1"/>
  <c r="H384" i="1"/>
  <c r="F384" i="1"/>
  <c r="M387" i="1"/>
  <c r="H387" i="1"/>
  <c r="F387" i="1"/>
  <c r="M391" i="1"/>
  <c r="M394" i="1"/>
  <c r="H394" i="1"/>
  <c r="F394" i="1"/>
  <c r="M360" i="1"/>
  <c r="M363" i="1"/>
  <c r="H363" i="1"/>
  <c r="F363" i="1"/>
  <c r="M367" i="1"/>
  <c r="M371" i="1"/>
  <c r="H371" i="1"/>
  <c r="F371" i="1"/>
  <c r="M375" i="1"/>
  <c r="M378" i="1"/>
  <c r="H378" i="1"/>
  <c r="F378" i="1"/>
  <c r="M382" i="1"/>
  <c r="H382" i="1"/>
  <c r="F382" i="1"/>
  <c r="M385" i="1"/>
  <c r="H385" i="1"/>
  <c r="F385" i="1"/>
  <c r="M388" i="1"/>
  <c r="H388" i="1"/>
  <c r="F388" i="1"/>
  <c r="M392" i="1"/>
  <c r="M395" i="1"/>
  <c r="H18" i="1"/>
  <c r="F18" i="1"/>
  <c r="F413" i="1"/>
  <c r="H413" i="1"/>
  <c r="M25" i="1"/>
  <c r="M18" i="1"/>
  <c r="H14" i="1"/>
  <c r="M14" i="1"/>
  <c r="F14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66" i="1"/>
  <c r="M356" i="1" l="1"/>
  <c r="M352" i="1"/>
  <c r="M350" i="1"/>
  <c r="M347" i="1"/>
  <c r="M343" i="1"/>
  <c r="H343" i="1"/>
  <c r="F343" i="1"/>
  <c r="M339" i="1"/>
  <c r="M355" i="1"/>
  <c r="H355" i="1"/>
  <c r="F355" i="1"/>
  <c r="M349" i="1"/>
  <c r="F349" i="1"/>
  <c r="H349" i="1"/>
  <c r="M346" i="1"/>
  <c r="M342" i="1"/>
  <c r="F342" i="1"/>
  <c r="H342" i="1"/>
  <c r="M357" i="1"/>
  <c r="H357" i="1"/>
  <c r="F357" i="1"/>
  <c r="M354" i="1"/>
  <c r="H354" i="1"/>
  <c r="F354" i="1"/>
  <c r="M351" i="1"/>
  <c r="H351" i="1"/>
  <c r="F351" i="1"/>
  <c r="M345" i="1"/>
  <c r="M341" i="1"/>
  <c r="H341" i="1"/>
  <c r="F341" i="1"/>
  <c r="M338" i="1"/>
  <c r="M353" i="1"/>
  <c r="M348" i="1"/>
  <c r="H348" i="1"/>
  <c r="F348" i="1"/>
  <c r="M344" i="1"/>
  <c r="M340" i="1"/>
  <c r="H340" i="1"/>
  <c r="F340" i="1"/>
  <c r="M337" i="1"/>
  <c r="H337" i="1"/>
  <c r="F337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139" i="1"/>
  <c r="I140" i="1"/>
  <c r="I141" i="1"/>
  <c r="I59" i="1"/>
  <c r="I60" i="1"/>
  <c r="H60" i="1" s="1"/>
  <c r="I61" i="1"/>
  <c r="I62" i="1"/>
  <c r="I63" i="1"/>
  <c r="I64" i="1"/>
  <c r="I65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M115" i="1" s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M131" i="1" s="1"/>
  <c r="I132" i="1"/>
  <c r="I133" i="1"/>
  <c r="I134" i="1"/>
  <c r="I135" i="1"/>
  <c r="I136" i="1"/>
  <c r="I137" i="1"/>
  <c r="I138" i="1"/>
  <c r="I45" i="1"/>
  <c r="H45" i="1" s="1"/>
  <c r="I46" i="1"/>
  <c r="M46" i="1" s="1"/>
  <c r="I47" i="1"/>
  <c r="H47" i="1" s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2" i="1"/>
  <c r="I263" i="1"/>
  <c r="I264" i="1"/>
  <c r="I265" i="1"/>
  <c r="I266" i="1"/>
  <c r="I267" i="1"/>
  <c r="I268" i="1"/>
  <c r="I269" i="1"/>
  <c r="I270" i="1"/>
  <c r="I271" i="1"/>
  <c r="I272" i="1"/>
  <c r="L183" i="1"/>
  <c r="L54" i="1"/>
  <c r="I26" i="1"/>
  <c r="F26" i="1" s="1"/>
  <c r="I28" i="1"/>
  <c r="F28" i="1" s="1"/>
  <c r="I29" i="1"/>
  <c r="F29" i="1" s="1"/>
  <c r="I30" i="1"/>
  <c r="F30" i="1" s="1"/>
  <c r="I31" i="1"/>
  <c r="F31" i="1" s="1"/>
  <c r="I33" i="1"/>
  <c r="I34" i="1"/>
  <c r="I35" i="1"/>
  <c r="I36" i="1"/>
  <c r="F36" i="1" s="1"/>
  <c r="I37" i="1"/>
  <c r="F37" i="1" s="1"/>
  <c r="I38" i="1"/>
  <c r="F38" i="1" s="1"/>
  <c r="I39" i="1"/>
  <c r="F39" i="1" s="1"/>
  <c r="I40" i="1"/>
  <c r="F40" i="1" s="1"/>
  <c r="I41" i="1"/>
  <c r="I42" i="1"/>
  <c r="I43" i="1"/>
  <c r="F43" i="1" s="1"/>
  <c r="I44" i="1"/>
  <c r="F44" i="1" s="1"/>
  <c r="I192" i="1"/>
  <c r="I215" i="1"/>
  <c r="G406" i="1"/>
  <c r="E406" i="1"/>
  <c r="I11" i="1"/>
  <c r="M11" i="1" s="1"/>
  <c r="I12" i="1"/>
  <c r="I13" i="1"/>
  <c r="I15" i="1"/>
  <c r="I16" i="1"/>
  <c r="H16" i="1" s="1"/>
  <c r="I17" i="1"/>
  <c r="I19" i="1"/>
  <c r="I20" i="1"/>
  <c r="M20" i="1" s="1"/>
  <c r="M21" i="1"/>
  <c r="I22" i="1"/>
  <c r="F22" i="1" s="1"/>
  <c r="I23" i="1"/>
  <c r="M23" i="1" s="1"/>
  <c r="I24" i="1"/>
  <c r="H24" i="1" s="1"/>
  <c r="L406" i="1"/>
  <c r="L417" i="1" s="1"/>
  <c r="I201" i="1"/>
  <c r="G183" i="1"/>
  <c r="E183" i="1"/>
  <c r="E54" i="1"/>
  <c r="I217" i="1"/>
  <c r="I216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0" i="1"/>
  <c r="I199" i="1"/>
  <c r="I198" i="1"/>
  <c r="I197" i="1"/>
  <c r="I196" i="1"/>
  <c r="I195" i="1"/>
  <c r="I194" i="1"/>
  <c r="I193" i="1"/>
  <c r="I191" i="1"/>
  <c r="I190" i="1"/>
  <c r="I189" i="1"/>
  <c r="I188" i="1"/>
  <c r="G54" i="1"/>
  <c r="I187" i="1"/>
  <c r="M208" i="1" l="1"/>
  <c r="F208" i="1"/>
  <c r="H208" i="1"/>
  <c r="H268" i="1"/>
  <c r="F268" i="1"/>
  <c r="H257" i="1"/>
  <c r="F257" i="1"/>
  <c r="H254" i="1"/>
  <c r="F254" i="1"/>
  <c r="H250" i="1"/>
  <c r="F250" i="1"/>
  <c r="H247" i="1"/>
  <c r="F247" i="1"/>
  <c r="M244" i="1"/>
  <c r="H237" i="1"/>
  <c r="F237" i="1"/>
  <c r="M229" i="1"/>
  <c r="H229" i="1"/>
  <c r="F229" i="1"/>
  <c r="H219" i="1"/>
  <c r="F219" i="1"/>
  <c r="M336" i="1"/>
  <c r="H336" i="1"/>
  <c r="F336" i="1"/>
  <c r="M332" i="1"/>
  <c r="F332" i="1"/>
  <c r="H332" i="1"/>
  <c r="M328" i="1"/>
  <c r="F328" i="1"/>
  <c r="H328" i="1"/>
  <c r="M324" i="1"/>
  <c r="M321" i="1"/>
  <c r="H314" i="1"/>
  <c r="F314" i="1"/>
  <c r="M311" i="1"/>
  <c r="F311" i="1"/>
  <c r="H311" i="1"/>
  <c r="M309" i="1"/>
  <c r="H309" i="1"/>
  <c r="F309" i="1"/>
  <c r="M305" i="1"/>
  <c r="M301" i="1"/>
  <c r="F301" i="1"/>
  <c r="H301" i="1"/>
  <c r="M298" i="1"/>
  <c r="F298" i="1"/>
  <c r="H298" i="1"/>
  <c r="M294" i="1"/>
  <c r="F294" i="1"/>
  <c r="H294" i="1"/>
  <c r="M290" i="1"/>
  <c r="F290" i="1"/>
  <c r="H290" i="1"/>
  <c r="M287" i="1"/>
  <c r="F287" i="1"/>
  <c r="H287" i="1"/>
  <c r="M283" i="1"/>
  <c r="F283" i="1"/>
  <c r="H283" i="1"/>
  <c r="M281" i="1"/>
  <c r="H281" i="1"/>
  <c r="F281" i="1"/>
  <c r="M277" i="1"/>
  <c r="F277" i="1"/>
  <c r="F189" i="1"/>
  <c r="H189" i="1"/>
  <c r="F196" i="1"/>
  <c r="H196" i="1"/>
  <c r="M200" i="1"/>
  <c r="M209" i="1"/>
  <c r="M213" i="1"/>
  <c r="H213" i="1"/>
  <c r="F213" i="1"/>
  <c r="M267" i="1"/>
  <c r="F267" i="1"/>
  <c r="H267" i="1"/>
  <c r="H263" i="1"/>
  <c r="F263" i="1"/>
  <c r="M260" i="1"/>
  <c r="F260" i="1"/>
  <c r="H260" i="1"/>
  <c r="M256" i="1"/>
  <c r="H256" i="1"/>
  <c r="F256" i="1"/>
  <c r="F253" i="1"/>
  <c r="H253" i="1"/>
  <c r="M246" i="1"/>
  <c r="M243" i="1"/>
  <c r="F240" i="1"/>
  <c r="H240" i="1"/>
  <c r="F218" i="1"/>
  <c r="H218" i="1"/>
  <c r="H335" i="1"/>
  <c r="F335" i="1"/>
  <c r="H317" i="1"/>
  <c r="F317" i="1"/>
  <c r="H308" i="1"/>
  <c r="F308" i="1"/>
  <c r="H304" i="1"/>
  <c r="F304" i="1"/>
  <c r="H297" i="1"/>
  <c r="F297" i="1"/>
  <c r="H276" i="1"/>
  <c r="F276" i="1"/>
  <c r="H188" i="1"/>
  <c r="F188" i="1"/>
  <c r="M204" i="1"/>
  <c r="F204" i="1"/>
  <c r="H204" i="1"/>
  <c r="F212" i="1"/>
  <c r="H212" i="1"/>
  <c r="H217" i="1"/>
  <c r="F217" i="1"/>
  <c r="H272" i="1"/>
  <c r="F272" i="1"/>
  <c r="F187" i="1"/>
  <c r="H187" i="1"/>
  <c r="H195" i="1"/>
  <c r="F195" i="1"/>
  <c r="M202" i="1"/>
  <c r="M206" i="1"/>
  <c r="M210" i="1"/>
  <c r="M270" i="1"/>
  <c r="H270" i="1"/>
  <c r="F270" i="1"/>
  <c r="M262" i="1"/>
  <c r="H262" i="1"/>
  <c r="F262" i="1"/>
  <c r="H259" i="1"/>
  <c r="F259" i="1"/>
  <c r="H255" i="1"/>
  <c r="F255" i="1"/>
  <c r="H239" i="1"/>
  <c r="F239" i="1"/>
  <c r="M235" i="1"/>
  <c r="M221" i="1"/>
  <c r="H221" i="1"/>
  <c r="F221" i="1"/>
  <c r="M334" i="1"/>
  <c r="H334" i="1"/>
  <c r="F334" i="1"/>
  <c r="M330" i="1"/>
  <c r="M326" i="1"/>
  <c r="M322" i="1"/>
  <c r="H322" i="1"/>
  <c r="F322" i="1"/>
  <c r="M319" i="1"/>
  <c r="H319" i="1"/>
  <c r="F319" i="1"/>
  <c r="M316" i="1"/>
  <c r="H316" i="1"/>
  <c r="F316" i="1"/>
  <c r="M313" i="1"/>
  <c r="H313" i="1"/>
  <c r="F313" i="1"/>
  <c r="M310" i="1"/>
  <c r="H310" i="1"/>
  <c r="F310" i="1"/>
  <c r="M307" i="1"/>
  <c r="M303" i="1"/>
  <c r="H303" i="1"/>
  <c r="F303" i="1"/>
  <c r="M299" i="1"/>
  <c r="H299" i="1"/>
  <c r="F299" i="1"/>
  <c r="M296" i="1"/>
  <c r="M292" i="1"/>
  <c r="M285" i="1"/>
  <c r="M279" i="1"/>
  <c r="M275" i="1"/>
  <c r="H275" i="1"/>
  <c r="F275" i="1"/>
  <c r="M191" i="1"/>
  <c r="H191" i="1"/>
  <c r="F191" i="1"/>
  <c r="H198" i="1"/>
  <c r="F198" i="1"/>
  <c r="M203" i="1"/>
  <c r="M207" i="1"/>
  <c r="H207" i="1"/>
  <c r="F207" i="1"/>
  <c r="M211" i="1"/>
  <c r="M216" i="1"/>
  <c r="H216" i="1"/>
  <c r="F216" i="1"/>
  <c r="M192" i="1"/>
  <c r="H258" i="1"/>
  <c r="F258" i="1"/>
  <c r="H245" i="1"/>
  <c r="F245" i="1"/>
  <c r="M238" i="1"/>
  <c r="F238" i="1"/>
  <c r="H238" i="1"/>
  <c r="F234" i="1"/>
  <c r="H234" i="1"/>
  <c r="M230" i="1"/>
  <c r="H230" i="1"/>
  <c r="F230" i="1"/>
  <c r="M227" i="1"/>
  <c r="F227" i="1"/>
  <c r="H227" i="1"/>
  <c r="M224" i="1"/>
  <c r="F224" i="1"/>
  <c r="H224" i="1"/>
  <c r="M220" i="1"/>
  <c r="F220" i="1"/>
  <c r="H220" i="1"/>
  <c r="H333" i="1"/>
  <c r="F333" i="1"/>
  <c r="H315" i="1"/>
  <c r="F315" i="1"/>
  <c r="H312" i="1"/>
  <c r="F312" i="1"/>
  <c r="H306" i="1"/>
  <c r="F306" i="1"/>
  <c r="H302" i="1"/>
  <c r="F302" i="1"/>
  <c r="H295" i="1"/>
  <c r="F295" i="1"/>
  <c r="H288" i="1"/>
  <c r="F288" i="1"/>
  <c r="H282" i="1"/>
  <c r="F282" i="1"/>
  <c r="M137" i="1"/>
  <c r="M125" i="1"/>
  <c r="H125" i="1"/>
  <c r="F125" i="1"/>
  <c r="M105" i="1"/>
  <c r="H105" i="1"/>
  <c r="F105" i="1"/>
  <c r="M93" i="1"/>
  <c r="H85" i="1"/>
  <c r="F85" i="1"/>
  <c r="H77" i="1"/>
  <c r="F77" i="1"/>
  <c r="M73" i="1"/>
  <c r="H73" i="1"/>
  <c r="F73" i="1"/>
  <c r="H64" i="1"/>
  <c r="F64" i="1"/>
  <c r="F139" i="1"/>
  <c r="H139" i="1"/>
  <c r="M132" i="1"/>
  <c r="H132" i="1"/>
  <c r="F132" i="1"/>
  <c r="M124" i="1"/>
  <c r="H124" i="1"/>
  <c r="F124" i="1"/>
  <c r="H112" i="1"/>
  <c r="F112" i="1"/>
  <c r="F135" i="1"/>
  <c r="H135" i="1"/>
  <c r="F131" i="1"/>
  <c r="H131" i="1"/>
  <c r="M127" i="1"/>
  <c r="F127" i="1"/>
  <c r="H127" i="1"/>
  <c r="M123" i="1"/>
  <c r="F123" i="1"/>
  <c r="H123" i="1"/>
  <c r="M119" i="1"/>
  <c r="F119" i="1"/>
  <c r="H119" i="1"/>
  <c r="F115" i="1"/>
  <c r="H115" i="1"/>
  <c r="M111" i="1"/>
  <c r="F111" i="1"/>
  <c r="H111" i="1"/>
  <c r="M107" i="1"/>
  <c r="F107" i="1"/>
  <c r="H107" i="1"/>
  <c r="M103" i="1"/>
  <c r="F103" i="1"/>
  <c r="H103" i="1"/>
  <c r="M99" i="1"/>
  <c r="F99" i="1"/>
  <c r="H99" i="1"/>
  <c r="F95" i="1"/>
  <c r="H95" i="1"/>
  <c r="M91" i="1"/>
  <c r="F91" i="1"/>
  <c r="H91" i="1"/>
  <c r="M87" i="1"/>
  <c r="F87" i="1"/>
  <c r="H87" i="1"/>
  <c r="F83" i="1"/>
  <c r="H83" i="1"/>
  <c r="M79" i="1"/>
  <c r="F79" i="1"/>
  <c r="H79" i="1"/>
  <c r="M75" i="1"/>
  <c r="F75" i="1"/>
  <c r="H75" i="1"/>
  <c r="F71" i="1"/>
  <c r="H71" i="1"/>
  <c r="F67" i="1"/>
  <c r="H67" i="1"/>
  <c r="M62" i="1"/>
  <c r="F62" i="1"/>
  <c r="H62" i="1"/>
  <c r="H141" i="1"/>
  <c r="F141" i="1"/>
  <c r="F138" i="1"/>
  <c r="H138" i="1"/>
  <c r="H134" i="1"/>
  <c r="F134" i="1"/>
  <c r="F130" i="1"/>
  <c r="H130" i="1"/>
  <c r="H126" i="1"/>
  <c r="F126" i="1"/>
  <c r="M122" i="1"/>
  <c r="F122" i="1"/>
  <c r="H122" i="1"/>
  <c r="M118" i="1"/>
  <c r="H118" i="1"/>
  <c r="F118" i="1"/>
  <c r="H110" i="1"/>
  <c r="F110" i="1"/>
  <c r="M106" i="1"/>
  <c r="F106" i="1"/>
  <c r="H106" i="1"/>
  <c r="M102" i="1"/>
  <c r="H102" i="1"/>
  <c r="F102" i="1"/>
  <c r="M98" i="1"/>
  <c r="F98" i="1"/>
  <c r="H98" i="1"/>
  <c r="M94" i="1"/>
  <c r="F94" i="1"/>
  <c r="H94" i="1"/>
  <c r="M90" i="1"/>
  <c r="F90" i="1"/>
  <c r="H90" i="1"/>
  <c r="F86" i="1"/>
  <c r="H86" i="1"/>
  <c r="M82" i="1"/>
  <c r="F82" i="1"/>
  <c r="H82" i="1"/>
  <c r="M78" i="1"/>
  <c r="F78" i="1"/>
  <c r="H78" i="1"/>
  <c r="M74" i="1"/>
  <c r="F74" i="1"/>
  <c r="H74" i="1"/>
  <c r="F70" i="1"/>
  <c r="H70" i="1"/>
  <c r="M65" i="1"/>
  <c r="H65" i="1"/>
  <c r="F65" i="1"/>
  <c r="M61" i="1"/>
  <c r="H61" i="1"/>
  <c r="F61" i="1"/>
  <c r="H140" i="1"/>
  <c r="F140" i="1"/>
  <c r="M133" i="1"/>
  <c r="H133" i="1"/>
  <c r="F133" i="1"/>
  <c r="M129" i="1"/>
  <c r="H129" i="1"/>
  <c r="F129" i="1"/>
  <c r="M121" i="1"/>
  <c r="H121" i="1"/>
  <c r="F121" i="1"/>
  <c r="H117" i="1"/>
  <c r="F117" i="1"/>
  <c r="M109" i="1"/>
  <c r="H109" i="1"/>
  <c r="F109" i="1"/>
  <c r="M101" i="1"/>
  <c r="H101" i="1"/>
  <c r="F101" i="1"/>
  <c r="M97" i="1"/>
  <c r="H97" i="1"/>
  <c r="F97" i="1"/>
  <c r="H89" i="1"/>
  <c r="F89" i="1"/>
  <c r="H81" i="1"/>
  <c r="F81" i="1"/>
  <c r="H136" i="1"/>
  <c r="F136" i="1"/>
  <c r="H128" i="1"/>
  <c r="F128" i="1"/>
  <c r="M120" i="1"/>
  <c r="H120" i="1"/>
  <c r="F120" i="1"/>
  <c r="H116" i="1"/>
  <c r="F116" i="1"/>
  <c r="M100" i="1"/>
  <c r="H100" i="1"/>
  <c r="F100" i="1"/>
  <c r="H96" i="1"/>
  <c r="F96" i="1"/>
  <c r="H92" i="1"/>
  <c r="F92" i="1"/>
  <c r="M88" i="1"/>
  <c r="H88" i="1"/>
  <c r="F88" i="1"/>
  <c r="M84" i="1"/>
  <c r="H84" i="1"/>
  <c r="F84" i="1"/>
  <c r="M80" i="1"/>
  <c r="H80" i="1"/>
  <c r="F80" i="1"/>
  <c r="M76" i="1"/>
  <c r="M72" i="1"/>
  <c r="H72" i="1"/>
  <c r="F72" i="1"/>
  <c r="M68" i="1"/>
  <c r="H68" i="1"/>
  <c r="F68" i="1"/>
  <c r="F63" i="1"/>
  <c r="H63" i="1"/>
  <c r="M59" i="1"/>
  <c r="F33" i="1"/>
  <c r="H33" i="1"/>
  <c r="F35" i="1"/>
  <c r="H35" i="1"/>
  <c r="M41" i="1"/>
  <c r="F41" i="1"/>
  <c r="H41" i="1"/>
  <c r="M42" i="1"/>
  <c r="H42" i="1"/>
  <c r="F42" i="1"/>
  <c r="M34" i="1"/>
  <c r="H34" i="1"/>
  <c r="F34" i="1"/>
  <c r="F45" i="1"/>
  <c r="F47" i="1"/>
  <c r="F46" i="1"/>
  <c r="M141" i="1"/>
  <c r="M139" i="1"/>
  <c r="M138" i="1"/>
  <c r="M140" i="1"/>
  <c r="H46" i="1"/>
  <c r="M37" i="1"/>
  <c r="M69" i="1"/>
  <c r="M86" i="1"/>
  <c r="M29" i="1"/>
  <c r="M135" i="1"/>
  <c r="M212" i="1"/>
  <c r="M116" i="1"/>
  <c r="M190" i="1"/>
  <c r="H38" i="1"/>
  <c r="M335" i="1"/>
  <c r="M333" i="1"/>
  <c r="M331" i="1"/>
  <c r="M329" i="1"/>
  <c r="M327" i="1"/>
  <c r="M325" i="1"/>
  <c r="M323" i="1"/>
  <c r="M320" i="1"/>
  <c r="M318" i="1"/>
  <c r="M317" i="1"/>
  <c r="M315" i="1"/>
  <c r="M314" i="1"/>
  <c r="M312" i="1"/>
  <c r="M308" i="1"/>
  <c r="M306" i="1"/>
  <c r="M304" i="1"/>
  <c r="M302" i="1"/>
  <c r="M300" i="1"/>
  <c r="M297" i="1"/>
  <c r="M295" i="1"/>
  <c r="M293" i="1"/>
  <c r="M291" i="1"/>
  <c r="M289" i="1"/>
  <c r="M288" i="1"/>
  <c r="M286" i="1"/>
  <c r="M284" i="1"/>
  <c r="M282" i="1"/>
  <c r="M280" i="1"/>
  <c r="M278" i="1"/>
  <c r="M276" i="1"/>
  <c r="M274" i="1"/>
  <c r="M273" i="1"/>
  <c r="M33" i="1"/>
  <c r="M47" i="1"/>
  <c r="M45" i="1"/>
  <c r="M214" i="1"/>
  <c r="M189" i="1"/>
  <c r="M217" i="1"/>
  <c r="M136" i="1"/>
  <c r="M134" i="1"/>
  <c r="M108" i="1"/>
  <c r="M117" i="1"/>
  <c r="M83" i="1"/>
  <c r="M70" i="1"/>
  <c r="M114" i="1"/>
  <c r="H30" i="1"/>
  <c r="F20" i="1"/>
  <c r="H26" i="1"/>
  <c r="M26" i="1"/>
  <c r="M35" i="1"/>
  <c r="M43" i="1"/>
  <c r="M39" i="1"/>
  <c r="H37" i="1"/>
  <c r="H20" i="1"/>
  <c r="H36" i="1"/>
  <c r="M38" i="1"/>
  <c r="H31" i="1"/>
  <c r="H11" i="1"/>
  <c r="M27" i="1"/>
  <c r="M110" i="1"/>
  <c r="M126" i="1"/>
  <c r="M205" i="1"/>
  <c r="M113" i="1"/>
  <c r="M92" i="1"/>
  <c r="I406" i="1"/>
  <c r="M406" i="1" s="1"/>
  <c r="M249" i="1"/>
  <c r="H28" i="1"/>
  <c r="H40" i="1"/>
  <c r="H44" i="1"/>
  <c r="F21" i="1"/>
  <c r="H29" i="1"/>
  <c r="M30" i="1"/>
  <c r="M36" i="1"/>
  <c r="H43" i="1"/>
  <c r="M44" i="1"/>
  <c r="M31" i="1"/>
  <c r="H39" i="1"/>
  <c r="M40" i="1"/>
  <c r="M28" i="1"/>
  <c r="M128" i="1"/>
  <c r="M130" i="1"/>
  <c r="M112" i="1"/>
  <c r="M187" i="1"/>
  <c r="M188" i="1"/>
  <c r="M71" i="1"/>
  <c r="M255" i="1"/>
  <c r="M195" i="1"/>
  <c r="M197" i="1"/>
  <c r="H23" i="1"/>
  <c r="F23" i="1"/>
  <c r="H19" i="1"/>
  <c r="M19" i="1"/>
  <c r="F19" i="1"/>
  <c r="M17" i="1"/>
  <c r="H17" i="1"/>
  <c r="H15" i="1"/>
  <c r="F15" i="1"/>
  <c r="M96" i="1"/>
  <c r="M89" i="1"/>
  <c r="M81" i="1"/>
  <c r="M66" i="1"/>
  <c r="M64" i="1"/>
  <c r="F60" i="1"/>
  <c r="M272" i="1"/>
  <c r="M268" i="1"/>
  <c r="M264" i="1"/>
  <c r="M257" i="1"/>
  <c r="M254" i="1"/>
  <c r="M250" i="1"/>
  <c r="M247" i="1"/>
  <c r="M245" i="1"/>
  <c r="M239" i="1"/>
  <c r="M236" i="1"/>
  <c r="M232" i="1"/>
  <c r="M225" i="1"/>
  <c r="M223" i="1"/>
  <c r="M219" i="1"/>
  <c r="M194" i="1"/>
  <c r="F194" i="1"/>
  <c r="H194" i="1"/>
  <c r="M196" i="1"/>
  <c r="M198" i="1"/>
  <c r="M24" i="1"/>
  <c r="F24" i="1"/>
  <c r="M22" i="1"/>
  <c r="H22" i="1"/>
  <c r="M16" i="1"/>
  <c r="F16" i="1"/>
  <c r="M13" i="1"/>
  <c r="F13" i="1"/>
  <c r="H13" i="1"/>
  <c r="F11" i="1"/>
  <c r="I54" i="1"/>
  <c r="M54" i="1" s="1"/>
  <c r="M104" i="1"/>
  <c r="M95" i="1"/>
  <c r="M85" i="1"/>
  <c r="M77" i="1"/>
  <c r="M67" i="1"/>
  <c r="M63" i="1"/>
  <c r="M271" i="1"/>
  <c r="M269" i="1"/>
  <c r="M265" i="1"/>
  <c r="M263" i="1"/>
  <c r="M258" i="1"/>
  <c r="M253" i="1"/>
  <c r="M251" i="1"/>
  <c r="M248" i="1"/>
  <c r="M242" i="1"/>
  <c r="M240" i="1"/>
  <c r="M237" i="1"/>
  <c r="M233" i="1"/>
  <c r="M231" i="1"/>
  <c r="M228" i="1"/>
  <c r="M226" i="1"/>
  <c r="M222" i="1"/>
  <c r="M218" i="1"/>
  <c r="F17" i="1"/>
  <c r="M199" i="1"/>
  <c r="M60" i="1"/>
  <c r="M215" i="1"/>
  <c r="M193" i="1"/>
  <c r="H21" i="1"/>
  <c r="M15" i="1"/>
  <c r="M12" i="1"/>
  <c r="I183" i="1"/>
  <c r="M183" i="1" s="1"/>
  <c r="M234" i="1"/>
  <c r="M241" i="1"/>
  <c r="M252" i="1"/>
  <c r="M259" i="1"/>
  <c r="M266" i="1"/>
  <c r="F406" i="1" l="1"/>
  <c r="H406" i="1"/>
  <c r="H183" i="1"/>
  <c r="H54" i="1"/>
  <c r="F54" i="1"/>
  <c r="F183" i="1"/>
  <c r="J261" i="1" l="1"/>
  <c r="J51" i="1"/>
  <c r="J52" i="1"/>
  <c r="J50" i="1"/>
  <c r="J164" i="1"/>
  <c r="J168" i="1"/>
  <c r="J172" i="1"/>
  <c r="J176" i="1"/>
  <c r="J180" i="1"/>
  <c r="J161" i="1"/>
  <c r="J169" i="1"/>
  <c r="J177" i="1"/>
  <c r="J162" i="1"/>
  <c r="J166" i="1"/>
  <c r="J170" i="1"/>
  <c r="J174" i="1"/>
  <c r="J178" i="1"/>
  <c r="J163" i="1"/>
  <c r="J167" i="1"/>
  <c r="J171" i="1"/>
  <c r="J175" i="1"/>
  <c r="J179" i="1"/>
  <c r="J165" i="1"/>
  <c r="J173" i="1"/>
  <c r="J181" i="1"/>
  <c r="J399" i="1"/>
  <c r="J402" i="1"/>
  <c r="J398" i="1"/>
  <c r="J404" i="1"/>
  <c r="J403" i="1"/>
  <c r="J400" i="1"/>
  <c r="J401" i="1"/>
  <c r="J397" i="1"/>
  <c r="J410" i="1"/>
  <c r="J409" i="1"/>
  <c r="J408" i="1"/>
  <c r="J411" i="1"/>
  <c r="J152" i="1"/>
  <c r="J156" i="1"/>
  <c r="J160" i="1"/>
  <c r="J155" i="1"/>
  <c r="J151" i="1"/>
  <c r="J158" i="1"/>
  <c r="J154" i="1"/>
  <c r="J157" i="1"/>
  <c r="J159" i="1"/>
  <c r="J153" i="1"/>
  <c r="J193" i="1"/>
  <c r="J150" i="1"/>
  <c r="J148" i="1"/>
  <c r="J146" i="1"/>
  <c r="J144" i="1"/>
  <c r="J142" i="1"/>
  <c r="J147" i="1"/>
  <c r="J145" i="1"/>
  <c r="J149" i="1"/>
  <c r="J143" i="1"/>
  <c r="J49" i="1"/>
  <c r="J48" i="1"/>
  <c r="J413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25" i="1"/>
  <c r="J14" i="1"/>
  <c r="J18" i="1"/>
  <c r="M417" i="1"/>
  <c r="J32" i="1"/>
  <c r="J353" i="1"/>
  <c r="J349" i="1"/>
  <c r="J346" i="1"/>
  <c r="J342" i="1"/>
  <c r="J356" i="1"/>
  <c r="J352" i="1"/>
  <c r="J350" i="1"/>
  <c r="J345" i="1"/>
  <c r="J341" i="1"/>
  <c r="J338" i="1"/>
  <c r="J355" i="1"/>
  <c r="J348" i="1"/>
  <c r="J344" i="1"/>
  <c r="J340" i="1"/>
  <c r="J337" i="1"/>
  <c r="J357" i="1"/>
  <c r="J354" i="1"/>
  <c r="J351" i="1"/>
  <c r="J347" i="1"/>
  <c r="J343" i="1"/>
  <c r="J339" i="1"/>
  <c r="J275" i="1"/>
  <c r="J277" i="1"/>
  <c r="J279" i="1"/>
  <c r="J281" i="1"/>
  <c r="J283" i="1"/>
  <c r="J285" i="1"/>
  <c r="J287" i="1"/>
  <c r="J290" i="1"/>
  <c r="J292" i="1"/>
  <c r="J294" i="1"/>
  <c r="J296" i="1"/>
  <c r="J298" i="1"/>
  <c r="J299" i="1"/>
  <c r="J301" i="1"/>
  <c r="J303" i="1"/>
  <c r="J305" i="1"/>
  <c r="J307" i="1"/>
  <c r="J309" i="1"/>
  <c r="J310" i="1"/>
  <c r="J311" i="1"/>
  <c r="J313" i="1"/>
  <c r="J316" i="1"/>
  <c r="J319" i="1"/>
  <c r="J321" i="1"/>
  <c r="J322" i="1"/>
  <c r="J324" i="1"/>
  <c r="J326" i="1"/>
  <c r="J328" i="1"/>
  <c r="J330" i="1"/>
  <c r="J332" i="1"/>
  <c r="J334" i="1"/>
  <c r="J336" i="1"/>
  <c r="J335" i="1"/>
  <c r="J331" i="1"/>
  <c r="J327" i="1"/>
  <c r="J323" i="1"/>
  <c r="J320" i="1"/>
  <c r="J317" i="1"/>
  <c r="J314" i="1"/>
  <c r="J312" i="1"/>
  <c r="J306" i="1"/>
  <c r="J302" i="1"/>
  <c r="J295" i="1"/>
  <c r="J291" i="1"/>
  <c r="J288" i="1"/>
  <c r="J284" i="1"/>
  <c r="J282" i="1"/>
  <c r="J278" i="1"/>
  <c r="J274" i="1"/>
  <c r="J333" i="1"/>
  <c r="J329" i="1"/>
  <c r="J325" i="1"/>
  <c r="J318" i="1"/>
  <c r="J315" i="1"/>
  <c r="J308" i="1"/>
  <c r="J304" i="1"/>
  <c r="J300" i="1"/>
  <c r="J297" i="1"/>
  <c r="J293" i="1"/>
  <c r="J289" i="1"/>
  <c r="J286" i="1"/>
  <c r="J280" i="1"/>
  <c r="J276" i="1"/>
  <c r="J273" i="1"/>
  <c r="J139" i="1"/>
  <c r="J141" i="1"/>
  <c r="J140" i="1"/>
  <c r="J46" i="1"/>
  <c r="J45" i="1"/>
  <c r="J47" i="1"/>
  <c r="F417" i="1"/>
  <c r="J189" i="1"/>
  <c r="J40" i="1"/>
  <c r="J87" i="1"/>
  <c r="J136" i="1"/>
  <c r="J68" i="1"/>
  <c r="J33" i="1"/>
  <c r="J212" i="1"/>
  <c r="J209" i="1"/>
  <c r="J13" i="1"/>
  <c r="J39" i="1"/>
  <c r="J263" i="1"/>
  <c r="J248" i="1"/>
  <c r="J228" i="1"/>
  <c r="J260" i="1"/>
  <c r="J235" i="1"/>
  <c r="J133" i="1"/>
  <c r="J72" i="1"/>
  <c r="J124" i="1"/>
  <c r="J206" i="1"/>
  <c r="J43" i="1"/>
  <c r="J106" i="1"/>
  <c r="J90" i="1"/>
  <c r="J129" i="1"/>
  <c r="J20" i="1"/>
  <c r="J115" i="1"/>
  <c r="J99" i="1"/>
  <c r="J135" i="1"/>
  <c r="J210" i="1"/>
  <c r="J194" i="1"/>
  <c r="J130" i="1"/>
  <c r="J104" i="1"/>
  <c r="J88" i="1"/>
  <c r="J201" i="1"/>
  <c r="J30" i="1"/>
  <c r="J132" i="1"/>
  <c r="J214" i="1"/>
  <c r="J125" i="1"/>
  <c r="J34" i="1"/>
  <c r="J216" i="1"/>
  <c r="J231" i="1"/>
  <c r="J256" i="1"/>
  <c r="J227" i="1"/>
  <c r="J258" i="1"/>
  <c r="J233" i="1"/>
  <c r="J267" i="1"/>
  <c r="J242" i="1"/>
  <c r="J98" i="1"/>
  <c r="J22" i="1"/>
  <c r="J103" i="1"/>
  <c r="J77" i="1"/>
  <c r="J91" i="1"/>
  <c r="J44" i="1"/>
  <c r="J127" i="1"/>
  <c r="J74" i="1"/>
  <c r="J126" i="1"/>
  <c r="J101" i="1"/>
  <c r="J134" i="1"/>
  <c r="J128" i="1"/>
  <c r="J205" i="1"/>
  <c r="J121" i="1"/>
  <c r="J95" i="1"/>
  <c r="J122" i="1"/>
  <c r="J11" i="1"/>
  <c r="J62" i="1"/>
  <c r="J41" i="1"/>
  <c r="J27" i="1"/>
  <c r="J36" i="1"/>
  <c r="J191" i="1"/>
  <c r="J198" i="1"/>
  <c r="J96" i="1"/>
  <c r="J217" i="1"/>
  <c r="J252" i="1"/>
  <c r="J257" i="1"/>
  <c r="J230" i="1"/>
  <c r="J237" i="1"/>
  <c r="J266" i="1"/>
  <c r="J249" i="1"/>
  <c r="J238" i="1"/>
  <c r="J218" i="1"/>
  <c r="J246" i="1"/>
  <c r="J223" i="1"/>
  <c r="J108" i="1"/>
  <c r="J195" i="1"/>
  <c r="J208" i="1"/>
  <c r="J204" i="1"/>
  <c r="J93" i="1"/>
  <c r="J137" i="1"/>
  <c r="J100" i="1"/>
  <c r="J202" i="1"/>
  <c r="J29" i="1"/>
  <c r="J119" i="1"/>
  <c r="J200" i="1"/>
  <c r="J109" i="1"/>
  <c r="J69" i="1"/>
  <c r="J94" i="1"/>
  <c r="J79" i="1"/>
  <c r="J71" i="1"/>
  <c r="J81" i="1"/>
  <c r="J80" i="1"/>
  <c r="J83" i="1"/>
  <c r="J59" i="1"/>
  <c r="J120" i="1"/>
  <c r="J16" i="1"/>
  <c r="J70" i="1"/>
  <c r="J110" i="1"/>
  <c r="J31" i="1"/>
  <c r="J38" i="1"/>
  <c r="J131" i="1"/>
  <c r="J123" i="1"/>
  <c r="J85" i="1"/>
  <c r="J111" i="1"/>
  <c r="J207" i="1"/>
  <c r="J118" i="1"/>
  <c r="J112" i="1"/>
  <c r="J63" i="1"/>
  <c r="J271" i="1"/>
  <c r="J244" i="1"/>
  <c r="J219" i="1"/>
  <c r="J247" i="1"/>
  <c r="J236" i="1"/>
  <c r="J220" i="1"/>
  <c r="J265" i="1"/>
  <c r="J251" i="1"/>
  <c r="J240" i="1"/>
  <c r="J270" i="1"/>
  <c r="J255" i="1"/>
  <c r="J241" i="1"/>
  <c r="J226" i="1"/>
  <c r="J253" i="1"/>
  <c r="J229" i="1"/>
  <c r="J65" i="1"/>
  <c r="J89" i="1"/>
  <c r="J84" i="1"/>
  <c r="J107" i="1"/>
  <c r="J117" i="1"/>
  <c r="J102" i="1"/>
  <c r="J86" i="1"/>
  <c r="J37" i="1"/>
  <c r="J28" i="1"/>
  <c r="J92" i="1"/>
  <c r="J190" i="1"/>
  <c r="J73" i="1"/>
  <c r="J213" i="1"/>
  <c r="J76" i="1"/>
  <c r="J138" i="1"/>
  <c r="J61" i="1"/>
  <c r="J211" i="1"/>
  <c r="J24" i="1"/>
  <c r="J197" i="1"/>
  <c r="J188" i="1"/>
  <c r="J192" i="1"/>
  <c r="J75" i="1"/>
  <c r="J203" i="1"/>
  <c r="J114" i="1"/>
  <c r="J35" i="1"/>
  <c r="J42" i="1"/>
  <c r="J26" i="1"/>
  <c r="J196" i="1"/>
  <c r="J23" i="1"/>
  <c r="J64" i="1"/>
  <c r="J250" i="1"/>
  <c r="J67" i="1"/>
  <c r="J269" i="1"/>
  <c r="J224" i="1"/>
  <c r="J215" i="1"/>
  <c r="J97" i="1"/>
  <c r="J406" i="1"/>
  <c r="J221" i="1"/>
  <c r="J254" i="1"/>
  <c r="J232" i="1"/>
  <c r="J187" i="1"/>
  <c r="J113" i="1"/>
  <c r="J12" i="1"/>
  <c r="J199" i="1"/>
  <c r="J243" i="1"/>
  <c r="J225" i="1"/>
  <c r="J272" i="1"/>
  <c r="J82" i="1"/>
  <c r="H417" i="1"/>
  <c r="J105" i="1"/>
  <c r="J264" i="1"/>
  <c r="J239" i="1"/>
  <c r="J222" i="1"/>
  <c r="J60" i="1"/>
  <c r="J234" i="1"/>
  <c r="J262" i="1"/>
  <c r="J268" i="1"/>
  <c r="J21" i="1"/>
  <c r="J17" i="1"/>
  <c r="J116" i="1"/>
  <c r="J15" i="1"/>
  <c r="J19" i="1"/>
  <c r="J66" i="1"/>
  <c r="J259" i="1"/>
  <c r="J245" i="1"/>
  <c r="J78" i="1"/>
  <c r="J183" i="1"/>
  <c r="J54" i="1"/>
  <c r="J417" i="1" l="1"/>
</calcChain>
</file>

<file path=xl/sharedStrings.xml><?xml version="1.0" encoding="utf-8"?>
<sst xmlns="http://schemas.openxmlformats.org/spreadsheetml/2006/main" count="422" uniqueCount="414">
  <si>
    <t>BUS</t>
  </si>
  <si>
    <t>% of</t>
  </si>
  <si>
    <t>URBANIZED AREA / STATE</t>
  </si>
  <si>
    <t>TOTAL</t>
  </si>
  <si>
    <t>&gt; 1,000,000 POPULATION</t>
  </si>
  <si>
    <t>PREVENTIVE MAINTENANCE</t>
  </si>
  <si>
    <t>RAIL</t>
  </si>
  <si>
    <t>Total</t>
  </si>
  <si>
    <t>%</t>
  </si>
  <si>
    <t>Bus</t>
  </si>
  <si>
    <t>Rail</t>
  </si>
  <si>
    <t>Atlanta, GA</t>
  </si>
  <si>
    <t>Cleveland, OH</t>
  </si>
  <si>
    <t>Detroit, MI</t>
  </si>
  <si>
    <t>Houston, TX</t>
  </si>
  <si>
    <t>New Orleans, LA</t>
  </si>
  <si>
    <t>Pittsburgh, PA</t>
  </si>
  <si>
    <t>San Antonio, TX</t>
  </si>
  <si>
    <t>San Diego, CA</t>
  </si>
  <si>
    <t>Seattle, WA</t>
  </si>
  <si>
    <t>SUBTOTAL</t>
  </si>
  <si>
    <t>Akron, OH</t>
  </si>
  <si>
    <t>Baton Rouge, LA</t>
  </si>
  <si>
    <t>Colorado Springs, CO</t>
  </si>
  <si>
    <t>Dayton, OH</t>
  </si>
  <si>
    <t>Des Moines, IA</t>
  </si>
  <si>
    <t>Durham, NC</t>
  </si>
  <si>
    <t>Flint, MI</t>
  </si>
  <si>
    <t>Fort Wayne, IN</t>
  </si>
  <si>
    <t>Harrisburg, PA</t>
  </si>
  <si>
    <t>Jacksonville, FL</t>
  </si>
  <si>
    <t>Knoxville, TN</t>
  </si>
  <si>
    <t>Raleigh, NC</t>
  </si>
  <si>
    <t>Richmond, VA</t>
  </si>
  <si>
    <t>Rockford, IL</t>
  </si>
  <si>
    <t>Tulsa, OK</t>
  </si>
  <si>
    <t>Wichita, KS</t>
  </si>
  <si>
    <t>&lt; 200,000 POPUL.</t>
  </si>
  <si>
    <t>OBLIGATIONS</t>
  </si>
  <si>
    <t>PM as</t>
  </si>
  <si>
    <t>Cap. Obs.</t>
  </si>
  <si>
    <t xml:space="preserve">                 Below SUBTOTALs:  capital obligations and the % of PM obligations are shown based on the entire population group (including areas without PM).  </t>
  </si>
  <si>
    <t>Ann Arbor, MI</t>
  </si>
  <si>
    <t>Baltimore, MD</t>
  </si>
  <si>
    <t>Sacramento, CA</t>
  </si>
  <si>
    <t>San Jose, CA</t>
  </si>
  <si>
    <t>Stockton, CA</t>
  </si>
  <si>
    <t>Madison, WI</t>
  </si>
  <si>
    <t>Chicago, IL-IN</t>
  </si>
  <si>
    <t>Columbus, GA-AL</t>
  </si>
  <si>
    <t>Toledo, OH-MI</t>
  </si>
  <si>
    <t>Springfield, MA-CT</t>
  </si>
  <si>
    <t>San Juan, PR</t>
  </si>
  <si>
    <t>Virginia Beach, VA</t>
  </si>
  <si>
    <t>St. Louis, MO-IL</t>
  </si>
  <si>
    <t>Providence, RI-MA</t>
  </si>
  <si>
    <t>Portland, OR-WA</t>
  </si>
  <si>
    <t>Philadelphia, PA-NJ-DE-MD</t>
  </si>
  <si>
    <t>Miami, FL</t>
  </si>
  <si>
    <t>South Bend, IN-MI</t>
  </si>
  <si>
    <t>Scranton, PA</t>
  </si>
  <si>
    <t>Port St. Lucie, FL</t>
  </si>
  <si>
    <t>Oxnard, CA</t>
  </si>
  <si>
    <t>Nashville-Davidson, TN</t>
  </si>
  <si>
    <t>Little Rock, AR</t>
  </si>
  <si>
    <t>Lansing, MI</t>
  </si>
  <si>
    <t>Evansville, IN-KY</t>
  </si>
  <si>
    <t>Canton, OH</t>
  </si>
  <si>
    <t>Anchorage, AK</t>
  </si>
  <si>
    <t>Preventive Maintenance Obligations, by Type</t>
  </si>
  <si>
    <t>Preventive Maintenance Obligations, by Population Category</t>
  </si>
  <si>
    <t xml:space="preserve">NOTE:     Bus preventive maintenance obligations are included in Bus Other in Table 16;  rail PM is included in Fixed Guideway.   </t>
  </si>
  <si>
    <t xml:space="preserve">                 Total capital obligations = Total Bus + Fixed Guideway + New Starts obligations from Table 16.  </t>
  </si>
  <si>
    <t>Cincinnati, OH-KY-IN</t>
  </si>
  <si>
    <t>Tucson, AZ</t>
  </si>
  <si>
    <t>Santa Rosa, CA</t>
  </si>
  <si>
    <t>Pensacola, FL-AL</t>
  </si>
  <si>
    <t>Lincoln, NE</t>
  </si>
  <si>
    <t>Concord, CA</t>
  </si>
  <si>
    <t>Barnstable Town, MA</t>
  </si>
  <si>
    <t>Antioch, CA</t>
  </si>
  <si>
    <t>graph</t>
  </si>
  <si>
    <t>Kansas City, MO-KS</t>
  </si>
  <si>
    <t>Milwaukee, WI</t>
  </si>
  <si>
    <t>Washington, DC-VA-MD</t>
  </si>
  <si>
    <t>Chattanooga, TN-GA</t>
  </si>
  <si>
    <t>Davenport, IA-IL</t>
  </si>
  <si>
    <t>Fresno, CA</t>
  </si>
  <si>
    <t>Greensboro, NC</t>
  </si>
  <si>
    <t>Lancaster, PA</t>
  </si>
  <si>
    <t>Memphis, TN-MS-AR</t>
  </si>
  <si>
    <t>Reading, PA</t>
  </si>
  <si>
    <t>Springfield, MO</t>
  </si>
  <si>
    <t>Thousand Oaks, CA</t>
  </si>
  <si>
    <t>Worcester, MA-CT</t>
  </si>
  <si>
    <t>200,000 - 1,000,000 POP.</t>
  </si>
  <si>
    <t>Omaha, NE-IA</t>
  </si>
  <si>
    <t>Peoria, IL</t>
  </si>
  <si>
    <t>Rochester, NY</t>
  </si>
  <si>
    <t>Augusta-Richmond County, GA-SC</t>
  </si>
  <si>
    <t>Eugene, OR</t>
  </si>
  <si>
    <t>Abilene, TX</t>
  </si>
  <si>
    <t>Binghamton, NY-PA</t>
  </si>
  <si>
    <t>Bismarck, ND</t>
  </si>
  <si>
    <t>Boulder, CO</t>
  </si>
  <si>
    <t>Bowling Green, KY</t>
  </si>
  <si>
    <t>Burlington, VT</t>
  </si>
  <si>
    <t>Casper, WY</t>
  </si>
  <si>
    <t>Corvallis, OR</t>
  </si>
  <si>
    <t>Elmira, NY</t>
  </si>
  <si>
    <t>Fargo, ND-MN</t>
  </si>
  <si>
    <t>Fort Smith, AR-OK</t>
  </si>
  <si>
    <t>Fredericksburg, VA</t>
  </si>
  <si>
    <t>Greenville, NC</t>
  </si>
  <si>
    <t>Hagerstown, MD-WV-PA</t>
  </si>
  <si>
    <t>Hot Springs, AR</t>
  </si>
  <si>
    <t>Houma, LA</t>
  </si>
  <si>
    <t>Huntington, WV-KY-OH</t>
  </si>
  <si>
    <t>Idaho Falls, ID</t>
  </si>
  <si>
    <t>Johnson City, TN</t>
  </si>
  <si>
    <t>Killeen, TX</t>
  </si>
  <si>
    <t>Lawrence, KS</t>
  </si>
  <si>
    <t>Lawton, OK</t>
  </si>
  <si>
    <t>Lee's Summit, MO</t>
  </si>
  <si>
    <t>Logan, UT</t>
  </si>
  <si>
    <t>Longmont, CO</t>
  </si>
  <si>
    <t>Manchester, NH</t>
  </si>
  <si>
    <t>Mansfield, OH</t>
  </si>
  <si>
    <t>Middletown, OH</t>
  </si>
  <si>
    <t>Monroe, LA</t>
  </si>
  <si>
    <t>Nashua, NH-MA</t>
  </si>
  <si>
    <t>Newark, OH</t>
  </si>
  <si>
    <t>Owensboro, KY</t>
  </si>
  <si>
    <t>Pocatello, ID</t>
  </si>
  <si>
    <t>Portland, ME</t>
  </si>
  <si>
    <t>Portsmouth, NH-ME</t>
  </si>
  <si>
    <t>Santa Maria, CA</t>
  </si>
  <si>
    <t>Springfield, OH</t>
  </si>
  <si>
    <t>St. Augustine, FL</t>
  </si>
  <si>
    <t>St. Cloud, MN</t>
  </si>
  <si>
    <t>Terre Haute, IN</t>
  </si>
  <si>
    <t>Topeka, KS</t>
  </si>
  <si>
    <t>Vallejo, CA</t>
  </si>
  <si>
    <t>Wenatchee, WA</t>
  </si>
  <si>
    <t>Columbus, OH</t>
  </si>
  <si>
    <t>Indianapolis, IN</t>
  </si>
  <si>
    <t>Albuquerque, NM</t>
  </si>
  <si>
    <t>Bakersfield, CA</t>
  </si>
  <si>
    <t>El Paso, TX-NM</t>
  </si>
  <si>
    <t>Fayetteville, NC</t>
  </si>
  <si>
    <t>Fort Collins, CO</t>
  </si>
  <si>
    <t>Greenville, SC</t>
  </si>
  <si>
    <t>Hartford, CT</t>
  </si>
  <si>
    <t>Lubbock, TX</t>
  </si>
  <si>
    <t>McAllen, TX</t>
  </si>
  <si>
    <t>New Haven, CT</t>
  </si>
  <si>
    <t>Savannah, GA</t>
  </si>
  <si>
    <t>Syracuse, NY</t>
  </si>
  <si>
    <t>Winston-Salem, NC</t>
  </si>
  <si>
    <t>Amarillo, TX</t>
  </si>
  <si>
    <t>Blacksburg, VA</t>
  </si>
  <si>
    <t>Bloomington, IN</t>
  </si>
  <si>
    <t>Brownsville, TX</t>
  </si>
  <si>
    <t>Camarillo, CA</t>
  </si>
  <si>
    <t>Carson City, NV</t>
  </si>
  <si>
    <t>Danbury, CT-NY</t>
  </si>
  <si>
    <t>Davis, CA</t>
  </si>
  <si>
    <t>Dover, DE</t>
  </si>
  <si>
    <t>Duluth, MN-WI</t>
  </si>
  <si>
    <t>Flagstaff, AZ</t>
  </si>
  <si>
    <t>Gainesville, FL</t>
  </si>
  <si>
    <t>Hanford, CA</t>
  </si>
  <si>
    <t>Holland, MI</t>
  </si>
  <si>
    <t>Jackson, MI</t>
  </si>
  <si>
    <t>Jacksonville, NC</t>
  </si>
  <si>
    <t>Johnstown, PA</t>
  </si>
  <si>
    <t>Kissimmee, FL</t>
  </si>
  <si>
    <t>Kokomo, IN</t>
  </si>
  <si>
    <t>Lafayette, IN</t>
  </si>
  <si>
    <t>Lafayette, LA</t>
  </si>
  <si>
    <t>Lewiston, ID-WA</t>
  </si>
  <si>
    <t>Lima, OH</t>
  </si>
  <si>
    <t>Lynchburg, VA</t>
  </si>
  <si>
    <t>Missoula, MT</t>
  </si>
  <si>
    <t>Morgantown, WV</t>
  </si>
  <si>
    <t>Muncie, IN</t>
  </si>
  <si>
    <t>Muskegon, MI</t>
  </si>
  <si>
    <t>Nampa, ID</t>
  </si>
  <si>
    <t>Odessa, TX</t>
  </si>
  <si>
    <t>Parkersburg, WV-OH</t>
  </si>
  <si>
    <t>Petaluma, CA</t>
  </si>
  <si>
    <t>Pine Bluff, AR</t>
  </si>
  <si>
    <t>Port Huron, MI</t>
  </si>
  <si>
    <t>Porterville, CA</t>
  </si>
  <si>
    <t>Pueblo, CO</t>
  </si>
  <si>
    <t>Rocky Mount, NC</t>
  </si>
  <si>
    <t>San Angelo, TX</t>
  </si>
  <si>
    <t>San Luis Obispo, CA</t>
  </si>
  <si>
    <t>Simi Valley, CA</t>
  </si>
  <si>
    <t>Springfield, IL</t>
  </si>
  <si>
    <t>Wichita Falls, TX</t>
  </si>
  <si>
    <t>Yuma, AZ-CA</t>
  </si>
  <si>
    <t>Asheville, NC</t>
  </si>
  <si>
    <t>Charlotte, NC-SC</t>
  </si>
  <si>
    <t>Columbia, SC</t>
  </si>
  <si>
    <t>Lexington-Fayette, KY</t>
  </si>
  <si>
    <t>Anderson, SC</t>
  </si>
  <si>
    <t>Auburn, AL</t>
  </si>
  <si>
    <t>Battle Creek, MI</t>
  </si>
  <si>
    <t>Charlottesville, VA</t>
  </si>
  <si>
    <t>Decatur, AL</t>
  </si>
  <si>
    <t>Dothan, AL</t>
  </si>
  <si>
    <t>Erie, PA</t>
  </si>
  <si>
    <t>Farmington, NM</t>
  </si>
  <si>
    <t>Florence, AL</t>
  </si>
  <si>
    <t>Goldsboro, NC</t>
  </si>
  <si>
    <t>Great Falls, MT</t>
  </si>
  <si>
    <t>Harrisonburg, VA</t>
  </si>
  <si>
    <t>Hattiesburg, MS</t>
  </si>
  <si>
    <t>Hickory, NC</t>
  </si>
  <si>
    <t>Jonesboro, AR</t>
  </si>
  <si>
    <t>Lake Charles, LA</t>
  </si>
  <si>
    <t>Lodi, CA</t>
  </si>
  <si>
    <t>Murfreesboro, TN</t>
  </si>
  <si>
    <t>Norman, OK</t>
  </si>
  <si>
    <t>Pittsfield, MA</t>
  </si>
  <si>
    <t>Salisbury, MD-DE</t>
  </si>
  <si>
    <t>Sherman, TX</t>
  </si>
  <si>
    <t>Spartanburg, SC</t>
  </si>
  <si>
    <t>St. Charles, MD</t>
  </si>
  <si>
    <t>St. George, UT</t>
  </si>
  <si>
    <t>Tuscaloosa, AL</t>
  </si>
  <si>
    <t>Victoria, TX</t>
  </si>
  <si>
    <t>Yauco, PR</t>
  </si>
  <si>
    <t>York, PA</t>
  </si>
  <si>
    <t>Zephyrhills, FL</t>
  </si>
  <si>
    <t>Orlando, FL</t>
  </si>
  <si>
    <t>Austin, TX</t>
  </si>
  <si>
    <t>Boise City, ID</t>
  </si>
  <si>
    <t>Corpus Christi, TX</t>
  </si>
  <si>
    <t>Huntsville, AL</t>
  </si>
  <si>
    <t>Mobile, AL</t>
  </si>
  <si>
    <t>Waco, TX</t>
  </si>
  <si>
    <t>Bangor, ME</t>
  </si>
  <si>
    <t>Bellingham, WA</t>
  </si>
  <si>
    <t>Beloit, WI-IL</t>
  </si>
  <si>
    <t>Bremerton, WA</t>
  </si>
  <si>
    <t>Cumberland, MD-WV-PA</t>
  </si>
  <si>
    <t>Decatur, IL</t>
  </si>
  <si>
    <t>DeKalb, IL</t>
  </si>
  <si>
    <t>Deltona, FL</t>
  </si>
  <si>
    <t>Dubuque, IA-IL</t>
  </si>
  <si>
    <t>Frederick, MD</t>
  </si>
  <si>
    <t>Gadsden, AL</t>
  </si>
  <si>
    <t>Glens Falls, NY</t>
  </si>
  <si>
    <t>Grand Forks, ND-MN</t>
  </si>
  <si>
    <t>Grand Rapids, MI</t>
  </si>
  <si>
    <t>Harlingen, TX</t>
  </si>
  <si>
    <t>Iowa City, IA</t>
  </si>
  <si>
    <t>Ithaca, NY</t>
  </si>
  <si>
    <t>Joplin, MO</t>
  </si>
  <si>
    <t>Kingsport, TN-VA</t>
  </si>
  <si>
    <t>Lakeland, FL</t>
  </si>
  <si>
    <t>Las Cruces, NM</t>
  </si>
  <si>
    <t>Livermore, CA</t>
  </si>
  <si>
    <t>Longview, TX</t>
  </si>
  <si>
    <t>Medford, OR</t>
  </si>
  <si>
    <t>Mount Vernon, WA</t>
  </si>
  <si>
    <t>Santa Barbara, CA</t>
  </si>
  <si>
    <t>Sioux City, IA-NE-SD</t>
  </si>
  <si>
    <t>Titusville, FL</t>
  </si>
  <si>
    <t>Tyler, TX</t>
  </si>
  <si>
    <t>Williamsport, PA</t>
  </si>
  <si>
    <t>Wilmington, NC</t>
  </si>
  <si>
    <t>Winchester, VA</t>
  </si>
  <si>
    <t xml:space="preserve">                 % of Total percentages are based on the TOTAL preventive maintenance obligation of $1,900,392,657.  Bus and rail %s are based on the UZA total PM.</t>
  </si>
  <si>
    <t>CAPITAL PROJECT</t>
  </si>
  <si>
    <t>Boston, MA-NH-RI</t>
  </si>
  <si>
    <t>Dallas-Fort Worth-Arlington, TX</t>
  </si>
  <si>
    <t>Denver-Aurora, CO</t>
  </si>
  <si>
    <t>Los Angeles-Long Beach-Anaheim, CA</t>
  </si>
  <si>
    <t>New York-Newark, NY-NJ-CT</t>
  </si>
  <si>
    <t>Phoenix-Mesa, AZ</t>
  </si>
  <si>
    <t>Riverside-San Bernardino, CA</t>
  </si>
  <si>
    <t>Salt Lake City-West Valley City, UT</t>
  </si>
  <si>
    <t>San Francisco-Oakland, CA</t>
  </si>
  <si>
    <t>Tampa-St. Petersburg, FL</t>
  </si>
  <si>
    <t>Albany-Schenectady, NY</t>
  </si>
  <si>
    <t>Allentown, PA-NJ</t>
  </si>
  <si>
    <t>Appleton, WI</t>
  </si>
  <si>
    <t>Birmingham, AL</t>
  </si>
  <si>
    <t>Bonita Springs, FL</t>
  </si>
  <si>
    <t>Buffalo, NY</t>
  </si>
  <si>
    <t>Charleston-North Charleston, SC</t>
  </si>
  <si>
    <t>Conroe-The Woodlands, TX</t>
  </si>
  <si>
    <t>Denton-Lewisville, TX</t>
  </si>
  <si>
    <t>Fayetteville-Springdale-Rogers, AR-MO</t>
  </si>
  <si>
    <t>Green Bay, WI</t>
  </si>
  <si>
    <t>Gulfport, MS</t>
  </si>
  <si>
    <t>Indio-Cathedral City, CA</t>
  </si>
  <si>
    <t>Lancaster-Palmdale, CA</t>
  </si>
  <si>
    <t>Laredo, TX</t>
  </si>
  <si>
    <t>Louisville/Jefferson County, KY-IN</t>
  </si>
  <si>
    <t>Mission Viejo-Lake Forest-San Clemente, CA</t>
  </si>
  <si>
    <t>Murrieta-Temecula-Menifee, CA</t>
  </si>
  <si>
    <t>Myrtle Beach-Socastee, SC-NC</t>
  </si>
  <si>
    <t>Ogden-Layton, UT</t>
  </si>
  <si>
    <t>Oklahoma City, OK</t>
  </si>
  <si>
    <t>Palm Bay-Melbourne, FL</t>
  </si>
  <si>
    <t>Palm Coast-Daytona Beach-Port Orange, FL</t>
  </si>
  <si>
    <t>Poughkeepsie-Newburgh, NY-NJ</t>
  </si>
  <si>
    <t>Provo-Orem, UT</t>
  </si>
  <si>
    <t>Reno, NV-CA</t>
  </si>
  <si>
    <t>Salem, OR</t>
  </si>
  <si>
    <t>Shreveport, LA</t>
  </si>
  <si>
    <t>Urban Honolulu, HI</t>
  </si>
  <si>
    <t>Visalia, CA</t>
  </si>
  <si>
    <t>Youngstown, OH-PA</t>
  </si>
  <si>
    <t>Albany, OR</t>
  </si>
  <si>
    <t>Alexandria, LA</t>
  </si>
  <si>
    <t>Anniston-Oxford, AL</t>
  </si>
  <si>
    <t>Bend, OR</t>
  </si>
  <si>
    <t>Burlington, NC</t>
  </si>
  <si>
    <t>Cape Girardeau, MO-IL</t>
  </si>
  <si>
    <t>Charleston, WV</t>
  </si>
  <si>
    <t>Coeur D'Alene, ID</t>
  </si>
  <si>
    <t>Dover-Rochester, NH-ME</t>
  </si>
  <si>
    <t>El Paso de Robles (Paso Robles)-Atascadero, CA</t>
  </si>
  <si>
    <t>Elkhart, IN-MI</t>
  </si>
  <si>
    <t>Florida-Imbéry-Barceloneta, PR</t>
  </si>
  <si>
    <t>Fort Walton Beach-Navarre-Wright, FL</t>
  </si>
  <si>
    <t>Gilroy-Morgan Hill, CA</t>
  </si>
  <si>
    <t>Jackson, TN</t>
  </si>
  <si>
    <t>Juana Díaz, PR</t>
  </si>
  <si>
    <t>Kailua (Honolulu County)-Kaneohe, HI</t>
  </si>
  <si>
    <t>Lafayette-Louisville-Erie, CO</t>
  </si>
  <si>
    <t>Lewiston, ME</t>
  </si>
  <si>
    <t>Madera, CA</t>
  </si>
  <si>
    <t>Mandeville-Covington, LA</t>
  </si>
  <si>
    <t>Marysville, WA</t>
  </si>
  <si>
    <t>McKinney, TX</t>
  </si>
  <si>
    <t>North Port-Port Charlotte, FL</t>
  </si>
  <si>
    <t>Olympia-Lacey, WA</t>
  </si>
  <si>
    <t>Ponce, PR</t>
  </si>
  <si>
    <t>Rapid City, SD</t>
  </si>
  <si>
    <t>Sebastian-Vero Beach South-Florida Ridge, FL</t>
  </si>
  <si>
    <t>Sierra Vista, AZ</t>
  </si>
  <si>
    <t>South Lyon-Howell, MI</t>
  </si>
  <si>
    <t>Temple, TX</t>
  </si>
  <si>
    <t>Texarkana-Texarkana, AR</t>
  </si>
  <si>
    <t>Texarkana-Texarkana, TX-AR</t>
  </si>
  <si>
    <t>Weirton-Steubenville, WV-OH-PA</t>
  </si>
  <si>
    <t>Westminster-Eldersburg, MD</t>
  </si>
  <si>
    <t>Wheeling, WV-OH</t>
  </si>
  <si>
    <t>Williamsburg, VA</t>
  </si>
  <si>
    <t>Las Vegas-Henderson, NV</t>
  </si>
  <si>
    <t>Minneapolis-St. Paul, MN-WI</t>
  </si>
  <si>
    <t>Aberdeen-Bel Air South-Bel Air North, MD</t>
  </si>
  <si>
    <t>Bridgeport-Stamford, CT-NY</t>
  </si>
  <si>
    <t>Kalamazoo, MI</t>
  </si>
  <si>
    <t>Kennewick-Pasco, WA</t>
  </si>
  <si>
    <t>Round Lake Beach-McHenry-Grayslake, IL-WI</t>
  </si>
  <si>
    <t>Spokane, WA</t>
  </si>
  <si>
    <t>Victorville-Hesperia, CA</t>
  </si>
  <si>
    <t>Altoona, PA</t>
  </si>
  <si>
    <t>Ames, IA</t>
  </si>
  <si>
    <t>Anderson, IN</t>
  </si>
  <si>
    <t>Avondale-Goodyear, AZ</t>
  </si>
  <si>
    <t>Bay City, MI</t>
  </si>
  <si>
    <t>Beaumont, TX</t>
  </si>
  <si>
    <t>Benton Harbor-St. Joseph-Fair Plain, MI</t>
  </si>
  <si>
    <t>Billings, MT</t>
  </si>
  <si>
    <t>Bloomington-Normal, IL</t>
  </si>
  <si>
    <t>Bristol-Bristol, TN-VA</t>
  </si>
  <si>
    <t>Cedar Rapids, IA</t>
  </si>
  <si>
    <t>Champaign, IL</t>
  </si>
  <si>
    <t>Chico, CA</t>
  </si>
  <si>
    <t>Columbus, IN</t>
  </si>
  <si>
    <t>Danville, IL-IN</t>
  </si>
  <si>
    <t>Eau Claire, WI</t>
  </si>
  <si>
    <t>El Centro-Calexico, CA</t>
  </si>
  <si>
    <t>Fairbanks, AK</t>
  </si>
  <si>
    <t>Grants Pass, OR</t>
  </si>
  <si>
    <t>Hemet, CA</t>
  </si>
  <si>
    <t>Kenosha, WI-IL</t>
  </si>
  <si>
    <t>La Crosse, WI-MN</t>
  </si>
  <si>
    <t>Leesburg-Eustis-Tavares, FL</t>
  </si>
  <si>
    <t>Lompoc, CA</t>
  </si>
  <si>
    <t>Michigan City-La Porte, IN-MI</t>
  </si>
  <si>
    <t>Midland, MI</t>
  </si>
  <si>
    <t>Monroe, MI</t>
  </si>
  <si>
    <t>Napa, CA</t>
  </si>
  <si>
    <t>New Bedford, MA</t>
  </si>
  <si>
    <t>Pottstown, PA</t>
  </si>
  <si>
    <t>Redding, CA</t>
  </si>
  <si>
    <t>Saginaw, MI</t>
  </si>
  <si>
    <t>Salinas, Ca</t>
  </si>
  <si>
    <t>Santa Cruz, CA</t>
  </si>
  <si>
    <t>Santa Fe, NM</t>
  </si>
  <si>
    <t>Seaside-Monterey, CA</t>
  </si>
  <si>
    <t>Sioux Falls, SD</t>
  </si>
  <si>
    <t>State College, PA</t>
  </si>
  <si>
    <t>Tracy, CA</t>
  </si>
  <si>
    <t>Uniontown-Connellsville, PA</t>
  </si>
  <si>
    <t>Waterbury, CT</t>
  </si>
  <si>
    <t>Waterloo, IA</t>
  </si>
  <si>
    <t>Watsonville, CA</t>
  </si>
  <si>
    <t>West Bend, WI</t>
  </si>
  <si>
    <t>ILLINOIS GOV APP</t>
  </si>
  <si>
    <t>OREGON GOV APP</t>
  </si>
  <si>
    <t>TEXAS GOV APP</t>
  </si>
  <si>
    <t>VIRGIN ISLANDS GOV APP</t>
  </si>
  <si>
    <t>FY 2014 URBANIZED AREA FORMULA OBLIGATIONS FOR PREVENTIVE MAINTENANCE</t>
  </si>
  <si>
    <t>Table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</si>
</sst>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"/>
    <numFmt numFmtId="166" formatCode="&quot;$&quot;#,##0"/>
  </numFmts>
  <fonts count="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0"/>
      <name val="Times New Roman"/>
      <family val="1"/>
    </font>
    <font>
      <b/>
      <sz val="9"/>
      <name val="Arial"/>
      <family val="2"/>
    </font>
    <font>
      <b/>
      <sz val="9"/>
      <name val="Times New Roman"/>
      <family val="1"/>
    </font>
    <font>
      <sz val="10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gray0625">
        <fgColor indexed="8"/>
      </patternFill>
    </fill>
  </fills>
  <borders count="42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8"/>
      </right>
      <top/>
      <bottom style="hair">
        <color indexed="64"/>
      </bottom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medium">
        <color indexed="8"/>
      </right>
      <top/>
      <bottom style="dotted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medium">
        <color indexed="8"/>
      </right>
      <top/>
      <bottom style="dashed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8"/>
      </right>
      <top style="hair">
        <color indexed="64"/>
      </top>
      <bottom/>
      <diagonal/>
    </border>
    <border>
      <left style="thin">
        <color indexed="8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1" fontId="0" fillId="0" borderId="0" xfId="0" applyNumberFormat="1"/>
    <xf numFmtId="0" fontId="0" fillId="0" borderId="1" xfId="0" applyBorder="1"/>
    <xf numFmtId="0" fontId="0" fillId="0" borderId="2" xfId="0" applyBorder="1"/>
    <xf numFmtId="0" fontId="4" fillId="0" borderId="2" xfId="0" applyFont="1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4" fillId="0" borderId="0" xfId="0" applyFont="1" applyBorder="1"/>
    <xf numFmtId="0" fontId="0" fillId="0" borderId="5" xfId="0" applyBorder="1"/>
    <xf numFmtId="1" fontId="0" fillId="0" borderId="0" xfId="0" applyNumberFormat="1" applyBorder="1"/>
    <xf numFmtId="3" fontId="0" fillId="0" borderId="0" xfId="0" applyNumberFormat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3" fontId="0" fillId="0" borderId="0" xfId="0" applyNumberFormat="1" applyBorder="1"/>
    <xf numFmtId="164" fontId="0" fillId="0" borderId="0" xfId="0" applyNumberFormat="1" applyBorder="1"/>
    <xf numFmtId="165" fontId="0" fillId="0" borderId="0" xfId="0" applyNumberFormat="1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3" fontId="0" fillId="0" borderId="12" xfId="0" applyNumberFormat="1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1" fontId="0" fillId="0" borderId="5" xfId="0" applyNumberFormat="1" applyBorder="1"/>
    <xf numFmtId="0" fontId="0" fillId="0" borderId="16" xfId="0" applyBorder="1"/>
    <xf numFmtId="164" fontId="0" fillId="0" borderId="0" xfId="0" applyNumberFormat="1"/>
    <xf numFmtId="0" fontId="5" fillId="0" borderId="0" xfId="0" applyFont="1"/>
    <xf numFmtId="164" fontId="7" fillId="0" borderId="0" xfId="0" applyNumberFormat="1" applyFont="1"/>
    <xf numFmtId="0" fontId="5" fillId="0" borderId="0" xfId="0" applyFont="1" applyBorder="1"/>
    <xf numFmtId="0" fontId="0" fillId="0" borderId="17" xfId="0" applyBorder="1"/>
    <xf numFmtId="0" fontId="0" fillId="0" borderId="18" xfId="0" applyBorder="1"/>
    <xf numFmtId="164" fontId="0" fillId="0" borderId="18" xfId="0" applyNumberFormat="1" applyBorder="1"/>
    <xf numFmtId="3" fontId="0" fillId="0" borderId="18" xfId="0" applyNumberFormat="1" applyBorder="1"/>
    <xf numFmtId="0" fontId="0" fillId="0" borderId="19" xfId="0" applyBorder="1"/>
    <xf numFmtId="166" fontId="0" fillId="0" borderId="0" xfId="0" applyNumberFormat="1" applyBorder="1"/>
    <xf numFmtId="166" fontId="0" fillId="0" borderId="0" xfId="0" applyNumberFormat="1"/>
    <xf numFmtId="166" fontId="7" fillId="0" borderId="0" xfId="0" applyNumberFormat="1" applyFont="1"/>
    <xf numFmtId="166" fontId="0" fillId="0" borderId="8" xfId="0" applyNumberFormat="1" applyBorder="1"/>
    <xf numFmtId="0" fontId="1" fillId="2" borderId="1" xfId="0" applyFont="1" applyFill="1" applyBorder="1"/>
    <xf numFmtId="0" fontId="1" fillId="2" borderId="2" xfId="0" applyFont="1" applyFill="1" applyBorder="1"/>
    <xf numFmtId="0" fontId="1" fillId="2" borderId="15" xfId="0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0" fontId="1" fillId="2" borderId="0" xfId="0" applyFont="1" applyFill="1" applyBorder="1"/>
    <xf numFmtId="0" fontId="2" fillId="2" borderId="2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1" fillId="2" borderId="5" xfId="0" applyFont="1" applyFill="1" applyBorder="1"/>
    <xf numFmtId="0" fontId="4" fillId="2" borderId="0" xfId="0" applyFont="1" applyFill="1" applyAlignment="1">
      <alignment horizontal="center"/>
    </xf>
    <xf numFmtId="0" fontId="2" fillId="2" borderId="0" xfId="0" applyFont="1" applyFill="1" applyBorder="1"/>
    <xf numFmtId="0" fontId="5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1" fillId="2" borderId="21" xfId="0" applyFont="1" applyFill="1" applyBorder="1"/>
    <xf numFmtId="0" fontId="2" fillId="2" borderId="22" xfId="0" applyFont="1" applyFill="1" applyBorder="1"/>
    <xf numFmtId="0" fontId="2" fillId="2" borderId="23" xfId="0" applyFont="1" applyFill="1" applyBorder="1" applyAlignment="1">
      <alignment horizontal="center"/>
    </xf>
    <xf numFmtId="0" fontId="5" fillId="2" borderId="22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2" fillId="2" borderId="24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/>
    </xf>
    <xf numFmtId="0" fontId="1" fillId="2" borderId="24" xfId="0" applyFont="1" applyFill="1" applyBorder="1"/>
    <xf numFmtId="166" fontId="0" fillId="0" borderId="18" xfId="0" applyNumberFormat="1" applyBorder="1"/>
    <xf numFmtId="0" fontId="0" fillId="0" borderId="25" xfId="0" applyBorder="1"/>
    <xf numFmtId="1" fontId="0" fillId="0" borderId="25" xfId="0" applyNumberFormat="1" applyBorder="1"/>
    <xf numFmtId="166" fontId="0" fillId="0" borderId="25" xfId="0" applyNumberFormat="1" applyBorder="1"/>
    <xf numFmtId="3" fontId="0" fillId="0" borderId="25" xfId="0" applyNumberFormat="1" applyBorder="1"/>
    <xf numFmtId="3" fontId="0" fillId="0" borderId="26" xfId="0" applyNumberFormat="1" applyBorder="1"/>
    <xf numFmtId="166" fontId="0" fillId="0" borderId="27" xfId="0" applyNumberFormat="1" applyBorder="1"/>
    <xf numFmtId="3" fontId="0" fillId="0" borderId="28" xfId="0" applyNumberFormat="1" applyBorder="1"/>
    <xf numFmtId="1" fontId="8" fillId="0" borderId="0" xfId="0" applyNumberFormat="1" applyFont="1"/>
    <xf numFmtId="0" fontId="8" fillId="2" borderId="2" xfId="0" applyFont="1" applyFill="1" applyBorder="1"/>
    <xf numFmtId="0" fontId="8" fillId="2" borderId="0" xfId="0" applyFont="1" applyFill="1" applyBorder="1"/>
    <xf numFmtId="0" fontId="5" fillId="2" borderId="0" xfId="0" applyFont="1" applyFill="1"/>
    <xf numFmtId="0" fontId="5" fillId="2" borderId="22" xfId="0" applyFont="1" applyFill="1" applyBorder="1"/>
    <xf numFmtId="0" fontId="8" fillId="0" borderId="2" xfId="0" applyFont="1" applyBorder="1"/>
    <xf numFmtId="1" fontId="8" fillId="0" borderId="0" xfId="0" applyNumberFormat="1" applyFont="1" applyBorder="1"/>
    <xf numFmtId="0" fontId="8" fillId="0" borderId="0" xfId="0" applyFont="1" applyBorder="1"/>
    <xf numFmtId="0" fontId="8" fillId="0" borderId="18" xfId="0" applyFont="1" applyBorder="1"/>
    <xf numFmtId="0" fontId="8" fillId="0" borderId="0" xfId="0" applyFont="1" applyFill="1" applyBorder="1"/>
    <xf numFmtId="0" fontId="8" fillId="0" borderId="0" xfId="0" applyFont="1"/>
    <xf numFmtId="0" fontId="8" fillId="0" borderId="18" xfId="0" applyFont="1" applyFill="1" applyBorder="1"/>
    <xf numFmtId="0" fontId="8" fillId="0" borderId="0" xfId="0" applyFont="1" applyBorder="1" applyAlignment="1">
      <alignment wrapText="1"/>
    </xf>
    <xf numFmtId="0" fontId="8" fillId="0" borderId="8" xfId="0" applyFont="1" applyBorder="1"/>
    <xf numFmtId="0" fontId="5" fillId="0" borderId="12" xfId="0" applyFont="1" applyBorder="1"/>
    <xf numFmtId="0" fontId="0" fillId="0" borderId="29" xfId="0" applyBorder="1"/>
    <xf numFmtId="0" fontId="8" fillId="0" borderId="30" xfId="0" applyFont="1" applyBorder="1"/>
    <xf numFmtId="0" fontId="0" fillId="0" borderId="30" xfId="0" applyBorder="1"/>
    <xf numFmtId="3" fontId="0" fillId="0" borderId="31" xfId="0" applyNumberFormat="1" applyBorder="1"/>
    <xf numFmtId="3" fontId="0" fillId="0" borderId="30" xfId="0" applyNumberFormat="1" applyBorder="1"/>
    <xf numFmtId="0" fontId="0" fillId="0" borderId="32" xfId="0" applyBorder="1"/>
    <xf numFmtId="0" fontId="0" fillId="0" borderId="33" xfId="0" applyBorder="1"/>
    <xf numFmtId="0" fontId="8" fillId="0" borderId="34" xfId="0" applyFont="1" applyBorder="1"/>
    <xf numFmtId="0" fontId="0" fillId="0" borderId="34" xfId="0" applyBorder="1"/>
    <xf numFmtId="3" fontId="0" fillId="0" borderId="35" xfId="0" applyNumberFormat="1" applyBorder="1"/>
    <xf numFmtId="3" fontId="0" fillId="0" borderId="34" xfId="0" applyNumberFormat="1" applyBorder="1"/>
    <xf numFmtId="0" fontId="0" fillId="0" borderId="36" xfId="0" applyBorder="1"/>
    <xf numFmtId="0" fontId="0" fillId="0" borderId="0" xfId="0" applyNumberFormat="1" applyBorder="1"/>
    <xf numFmtId="0" fontId="0" fillId="0" borderId="37" xfId="0" applyBorder="1"/>
    <xf numFmtId="0" fontId="8" fillId="0" borderId="38" xfId="0" applyFont="1" applyBorder="1"/>
    <xf numFmtId="0" fontId="0" fillId="0" borderId="38" xfId="0" applyBorder="1"/>
    <xf numFmtId="3" fontId="0" fillId="0" borderId="39" xfId="0" applyNumberFormat="1" applyBorder="1"/>
    <xf numFmtId="164" fontId="0" fillId="0" borderId="38" xfId="0" applyNumberFormat="1" applyBorder="1"/>
    <xf numFmtId="3" fontId="0" fillId="0" borderId="38" xfId="0" applyNumberFormat="1" applyBorder="1"/>
    <xf numFmtId="166" fontId="0" fillId="0" borderId="38" xfId="0" applyNumberFormat="1" applyBorder="1"/>
    <xf numFmtId="0" fontId="0" fillId="0" borderId="40" xfId="0" applyBorder="1"/>
    <xf numFmtId="0" fontId="0" fillId="0" borderId="41" xfId="0" applyNumberFormat="1" applyBorder="1"/>
    <xf numFmtId="0" fontId="8" fillId="0" borderId="38" xfId="0" applyFont="1" applyFill="1" applyBorder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Border="1" applyAlignment="1"/>
    <xf numFmtId="0" fontId="0" fillId="0" borderId="0" xfId="0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426</xdr:row>
          <xdr:rowOff>152400</xdr:rowOff>
        </xdr:from>
        <xdr:to>
          <xdr:col>4</xdr:col>
          <xdr:colOff>990600</xdr:colOff>
          <xdr:row>446</xdr:row>
          <xdr:rowOff>19050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427</xdr:row>
          <xdr:rowOff>9525</xdr:rowOff>
        </xdr:from>
        <xdr:to>
          <xdr:col>11</xdr:col>
          <xdr:colOff>1257300</xdr:colOff>
          <xdr:row>446</xdr:row>
          <xdr:rowOff>38100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P428"/>
  <sheetViews>
    <sheetView tabSelected="1" zoomScale="85" zoomScaleNormal="85" workbookViewId="0">
      <pane xSplit="4" ySplit="7" topLeftCell="E8" activePane="bottomRight" state="frozen"/>
      <selection pane="topRight" activeCell="E1" sqref="E1"/>
      <selection pane="bottomLeft" activeCell="A9" sqref="A9"/>
      <selection pane="bottomRight" activeCell="Q55" sqref="Q55"/>
    </sheetView>
  </sheetViews>
  <sheetFormatPr defaultRowHeight="12.75" x14ac:dyDescent="0.2"/>
  <cols>
    <col min="1" max="1" width="1.28515625" customWidth="1"/>
    <col min="2" max="2" width="1.140625" customWidth="1"/>
    <col min="3" max="3" width="22" style="82" customWidth="1"/>
    <col min="4" max="4" width="14.7109375" customWidth="1"/>
    <col min="5" max="5" width="19.42578125" customWidth="1"/>
    <col min="6" max="6" width="7" customWidth="1"/>
    <col min="7" max="7" width="19.42578125" customWidth="1"/>
    <col min="8" max="8" width="7.28515625" customWidth="1"/>
    <col min="9" max="9" width="19.42578125" customWidth="1"/>
    <col min="10" max="10" width="6.7109375" customWidth="1"/>
    <col min="11" max="11" width="1.28515625" customWidth="1"/>
    <col min="12" max="12" width="19" customWidth="1"/>
    <col min="13" max="13" width="10" customWidth="1"/>
    <col min="14" max="14" width="1.7109375" customWidth="1"/>
    <col min="16" max="16" width="20" customWidth="1"/>
    <col min="17" max="17" width="26.5703125" customWidth="1"/>
  </cols>
  <sheetData>
    <row r="1" spans="2:14" x14ac:dyDescent="0.2">
      <c r="B1" s="114" t="s">
        <v>413</v>
      </c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</row>
    <row r="2" spans="2:14" ht="15" x14ac:dyDescent="0.25">
      <c r="B2" s="115" t="s">
        <v>412</v>
      </c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</row>
    <row r="3" spans="2:14" ht="6" customHeight="1" thickBot="1" x14ac:dyDescent="0.25">
      <c r="C3" s="72"/>
      <c r="D3" s="1"/>
      <c r="E3" s="1"/>
      <c r="F3" s="1"/>
      <c r="G3" s="1"/>
      <c r="H3" s="1"/>
      <c r="I3" s="1"/>
      <c r="J3" s="1"/>
      <c r="K3" s="1"/>
    </row>
    <row r="4" spans="2:14" x14ac:dyDescent="0.2">
      <c r="B4" s="41"/>
      <c r="C4" s="73"/>
      <c r="D4" s="42"/>
      <c r="E4" s="43"/>
      <c r="F4" s="42"/>
      <c r="G4" s="42"/>
      <c r="H4" s="42"/>
      <c r="I4" s="42"/>
      <c r="J4" s="42"/>
      <c r="K4" s="44"/>
      <c r="L4" s="42"/>
      <c r="M4" s="42"/>
      <c r="N4" s="44"/>
    </row>
    <row r="5" spans="2:14" x14ac:dyDescent="0.2">
      <c r="B5" s="45"/>
      <c r="C5" s="74"/>
      <c r="D5" s="46"/>
      <c r="E5" s="112" t="s">
        <v>5</v>
      </c>
      <c r="F5" s="113"/>
      <c r="G5" s="113"/>
      <c r="H5" s="113"/>
      <c r="I5" s="113"/>
      <c r="J5" s="113"/>
      <c r="K5" s="49"/>
      <c r="L5" s="48" t="s">
        <v>3</v>
      </c>
      <c r="M5" s="50" t="s">
        <v>39</v>
      </c>
      <c r="N5" s="49"/>
    </row>
    <row r="6" spans="2:14" x14ac:dyDescent="0.2">
      <c r="B6" s="45"/>
      <c r="C6" s="75"/>
      <c r="D6" s="51"/>
      <c r="E6" s="47"/>
      <c r="F6" s="52" t="s">
        <v>8</v>
      </c>
      <c r="G6" s="53"/>
      <c r="H6" s="54" t="s">
        <v>8</v>
      </c>
      <c r="I6" s="48"/>
      <c r="J6" s="52" t="s">
        <v>1</v>
      </c>
      <c r="K6" s="55"/>
      <c r="L6" s="48" t="s">
        <v>276</v>
      </c>
      <c r="M6" s="50" t="s">
        <v>1</v>
      </c>
      <c r="N6" s="49"/>
    </row>
    <row r="7" spans="2:14" ht="13.5" thickBot="1" x14ac:dyDescent="0.25">
      <c r="B7" s="56"/>
      <c r="C7" s="76" t="s">
        <v>2</v>
      </c>
      <c r="D7" s="57"/>
      <c r="E7" s="58" t="s">
        <v>0</v>
      </c>
      <c r="F7" s="59" t="s">
        <v>9</v>
      </c>
      <c r="G7" s="60" t="s">
        <v>6</v>
      </c>
      <c r="H7" s="59" t="s">
        <v>10</v>
      </c>
      <c r="I7" s="60" t="s">
        <v>3</v>
      </c>
      <c r="J7" s="59" t="s">
        <v>7</v>
      </c>
      <c r="K7" s="61"/>
      <c r="L7" s="60" t="s">
        <v>38</v>
      </c>
      <c r="M7" s="62" t="s">
        <v>40</v>
      </c>
      <c r="N7" s="63"/>
    </row>
    <row r="8" spans="2:14" ht="12.75" customHeight="1" x14ac:dyDescent="0.2">
      <c r="B8" s="2"/>
      <c r="C8" s="77"/>
      <c r="D8" s="3"/>
      <c r="E8" s="25"/>
      <c r="F8" s="3"/>
      <c r="G8" s="3"/>
      <c r="H8" s="3"/>
      <c r="I8" s="3"/>
      <c r="J8" s="3"/>
      <c r="K8" s="5"/>
      <c r="L8" s="3"/>
      <c r="M8" s="4"/>
      <c r="N8" s="5"/>
    </row>
    <row r="9" spans="2:14" x14ac:dyDescent="0.2">
      <c r="B9" s="6"/>
      <c r="C9" s="31" t="s">
        <v>4</v>
      </c>
      <c r="D9" s="7"/>
      <c r="E9" s="65"/>
      <c r="F9" s="7"/>
      <c r="G9" s="7"/>
      <c r="H9" s="7"/>
      <c r="I9" s="7"/>
      <c r="J9" s="7"/>
      <c r="K9" s="9"/>
      <c r="L9" s="7"/>
      <c r="M9" s="8"/>
      <c r="N9" s="9"/>
    </row>
    <row r="10" spans="2:14" ht="5.25" customHeight="1" x14ac:dyDescent="0.2">
      <c r="B10" s="6"/>
      <c r="C10" s="78"/>
      <c r="D10" s="10"/>
      <c r="E10" s="66"/>
      <c r="F10" s="10"/>
      <c r="G10" s="10"/>
      <c r="H10" s="10"/>
      <c r="I10" s="10"/>
      <c r="J10" s="10"/>
      <c r="K10" s="26"/>
      <c r="L10" s="7"/>
      <c r="M10" s="7"/>
      <c r="N10" s="9"/>
    </row>
    <row r="11" spans="2:14" x14ac:dyDescent="0.2">
      <c r="B11" s="12"/>
      <c r="C11" s="79" t="s">
        <v>11</v>
      </c>
      <c r="D11" s="7"/>
      <c r="E11" s="67">
        <v>29333951</v>
      </c>
      <c r="F11" s="17">
        <f>(E11/$I11)*100</f>
        <v>49.517015016033724</v>
      </c>
      <c r="G11" s="37">
        <v>29906193</v>
      </c>
      <c r="H11" s="17">
        <f t="shared" ref="H11:H52" si="0">(G11/$I11)*100</f>
        <v>50.482984983966276</v>
      </c>
      <c r="I11" s="37">
        <f>G11+E11</f>
        <v>59240144</v>
      </c>
      <c r="J11" s="17">
        <f t="shared" ref="J11:J52" si="1">(I11/I$417)*100</f>
        <v>2.7651062383300977</v>
      </c>
      <c r="K11" s="9"/>
      <c r="L11" s="37">
        <v>159737455</v>
      </c>
      <c r="M11" s="17">
        <f>(I11/$L11)*100</f>
        <v>37.085944558212724</v>
      </c>
      <c r="N11" s="9"/>
    </row>
    <row r="12" spans="2:14" x14ac:dyDescent="0.2">
      <c r="B12" s="12"/>
      <c r="C12" s="79" t="s">
        <v>237</v>
      </c>
      <c r="D12" s="7"/>
      <c r="E12" s="68">
        <v>0</v>
      </c>
      <c r="F12" s="17">
        <v>0</v>
      </c>
      <c r="G12" s="16">
        <v>0</v>
      </c>
      <c r="H12" s="17">
        <v>0</v>
      </c>
      <c r="I12" s="16">
        <f>G12+E12</f>
        <v>0</v>
      </c>
      <c r="J12" s="17">
        <f t="shared" si="1"/>
        <v>0</v>
      </c>
      <c r="K12" s="9"/>
      <c r="L12" s="16">
        <v>62363145</v>
      </c>
      <c r="M12" s="17">
        <f>(I12/$L12)*100</f>
        <v>0</v>
      </c>
      <c r="N12" s="9"/>
    </row>
    <row r="13" spans="2:14" x14ac:dyDescent="0.2">
      <c r="B13" s="12"/>
      <c r="C13" s="79" t="s">
        <v>43</v>
      </c>
      <c r="D13" s="7"/>
      <c r="E13" s="68">
        <v>25342716</v>
      </c>
      <c r="F13" s="17">
        <f t="shared" ref="F13:F52" si="2">(E13/$I13)*100</f>
        <v>81.581218372155902</v>
      </c>
      <c r="G13" s="16">
        <v>5721684</v>
      </c>
      <c r="H13" s="17">
        <f t="shared" si="0"/>
        <v>18.418781627844091</v>
      </c>
      <c r="I13" s="16">
        <f t="shared" ref="I13:I42" si="3">G13+E13</f>
        <v>31064400</v>
      </c>
      <c r="J13" s="17">
        <f t="shared" si="1"/>
        <v>1.4499688965979134</v>
      </c>
      <c r="K13" s="9"/>
      <c r="L13" s="16">
        <v>184597744</v>
      </c>
      <c r="M13" s="17">
        <f t="shared" ref="M13:M42" si="4">(I13/$L13)*100</f>
        <v>16.828157986589478</v>
      </c>
      <c r="N13" s="9"/>
    </row>
    <row r="14" spans="2:14" x14ac:dyDescent="0.2">
      <c r="B14" s="12"/>
      <c r="C14" s="79" t="s">
        <v>277</v>
      </c>
      <c r="D14" s="7"/>
      <c r="E14" s="68">
        <v>6801118</v>
      </c>
      <c r="F14" s="17">
        <f t="shared" si="2"/>
        <v>100</v>
      </c>
      <c r="G14" s="16">
        <v>0</v>
      </c>
      <c r="H14" s="17">
        <f t="shared" si="0"/>
        <v>0</v>
      </c>
      <c r="I14" s="16">
        <f t="shared" si="3"/>
        <v>6801118</v>
      </c>
      <c r="J14" s="17">
        <f t="shared" si="1"/>
        <v>0.31745050804432751</v>
      </c>
      <c r="K14" s="9"/>
      <c r="L14" s="16">
        <v>221630359</v>
      </c>
      <c r="M14" s="17">
        <f t="shared" si="4"/>
        <v>3.0686761645321345</v>
      </c>
      <c r="N14" s="9"/>
    </row>
    <row r="15" spans="2:14" x14ac:dyDescent="0.2">
      <c r="B15" s="12"/>
      <c r="C15" s="79" t="s">
        <v>203</v>
      </c>
      <c r="D15" s="7"/>
      <c r="E15" s="68">
        <v>3940000</v>
      </c>
      <c r="F15" s="17">
        <f t="shared" si="2"/>
        <v>82.083333333333329</v>
      </c>
      <c r="G15" s="16">
        <v>860000</v>
      </c>
      <c r="H15" s="17">
        <f t="shared" si="0"/>
        <v>17.916666666666668</v>
      </c>
      <c r="I15" s="16">
        <f t="shared" si="3"/>
        <v>4800000</v>
      </c>
      <c r="J15" s="17">
        <f t="shared" si="1"/>
        <v>0.22404587578288923</v>
      </c>
      <c r="K15" s="9"/>
      <c r="L15" s="16">
        <v>190407574</v>
      </c>
      <c r="M15" s="17">
        <f t="shared" si="4"/>
        <v>2.520908123119094</v>
      </c>
      <c r="N15" s="9"/>
    </row>
    <row r="16" spans="2:14" x14ac:dyDescent="0.2">
      <c r="B16" s="12"/>
      <c r="C16" s="79" t="s">
        <v>48</v>
      </c>
      <c r="D16" s="7"/>
      <c r="E16" s="68">
        <v>909560</v>
      </c>
      <c r="F16" s="17">
        <f t="shared" si="2"/>
        <v>16.073900782064303</v>
      </c>
      <c r="G16" s="16">
        <v>4749054</v>
      </c>
      <c r="H16" s="17">
        <f t="shared" si="0"/>
        <v>83.9260992179357</v>
      </c>
      <c r="I16" s="16">
        <f t="shared" si="3"/>
        <v>5658614</v>
      </c>
      <c r="J16" s="17">
        <f t="shared" si="1"/>
        <v>0.26412273528069125</v>
      </c>
      <c r="K16" s="9"/>
      <c r="L16" s="16">
        <v>579756930</v>
      </c>
      <c r="M16" s="17">
        <f t="shared" si="4"/>
        <v>0.97603214505775726</v>
      </c>
      <c r="N16" s="9"/>
    </row>
    <row r="17" spans="2:14" x14ac:dyDescent="0.2">
      <c r="B17" s="100"/>
      <c r="C17" s="101" t="s">
        <v>73</v>
      </c>
      <c r="D17" s="102"/>
      <c r="E17" s="103">
        <v>15222079</v>
      </c>
      <c r="F17" s="104">
        <f t="shared" si="2"/>
        <v>100</v>
      </c>
      <c r="G17" s="105">
        <v>0</v>
      </c>
      <c r="H17" s="104">
        <f t="shared" si="0"/>
        <v>0</v>
      </c>
      <c r="I17" s="105">
        <f t="shared" si="3"/>
        <v>15222079</v>
      </c>
      <c r="J17" s="104">
        <f t="shared" si="1"/>
        <v>0.710509170998193</v>
      </c>
      <c r="K17" s="107"/>
      <c r="L17" s="105">
        <v>35635279</v>
      </c>
      <c r="M17" s="104">
        <f t="shared" si="4"/>
        <v>42.716317725476486</v>
      </c>
      <c r="N17" s="107"/>
    </row>
    <row r="18" spans="2:14" x14ac:dyDescent="0.2">
      <c r="B18" s="12"/>
      <c r="C18" s="79" t="s">
        <v>12</v>
      </c>
      <c r="D18" s="7"/>
      <c r="E18" s="68">
        <v>14689654</v>
      </c>
      <c r="F18" s="104">
        <f t="shared" si="2"/>
        <v>83.774900380229525</v>
      </c>
      <c r="G18" s="16">
        <v>2845018</v>
      </c>
      <c r="H18" s="104">
        <f t="shared" si="0"/>
        <v>16.225099619770475</v>
      </c>
      <c r="I18" s="16">
        <f t="shared" si="3"/>
        <v>17534672</v>
      </c>
      <c r="J18" s="17">
        <f t="shared" si="1"/>
        <v>0.81845228016785532</v>
      </c>
      <c r="K18" s="9"/>
      <c r="L18" s="16">
        <v>75418304</v>
      </c>
      <c r="M18" s="17">
        <f t="shared" si="4"/>
        <v>23.249889045502801</v>
      </c>
      <c r="N18" s="9"/>
    </row>
    <row r="19" spans="2:14" x14ac:dyDescent="0.2">
      <c r="B19" s="12"/>
      <c r="C19" s="79" t="s">
        <v>144</v>
      </c>
      <c r="D19" s="7"/>
      <c r="E19" s="68">
        <v>327200</v>
      </c>
      <c r="F19" s="17">
        <f t="shared" si="2"/>
        <v>100</v>
      </c>
      <c r="G19" s="16">
        <v>0</v>
      </c>
      <c r="H19" s="17">
        <f t="shared" si="0"/>
        <v>0</v>
      </c>
      <c r="I19" s="16">
        <f t="shared" si="3"/>
        <v>327200</v>
      </c>
      <c r="J19" s="17">
        <f t="shared" si="1"/>
        <v>1.5272460532533616E-2</v>
      </c>
      <c r="K19" s="9"/>
      <c r="L19" s="16">
        <v>20937874</v>
      </c>
      <c r="M19" s="17">
        <f t="shared" si="4"/>
        <v>1.5627183543085608</v>
      </c>
      <c r="N19" s="9"/>
    </row>
    <row r="20" spans="2:14" x14ac:dyDescent="0.2">
      <c r="B20" s="12"/>
      <c r="C20" s="79" t="s">
        <v>278</v>
      </c>
      <c r="D20" s="7"/>
      <c r="E20" s="68">
        <v>107126725</v>
      </c>
      <c r="F20" s="17">
        <f t="shared" si="2"/>
        <v>100</v>
      </c>
      <c r="G20" s="16">
        <v>0</v>
      </c>
      <c r="H20" s="17">
        <f t="shared" si="0"/>
        <v>0</v>
      </c>
      <c r="I20" s="16">
        <f t="shared" si="3"/>
        <v>107126725</v>
      </c>
      <c r="J20" s="17">
        <f t="shared" si="1"/>
        <v>5.0002710254953611</v>
      </c>
      <c r="K20" s="9"/>
      <c r="L20" s="16">
        <v>194502333</v>
      </c>
      <c r="M20" s="17">
        <f t="shared" si="4"/>
        <v>55.077347067091473</v>
      </c>
      <c r="N20" s="9"/>
    </row>
    <row r="21" spans="2:14" x14ac:dyDescent="0.2">
      <c r="B21" s="32"/>
      <c r="C21" s="80" t="s">
        <v>279</v>
      </c>
      <c r="D21" s="33"/>
      <c r="E21" s="69">
        <v>20730568</v>
      </c>
      <c r="F21" s="34">
        <f t="shared" si="2"/>
        <v>100</v>
      </c>
      <c r="G21" s="35">
        <v>0</v>
      </c>
      <c r="H21" s="34">
        <f t="shared" si="0"/>
        <v>0</v>
      </c>
      <c r="I21" s="35">
        <f>G21+E21</f>
        <v>20730568</v>
      </c>
      <c r="J21" s="34">
        <f t="shared" si="1"/>
        <v>0.96762463813265376</v>
      </c>
      <c r="K21" s="36"/>
      <c r="L21" s="35">
        <v>210338391</v>
      </c>
      <c r="M21" s="34">
        <f t="shared" si="4"/>
        <v>9.8558175240581729</v>
      </c>
      <c r="N21" s="36"/>
    </row>
    <row r="22" spans="2:14" x14ac:dyDescent="0.2">
      <c r="B22" s="12"/>
      <c r="C22" s="79" t="s">
        <v>13</v>
      </c>
      <c r="D22" s="7"/>
      <c r="E22" s="68">
        <v>39093104</v>
      </c>
      <c r="F22" s="17">
        <f t="shared" si="2"/>
        <v>100</v>
      </c>
      <c r="G22" s="16">
        <v>0</v>
      </c>
      <c r="H22" s="17">
        <f t="shared" si="0"/>
        <v>0</v>
      </c>
      <c r="I22" s="16">
        <f t="shared" si="3"/>
        <v>39093104</v>
      </c>
      <c r="J22" s="17">
        <f t="shared" si="1"/>
        <v>1.8247184839065771</v>
      </c>
      <c r="K22" s="9"/>
      <c r="L22" s="16">
        <v>109445996</v>
      </c>
      <c r="M22" s="17">
        <f t="shared" si="4"/>
        <v>35.719081034266438</v>
      </c>
      <c r="N22" s="9"/>
    </row>
    <row r="23" spans="2:14" x14ac:dyDescent="0.2">
      <c r="B23" s="12"/>
      <c r="C23" s="79" t="s">
        <v>14</v>
      </c>
      <c r="D23" s="7"/>
      <c r="E23" s="68">
        <v>52321174</v>
      </c>
      <c r="F23" s="17">
        <f t="shared" si="2"/>
        <v>100</v>
      </c>
      <c r="G23" s="16">
        <v>0</v>
      </c>
      <c r="H23" s="17">
        <f t="shared" si="0"/>
        <v>0</v>
      </c>
      <c r="I23" s="16">
        <f t="shared" si="3"/>
        <v>52321174</v>
      </c>
      <c r="J23" s="17">
        <f t="shared" si="1"/>
        <v>2.4421548439206111</v>
      </c>
      <c r="K23" s="9"/>
      <c r="L23" s="16">
        <v>287346855</v>
      </c>
      <c r="M23" s="17">
        <f t="shared" si="4"/>
        <v>18.208368419414231</v>
      </c>
      <c r="N23" s="9"/>
    </row>
    <row r="24" spans="2:14" x14ac:dyDescent="0.2">
      <c r="B24" s="12"/>
      <c r="C24" s="79" t="s">
        <v>145</v>
      </c>
      <c r="D24" s="7"/>
      <c r="E24" s="68">
        <v>10450000</v>
      </c>
      <c r="F24" s="17">
        <f t="shared" si="2"/>
        <v>100</v>
      </c>
      <c r="G24" s="16">
        <v>0</v>
      </c>
      <c r="H24" s="17">
        <f t="shared" si="0"/>
        <v>0</v>
      </c>
      <c r="I24" s="16">
        <f t="shared" si="3"/>
        <v>10450000</v>
      </c>
      <c r="J24" s="17">
        <f t="shared" si="1"/>
        <v>0.48776654206899844</v>
      </c>
      <c r="K24" s="9"/>
      <c r="L24" s="16">
        <v>29695831</v>
      </c>
      <c r="M24" s="17">
        <f t="shared" si="4"/>
        <v>35.190124836041797</v>
      </c>
      <c r="N24" s="9"/>
    </row>
    <row r="25" spans="2:14" x14ac:dyDescent="0.2">
      <c r="B25" s="12"/>
      <c r="C25" s="79" t="s">
        <v>30</v>
      </c>
      <c r="D25" s="7"/>
      <c r="E25" s="68">
        <v>3950000</v>
      </c>
      <c r="F25" s="17">
        <v>0</v>
      </c>
      <c r="G25" s="16">
        <v>1000000</v>
      </c>
      <c r="H25" s="17">
        <v>0</v>
      </c>
      <c r="I25" s="16">
        <v>0</v>
      </c>
      <c r="J25" s="17">
        <f t="shared" si="1"/>
        <v>0</v>
      </c>
      <c r="K25" s="9"/>
      <c r="L25" s="16">
        <v>9428116</v>
      </c>
      <c r="M25" s="17">
        <f t="shared" si="4"/>
        <v>0</v>
      </c>
      <c r="N25" s="9"/>
    </row>
    <row r="26" spans="2:14" x14ac:dyDescent="0.2">
      <c r="B26" s="12"/>
      <c r="C26" s="79" t="s">
        <v>82</v>
      </c>
      <c r="D26" s="7"/>
      <c r="E26" s="68">
        <v>8223833</v>
      </c>
      <c r="F26" s="17">
        <f t="shared" si="2"/>
        <v>100</v>
      </c>
      <c r="G26" s="16">
        <v>0</v>
      </c>
      <c r="H26" s="17">
        <f t="shared" si="0"/>
        <v>0</v>
      </c>
      <c r="I26" s="16">
        <f t="shared" si="3"/>
        <v>8223833</v>
      </c>
      <c r="J26" s="17">
        <f t="shared" si="1"/>
        <v>0.38385747224525524</v>
      </c>
      <c r="K26" s="9"/>
      <c r="L26" s="16">
        <v>51427189</v>
      </c>
      <c r="M26" s="17">
        <f t="shared" si="4"/>
        <v>15.991216241665473</v>
      </c>
      <c r="N26" s="9"/>
    </row>
    <row r="27" spans="2:14" x14ac:dyDescent="0.2">
      <c r="B27" s="100"/>
      <c r="C27" s="101" t="s">
        <v>355</v>
      </c>
      <c r="D27" s="102"/>
      <c r="E27" s="103">
        <v>0</v>
      </c>
      <c r="F27" s="104">
        <v>0</v>
      </c>
      <c r="G27" s="105">
        <v>0</v>
      </c>
      <c r="H27" s="104">
        <v>0</v>
      </c>
      <c r="I27" s="105">
        <v>0</v>
      </c>
      <c r="J27" s="104">
        <f t="shared" si="1"/>
        <v>0</v>
      </c>
      <c r="K27" s="107"/>
      <c r="L27" s="105">
        <v>11641314</v>
      </c>
      <c r="M27" s="104">
        <f t="shared" si="4"/>
        <v>0</v>
      </c>
      <c r="N27" s="107"/>
    </row>
    <row r="28" spans="2:14" x14ac:dyDescent="0.2">
      <c r="B28" s="12"/>
      <c r="C28" s="79" t="s">
        <v>280</v>
      </c>
      <c r="D28" s="7"/>
      <c r="E28" s="68">
        <v>383896853</v>
      </c>
      <c r="F28" s="17">
        <f t="shared" si="2"/>
        <v>98.033751645171904</v>
      </c>
      <c r="G28" s="16">
        <v>7699762</v>
      </c>
      <c r="H28" s="17">
        <f t="shared" si="0"/>
        <v>1.9662483548280925</v>
      </c>
      <c r="I28" s="16">
        <f>G28+E28</f>
        <v>391596615</v>
      </c>
      <c r="J28" s="17">
        <f t="shared" si="1"/>
        <v>18.278251366935393</v>
      </c>
      <c r="K28" s="9"/>
      <c r="L28" s="16">
        <v>1080232913</v>
      </c>
      <c r="M28" s="17">
        <f>(I28/$L28)*100</f>
        <v>36.251127908375445</v>
      </c>
      <c r="N28" s="9"/>
    </row>
    <row r="29" spans="2:14" x14ac:dyDescent="0.2">
      <c r="B29" s="12"/>
      <c r="C29" s="79" t="s">
        <v>90</v>
      </c>
      <c r="D29" s="7"/>
      <c r="E29" s="68">
        <v>9400000</v>
      </c>
      <c r="F29" s="17">
        <f t="shared" si="2"/>
        <v>100</v>
      </c>
      <c r="G29" s="16">
        <v>0</v>
      </c>
      <c r="H29" s="17">
        <f t="shared" si="0"/>
        <v>0</v>
      </c>
      <c r="I29" s="16">
        <f t="shared" si="3"/>
        <v>9400000</v>
      </c>
      <c r="J29" s="17">
        <f t="shared" si="1"/>
        <v>0.43875650674149141</v>
      </c>
      <c r="K29" s="9"/>
      <c r="L29" s="16">
        <v>15203815</v>
      </c>
      <c r="M29" s="17">
        <f t="shared" si="4"/>
        <v>61.826587603177231</v>
      </c>
      <c r="N29" s="9"/>
    </row>
    <row r="30" spans="2:14" x14ac:dyDescent="0.2">
      <c r="B30" s="12"/>
      <c r="C30" s="79" t="s">
        <v>58</v>
      </c>
      <c r="D30" s="7"/>
      <c r="E30" s="68">
        <v>44478851</v>
      </c>
      <c r="F30" s="17">
        <f t="shared" si="2"/>
        <v>84.755763802831723</v>
      </c>
      <c r="G30" s="16">
        <v>8000000</v>
      </c>
      <c r="H30" s="17">
        <f t="shared" si="0"/>
        <v>15.244236197168265</v>
      </c>
      <c r="I30" s="16">
        <f t="shared" si="3"/>
        <v>52478851</v>
      </c>
      <c r="J30" s="17">
        <f t="shared" si="1"/>
        <v>2.4495146109114065</v>
      </c>
      <c r="K30" s="9"/>
      <c r="L30" s="16">
        <v>199918735</v>
      </c>
      <c r="M30" s="17">
        <f t="shared" si="4"/>
        <v>26.250091568456551</v>
      </c>
      <c r="N30" s="9"/>
    </row>
    <row r="31" spans="2:14" x14ac:dyDescent="0.2">
      <c r="B31" s="32"/>
      <c r="C31" s="80" t="s">
        <v>83</v>
      </c>
      <c r="D31" s="33"/>
      <c r="E31" s="69">
        <v>11551693</v>
      </c>
      <c r="F31" s="34">
        <f t="shared" si="2"/>
        <v>100</v>
      </c>
      <c r="G31" s="35">
        <v>0</v>
      </c>
      <c r="H31" s="34">
        <f t="shared" si="0"/>
        <v>0</v>
      </c>
      <c r="I31" s="35">
        <f t="shared" si="3"/>
        <v>11551693</v>
      </c>
      <c r="J31" s="34">
        <f t="shared" si="1"/>
        <v>0.53918941145001476</v>
      </c>
      <c r="K31" s="36"/>
      <c r="L31" s="35">
        <v>21677190</v>
      </c>
      <c r="M31" s="34">
        <f t="shared" si="4"/>
        <v>53.289623793489838</v>
      </c>
      <c r="N31" s="36"/>
    </row>
    <row r="32" spans="2:14" x14ac:dyDescent="0.2">
      <c r="B32" s="12"/>
      <c r="C32" s="79" t="s">
        <v>356</v>
      </c>
      <c r="D32" s="7"/>
      <c r="E32" s="68">
        <v>0</v>
      </c>
      <c r="F32" s="17">
        <v>0</v>
      </c>
      <c r="G32" s="16">
        <v>0</v>
      </c>
      <c r="H32" s="17">
        <v>0</v>
      </c>
      <c r="I32" s="16">
        <v>0</v>
      </c>
      <c r="J32" s="17">
        <f t="shared" si="1"/>
        <v>0</v>
      </c>
      <c r="K32" s="9"/>
      <c r="L32" s="16">
        <v>198903602</v>
      </c>
      <c r="M32" s="17">
        <f t="shared" ref="M32" si="5">(I32/$L32)*100</f>
        <v>0</v>
      </c>
      <c r="N32" s="9"/>
    </row>
    <row r="33" spans="2:14" x14ac:dyDescent="0.2">
      <c r="B33" s="12"/>
      <c r="C33" s="79" t="s">
        <v>281</v>
      </c>
      <c r="D33" s="7"/>
      <c r="E33" s="68">
        <v>182143656</v>
      </c>
      <c r="F33" s="17">
        <f t="shared" si="2"/>
        <v>51.437722849199886</v>
      </c>
      <c r="G33" s="16">
        <v>171961553</v>
      </c>
      <c r="H33" s="17">
        <f t="shared" si="0"/>
        <v>48.562277150800114</v>
      </c>
      <c r="I33" s="16">
        <f t="shared" si="3"/>
        <v>354105209</v>
      </c>
      <c r="J33" s="17">
        <f t="shared" si="1"/>
        <v>16.528294097851674</v>
      </c>
      <c r="K33" s="9"/>
      <c r="L33" s="16">
        <v>4012550932</v>
      </c>
      <c r="M33" s="17">
        <f t="shared" si="4"/>
        <v>8.8249399197906566</v>
      </c>
      <c r="N33" s="9"/>
    </row>
    <row r="34" spans="2:14" x14ac:dyDescent="0.2">
      <c r="B34" s="12"/>
      <c r="C34" s="79" t="s">
        <v>236</v>
      </c>
      <c r="D34" s="7"/>
      <c r="E34" s="68">
        <v>15557867</v>
      </c>
      <c r="F34" s="17">
        <f t="shared" si="2"/>
        <v>100</v>
      </c>
      <c r="G34" s="16">
        <v>0</v>
      </c>
      <c r="H34" s="17">
        <f t="shared" si="0"/>
        <v>0</v>
      </c>
      <c r="I34" s="16">
        <f t="shared" si="3"/>
        <v>15557867</v>
      </c>
      <c r="J34" s="17">
        <f t="shared" si="1"/>
        <v>0.72618248694348153</v>
      </c>
      <c r="K34" s="9"/>
      <c r="L34" s="16">
        <v>66884105</v>
      </c>
      <c r="M34" s="17">
        <f t="shared" si="4"/>
        <v>23.260933221727345</v>
      </c>
      <c r="N34" s="9"/>
    </row>
    <row r="35" spans="2:14" x14ac:dyDescent="0.2">
      <c r="B35" s="12"/>
      <c r="C35" s="81" t="s">
        <v>57</v>
      </c>
      <c r="D35" s="7"/>
      <c r="E35" s="68">
        <v>34907795</v>
      </c>
      <c r="F35" s="17">
        <f t="shared" si="2"/>
        <v>99.095747413937247</v>
      </c>
      <c r="G35" s="16">
        <v>318535</v>
      </c>
      <c r="H35" s="17">
        <f t="shared" si="0"/>
        <v>0.90425258606275472</v>
      </c>
      <c r="I35" s="16">
        <f t="shared" si="3"/>
        <v>35226330</v>
      </c>
      <c r="J35" s="17">
        <f t="shared" si="1"/>
        <v>1.6442320740556384</v>
      </c>
      <c r="K35" s="9"/>
      <c r="L35" s="16">
        <v>296340990.26999998</v>
      </c>
      <c r="M35" s="17">
        <f t="shared" si="4"/>
        <v>11.887093300155625</v>
      </c>
      <c r="N35" s="9"/>
    </row>
    <row r="36" spans="2:14" x14ac:dyDescent="0.2">
      <c r="B36" s="12"/>
      <c r="C36" s="79" t="s">
        <v>282</v>
      </c>
      <c r="D36" s="7"/>
      <c r="E36" s="68">
        <v>38477472</v>
      </c>
      <c r="F36" s="17">
        <f t="shared" si="2"/>
        <v>100</v>
      </c>
      <c r="G36" s="16">
        <v>0</v>
      </c>
      <c r="H36" s="17">
        <f t="shared" si="0"/>
        <v>0</v>
      </c>
      <c r="I36" s="16">
        <f t="shared" si="3"/>
        <v>38477472</v>
      </c>
      <c r="J36" s="17">
        <f t="shared" si="1"/>
        <v>1.7959831066982495</v>
      </c>
      <c r="K36" s="9"/>
      <c r="L36" s="16">
        <v>177183602</v>
      </c>
      <c r="M36" s="17">
        <f t="shared" si="4"/>
        <v>21.716158586729716</v>
      </c>
      <c r="N36" s="9"/>
    </row>
    <row r="37" spans="2:14" x14ac:dyDescent="0.2">
      <c r="B37" s="12"/>
      <c r="C37" s="81" t="s">
        <v>16</v>
      </c>
      <c r="D37" s="7"/>
      <c r="E37" s="68">
        <v>4132372</v>
      </c>
      <c r="F37" s="17">
        <f t="shared" si="2"/>
        <v>100</v>
      </c>
      <c r="G37" s="16">
        <v>0</v>
      </c>
      <c r="H37" s="17">
        <f t="shared" si="0"/>
        <v>0</v>
      </c>
      <c r="I37" s="16">
        <f>G37+E37</f>
        <v>4132372</v>
      </c>
      <c r="J37" s="17">
        <f t="shared" si="1"/>
        <v>0.19288352162514366</v>
      </c>
      <c r="K37" s="9"/>
      <c r="L37" s="16">
        <v>76149618</v>
      </c>
      <c r="M37" s="17">
        <f>(I37/$L37)*100</f>
        <v>5.4266483648020403</v>
      </c>
      <c r="N37" s="9"/>
    </row>
    <row r="38" spans="2:14" x14ac:dyDescent="0.2">
      <c r="B38" s="12"/>
      <c r="C38" s="79" t="s">
        <v>56</v>
      </c>
      <c r="D38" s="7"/>
      <c r="E38" s="68">
        <v>20881023</v>
      </c>
      <c r="F38" s="17">
        <f t="shared" si="2"/>
        <v>34.932744711963515</v>
      </c>
      <c r="G38" s="16">
        <v>38893905</v>
      </c>
      <c r="H38" s="17">
        <f t="shared" si="0"/>
        <v>65.067255288036492</v>
      </c>
      <c r="I38" s="16">
        <f t="shared" si="3"/>
        <v>59774928</v>
      </c>
      <c r="J38" s="17">
        <f t="shared" si="1"/>
        <v>2.7900679361706553</v>
      </c>
      <c r="K38" s="9"/>
      <c r="L38" s="16">
        <v>204916858</v>
      </c>
      <c r="M38" s="17">
        <f t="shared" si="4"/>
        <v>29.170332096347096</v>
      </c>
      <c r="N38" s="9"/>
    </row>
    <row r="39" spans="2:14" x14ac:dyDescent="0.2">
      <c r="B39" s="12"/>
      <c r="C39" s="79" t="s">
        <v>55</v>
      </c>
      <c r="D39" s="7"/>
      <c r="E39" s="68">
        <v>11335929</v>
      </c>
      <c r="F39" s="17">
        <f t="shared" si="2"/>
        <v>100</v>
      </c>
      <c r="G39" s="16">
        <v>0</v>
      </c>
      <c r="H39" s="17">
        <f t="shared" si="0"/>
        <v>0</v>
      </c>
      <c r="I39" s="16">
        <f>G39+E39</f>
        <v>11335929</v>
      </c>
      <c r="J39" s="17">
        <f t="shared" si="1"/>
        <v>0.5291183626286774</v>
      </c>
      <c r="K39" s="9"/>
      <c r="L39" s="16">
        <v>29086925</v>
      </c>
      <c r="M39" s="17">
        <f>(I39/$L39)*100</f>
        <v>38.972593355949456</v>
      </c>
      <c r="N39" s="9"/>
    </row>
    <row r="40" spans="2:14" x14ac:dyDescent="0.2">
      <c r="B40" s="32"/>
      <c r="C40" s="80" t="s">
        <v>283</v>
      </c>
      <c r="D40" s="33"/>
      <c r="E40" s="69">
        <v>10819527</v>
      </c>
      <c r="F40" s="34">
        <f t="shared" si="2"/>
        <v>100</v>
      </c>
      <c r="G40" s="35">
        <v>0</v>
      </c>
      <c r="H40" s="34">
        <f>(G40/$I40)*100</f>
        <v>0</v>
      </c>
      <c r="I40" s="35">
        <f>G40+E40</f>
        <v>10819527</v>
      </c>
      <c r="J40" s="34">
        <f t="shared" si="1"/>
        <v>0.50501466713992005</v>
      </c>
      <c r="K40" s="36"/>
      <c r="L40" s="35">
        <v>171810954</v>
      </c>
      <c r="M40" s="34">
        <f>(I40/$L40)*100</f>
        <v>6.2973441146249618</v>
      </c>
      <c r="N40" s="36"/>
    </row>
    <row r="41" spans="2:14" x14ac:dyDescent="0.2">
      <c r="B41" s="12"/>
      <c r="C41" s="79" t="s">
        <v>44</v>
      </c>
      <c r="D41" s="7"/>
      <c r="E41" s="68">
        <v>29680566</v>
      </c>
      <c r="F41" s="17">
        <f t="shared" si="2"/>
        <v>76.739106260356706</v>
      </c>
      <c r="G41" s="16">
        <v>8996671</v>
      </c>
      <c r="H41" s="17">
        <f t="shared" ref="H41:H42" si="6">(G41/$I41)*100</f>
        <v>23.260893739643297</v>
      </c>
      <c r="I41" s="16">
        <f>G41+E41</f>
        <v>38677237</v>
      </c>
      <c r="J41" s="17">
        <f t="shared" si="1"/>
        <v>1.8053073826098682</v>
      </c>
      <c r="K41" s="9"/>
      <c r="L41" s="16">
        <v>146804221</v>
      </c>
      <c r="M41" s="17">
        <f t="shared" si="4"/>
        <v>26.346134148281745</v>
      </c>
      <c r="N41" s="9"/>
    </row>
    <row r="42" spans="2:14" x14ac:dyDescent="0.2">
      <c r="B42" s="12"/>
      <c r="C42" s="79" t="s">
        <v>284</v>
      </c>
      <c r="D42" s="7"/>
      <c r="E42" s="68">
        <v>8692928</v>
      </c>
      <c r="F42" s="17">
        <f t="shared" si="2"/>
        <v>44.325686404975535</v>
      </c>
      <c r="G42" s="16">
        <v>10918563</v>
      </c>
      <c r="H42" s="17">
        <f t="shared" si="6"/>
        <v>55.674313595024472</v>
      </c>
      <c r="I42" s="16">
        <f t="shared" si="3"/>
        <v>19611491</v>
      </c>
      <c r="J42" s="17">
        <f t="shared" si="1"/>
        <v>0.91539034927151042</v>
      </c>
      <c r="K42" s="9"/>
      <c r="L42" s="16">
        <v>46358369</v>
      </c>
      <c r="M42" s="17">
        <f t="shared" si="4"/>
        <v>42.304100474285448</v>
      </c>
      <c r="N42" s="9"/>
    </row>
    <row r="43" spans="2:14" x14ac:dyDescent="0.2">
      <c r="B43" s="12"/>
      <c r="C43" s="79" t="s">
        <v>17</v>
      </c>
      <c r="D43" s="7"/>
      <c r="E43" s="68">
        <v>25647142</v>
      </c>
      <c r="F43" s="17">
        <f t="shared" si="2"/>
        <v>100</v>
      </c>
      <c r="G43" s="16">
        <v>0</v>
      </c>
      <c r="H43" s="17">
        <f t="shared" si="0"/>
        <v>0</v>
      </c>
      <c r="I43" s="16">
        <f>G43+E43</f>
        <v>25647142</v>
      </c>
      <c r="J43" s="17">
        <f t="shared" si="1"/>
        <v>1.1971117480662752</v>
      </c>
      <c r="K43" s="9"/>
      <c r="L43" s="16">
        <v>38095050</v>
      </c>
      <c r="M43" s="17">
        <f>(I43/$L43)*100</f>
        <v>67.324080162645799</v>
      </c>
      <c r="N43" s="9"/>
    </row>
    <row r="44" spans="2:14" x14ac:dyDescent="0.2">
      <c r="B44" s="12"/>
      <c r="C44" s="79" t="s">
        <v>18</v>
      </c>
      <c r="D44" s="7"/>
      <c r="E44" s="68">
        <v>36311353</v>
      </c>
      <c r="F44" s="17">
        <f t="shared" si="2"/>
        <v>100</v>
      </c>
      <c r="G44" s="16">
        <v>0</v>
      </c>
      <c r="H44" s="17">
        <f t="shared" si="0"/>
        <v>0</v>
      </c>
      <c r="I44" s="16">
        <f>G44+E44</f>
        <v>36311353</v>
      </c>
      <c r="J44" s="17">
        <f t="shared" si="1"/>
        <v>1.6948768507805505</v>
      </c>
      <c r="K44" s="9"/>
      <c r="L44" s="16">
        <v>182133447</v>
      </c>
      <c r="M44" s="17">
        <f>(I44/$L44)*100</f>
        <v>19.936674783297764</v>
      </c>
      <c r="N44" s="9"/>
    </row>
    <row r="45" spans="2:14" x14ac:dyDescent="0.2">
      <c r="B45" s="12"/>
      <c r="C45" s="79" t="s">
        <v>285</v>
      </c>
      <c r="D45" s="7"/>
      <c r="E45" s="68">
        <v>7412321</v>
      </c>
      <c r="F45" s="17">
        <f t="shared" si="2"/>
        <v>36.018948295172898</v>
      </c>
      <c r="G45" s="16">
        <v>13166628</v>
      </c>
      <c r="H45" s="17">
        <f t="shared" si="0"/>
        <v>63.981051704827109</v>
      </c>
      <c r="I45" s="16">
        <f t="shared" ref="I45:I52" si="7">G45+E45</f>
        <v>20578949</v>
      </c>
      <c r="J45" s="17">
        <f t="shared" si="1"/>
        <v>0.96054763570758583</v>
      </c>
      <c r="K45" s="9"/>
      <c r="L45" s="16">
        <v>687916660</v>
      </c>
      <c r="M45" s="17">
        <f t="shared" ref="M45:M52" si="8">(I45/$L45)*100</f>
        <v>2.9914886782942576</v>
      </c>
      <c r="N45" s="9"/>
    </row>
    <row r="46" spans="2:14" x14ac:dyDescent="0.2">
      <c r="B46" s="12"/>
      <c r="C46" s="79" t="s">
        <v>45</v>
      </c>
      <c r="D46" s="7"/>
      <c r="E46" s="68">
        <v>67522363</v>
      </c>
      <c r="F46" s="17">
        <f t="shared" si="2"/>
        <v>100</v>
      </c>
      <c r="G46" s="16">
        <v>0</v>
      </c>
      <c r="H46" s="17">
        <f t="shared" si="0"/>
        <v>0</v>
      </c>
      <c r="I46" s="16">
        <f t="shared" si="7"/>
        <v>67522363</v>
      </c>
      <c r="J46" s="17">
        <f t="shared" si="1"/>
        <v>3.1516889485969077</v>
      </c>
      <c r="K46" s="9"/>
      <c r="L46" s="16">
        <v>425998565</v>
      </c>
      <c r="M46" s="17">
        <f t="shared" si="8"/>
        <v>15.8503733457412</v>
      </c>
      <c r="N46" s="9"/>
    </row>
    <row r="47" spans="2:14" x14ac:dyDescent="0.2">
      <c r="B47" s="12"/>
      <c r="C47" s="79" t="s">
        <v>52</v>
      </c>
      <c r="D47" s="7"/>
      <c r="E47" s="68">
        <v>10191517</v>
      </c>
      <c r="F47" s="17">
        <f t="shared" si="2"/>
        <v>21.208332506144195</v>
      </c>
      <c r="G47" s="16">
        <v>37862789</v>
      </c>
      <c r="H47" s="17">
        <f t="shared" si="0"/>
        <v>78.791667493855812</v>
      </c>
      <c r="I47" s="16">
        <f t="shared" si="7"/>
        <v>48054306</v>
      </c>
      <c r="J47" s="17">
        <f t="shared" si="1"/>
        <v>2.2429935568560309</v>
      </c>
      <c r="K47" s="9"/>
      <c r="L47" s="16">
        <v>76732665</v>
      </c>
      <c r="M47" s="17">
        <f t="shared" si="8"/>
        <v>62.625618437727923</v>
      </c>
      <c r="N47" s="9"/>
    </row>
    <row r="48" spans="2:14" x14ac:dyDescent="0.2">
      <c r="B48" s="12"/>
      <c r="C48" s="79" t="s">
        <v>19</v>
      </c>
      <c r="D48" s="7"/>
      <c r="E48" s="68">
        <v>32346484</v>
      </c>
      <c r="F48" s="17">
        <f t="shared" si="2"/>
        <v>99.924472365377909</v>
      </c>
      <c r="G48" s="16">
        <v>24449</v>
      </c>
      <c r="H48" s="17">
        <f t="shared" si="0"/>
        <v>7.5527634622085199E-2</v>
      </c>
      <c r="I48" s="16">
        <f t="shared" si="7"/>
        <v>32370933</v>
      </c>
      <c r="J48" s="17">
        <f t="shared" si="1"/>
        <v>1.5109529237279646</v>
      </c>
      <c r="K48" s="9"/>
      <c r="L48" s="16">
        <v>317654407</v>
      </c>
      <c r="M48" s="17">
        <f t="shared" si="8"/>
        <v>10.19061353680511</v>
      </c>
      <c r="N48" s="9"/>
    </row>
    <row r="49" spans="2:14" x14ac:dyDescent="0.2">
      <c r="B49" s="12"/>
      <c r="C49" s="79" t="s">
        <v>54</v>
      </c>
      <c r="D49" s="7"/>
      <c r="E49" s="68">
        <v>16623949</v>
      </c>
      <c r="F49" s="17">
        <f t="shared" si="2"/>
        <v>100</v>
      </c>
      <c r="G49" s="16">
        <v>0</v>
      </c>
      <c r="H49" s="17">
        <f t="shared" si="0"/>
        <v>0</v>
      </c>
      <c r="I49" s="16">
        <f t="shared" si="7"/>
        <v>16623949</v>
      </c>
      <c r="J49" s="17">
        <f t="shared" si="1"/>
        <v>0.77594316930730944</v>
      </c>
      <c r="K49" s="9"/>
      <c r="L49" s="16">
        <v>86902108</v>
      </c>
      <c r="M49" s="17">
        <f t="shared" si="8"/>
        <v>19.129511795041843</v>
      </c>
      <c r="N49" s="9"/>
    </row>
    <row r="50" spans="2:14" x14ac:dyDescent="0.2">
      <c r="B50" s="12"/>
      <c r="C50" s="79" t="s">
        <v>286</v>
      </c>
      <c r="D50" s="7"/>
      <c r="E50" s="68">
        <v>9973258</v>
      </c>
      <c r="F50" s="17">
        <f t="shared" si="2"/>
        <v>100</v>
      </c>
      <c r="G50" s="16">
        <v>0</v>
      </c>
      <c r="H50" s="17">
        <f t="shared" si="0"/>
        <v>0</v>
      </c>
      <c r="I50" s="16">
        <f t="shared" si="7"/>
        <v>9973258</v>
      </c>
      <c r="J50" s="17">
        <f t="shared" si="1"/>
        <v>0.4655140256288971</v>
      </c>
      <c r="K50" s="9"/>
      <c r="L50" s="16">
        <v>45730931</v>
      </c>
      <c r="M50" s="17">
        <f t="shared" si="8"/>
        <v>21.8085610371676</v>
      </c>
      <c r="N50" s="9"/>
    </row>
    <row r="51" spans="2:14" x14ac:dyDescent="0.2">
      <c r="B51" s="12"/>
      <c r="C51" s="79" t="s">
        <v>53</v>
      </c>
      <c r="D51" s="7"/>
      <c r="E51" s="68">
        <v>14917239</v>
      </c>
      <c r="F51" s="17">
        <f t="shared" si="2"/>
        <v>100</v>
      </c>
      <c r="G51" s="16">
        <v>0</v>
      </c>
      <c r="H51" s="17">
        <f t="shared" si="0"/>
        <v>0</v>
      </c>
      <c r="I51" s="16">
        <f t="shared" si="7"/>
        <v>14917239</v>
      </c>
      <c r="J51" s="17">
        <f t="shared" si="1"/>
        <v>0.69628039083701476</v>
      </c>
      <c r="K51" s="9"/>
      <c r="L51" s="16">
        <v>35704506</v>
      </c>
      <c r="M51" s="17">
        <f t="shared" si="8"/>
        <v>41.779709821499836</v>
      </c>
      <c r="N51" s="9"/>
    </row>
    <row r="52" spans="2:14" x14ac:dyDescent="0.2">
      <c r="B52" s="12"/>
      <c r="C52" s="79" t="s">
        <v>84</v>
      </c>
      <c r="D52" s="7"/>
      <c r="E52" s="68">
        <v>8888000</v>
      </c>
      <c r="F52" s="17">
        <f t="shared" si="2"/>
        <v>100</v>
      </c>
      <c r="G52" s="16">
        <v>0</v>
      </c>
      <c r="H52" s="17">
        <f t="shared" si="0"/>
        <v>0</v>
      </c>
      <c r="I52" s="16">
        <f t="shared" si="7"/>
        <v>8888000</v>
      </c>
      <c r="J52" s="17">
        <f t="shared" si="1"/>
        <v>0.41485827999131658</v>
      </c>
      <c r="K52" s="9"/>
      <c r="L52" s="16">
        <v>461109037</v>
      </c>
      <c r="M52" s="17">
        <f t="shared" si="8"/>
        <v>1.9275267424437834</v>
      </c>
      <c r="N52" s="9"/>
    </row>
    <row r="53" spans="2:14" x14ac:dyDescent="0.2">
      <c r="B53" s="12"/>
      <c r="C53" s="79"/>
      <c r="D53" s="7"/>
      <c r="E53" s="68"/>
      <c r="F53" s="17"/>
      <c r="G53" s="16"/>
      <c r="H53" s="17"/>
      <c r="I53" s="16"/>
      <c r="J53" s="17"/>
      <c r="K53" s="9"/>
      <c r="L53" s="16"/>
      <c r="M53" s="17"/>
      <c r="N53" s="9"/>
    </row>
    <row r="54" spans="2:14" x14ac:dyDescent="0.2">
      <c r="B54" s="12"/>
      <c r="C54" s="82" t="s">
        <v>20</v>
      </c>
      <c r="E54" s="67">
        <f>SUM(E11:E52)</f>
        <v>1374251840</v>
      </c>
      <c r="F54" s="17">
        <f>(E54/$I54)*100</f>
        <v>80.261094219954217</v>
      </c>
      <c r="G54" s="37">
        <f>SUM(G11:G52)</f>
        <v>342924804</v>
      </c>
      <c r="H54" s="17">
        <f>(G54/$I54)*100</f>
        <v>20.028003021777529</v>
      </c>
      <c r="I54" s="37">
        <f>SUM(I11:I52)</f>
        <v>1712226644</v>
      </c>
      <c r="J54" s="17">
        <f>(I54/I$417)*100</f>
        <v>79.920274582036939</v>
      </c>
      <c r="K54" s="9"/>
      <c r="L54" s="37">
        <f>SUM(L11:L52)</f>
        <v>11536310894.27</v>
      </c>
      <c r="M54" s="28">
        <f>(I54/$L54)*100</f>
        <v>14.842063981219944</v>
      </c>
      <c r="N54" s="9"/>
    </row>
    <row r="55" spans="2:14" x14ac:dyDescent="0.2">
      <c r="B55" s="12"/>
      <c r="C55" s="29"/>
      <c r="E55" s="68"/>
      <c r="F55" s="7"/>
      <c r="G55" s="16"/>
      <c r="H55" s="7"/>
      <c r="I55" s="7"/>
      <c r="J55" s="7"/>
      <c r="K55" s="9"/>
      <c r="L55" s="39"/>
      <c r="M55" s="30"/>
      <c r="N55" s="9"/>
    </row>
    <row r="56" spans="2:14" x14ac:dyDescent="0.2">
      <c r="B56" s="93"/>
      <c r="C56" s="94"/>
      <c r="D56" s="95"/>
      <c r="E56" s="96"/>
      <c r="F56" s="95"/>
      <c r="G56" s="97"/>
      <c r="H56" s="95"/>
      <c r="I56" s="95"/>
      <c r="J56" s="95"/>
      <c r="K56" s="98"/>
      <c r="L56" s="97"/>
      <c r="M56" s="95"/>
      <c r="N56" s="98"/>
    </row>
    <row r="57" spans="2:14" x14ac:dyDescent="0.2">
      <c r="B57" s="12"/>
      <c r="C57" s="116" t="s">
        <v>95</v>
      </c>
      <c r="D57" s="117"/>
      <c r="E57" s="117"/>
      <c r="F57" s="7"/>
      <c r="G57" s="16"/>
      <c r="H57" s="7"/>
      <c r="I57" s="7"/>
      <c r="J57" s="7"/>
      <c r="K57" s="9"/>
      <c r="L57" s="11"/>
      <c r="N57" s="9"/>
    </row>
    <row r="58" spans="2:14" ht="5.25" customHeight="1" x14ac:dyDescent="0.2">
      <c r="B58" s="12"/>
      <c r="E58" s="68"/>
      <c r="F58" s="7"/>
      <c r="G58" s="16"/>
      <c r="H58" s="7"/>
      <c r="I58" s="7"/>
      <c r="J58" s="7"/>
      <c r="K58" s="9"/>
      <c r="L58" s="11"/>
      <c r="N58" s="9"/>
    </row>
    <row r="59" spans="2:14" x14ac:dyDescent="0.2">
      <c r="B59" s="12"/>
      <c r="C59" s="82" t="s">
        <v>357</v>
      </c>
      <c r="E59" s="67">
        <v>0</v>
      </c>
      <c r="F59" s="17">
        <v>0</v>
      </c>
      <c r="G59" s="37">
        <v>0</v>
      </c>
      <c r="H59" s="17">
        <v>0</v>
      </c>
      <c r="I59" s="37">
        <f t="shared" ref="I59:I139" si="9">G59+E59</f>
        <v>0</v>
      </c>
      <c r="J59" s="17">
        <f t="shared" ref="J59:J90" si="10">(I59/I$417)*100</f>
        <v>0</v>
      </c>
      <c r="K59" s="9"/>
      <c r="L59" s="38">
        <v>136000</v>
      </c>
      <c r="M59" s="28">
        <f t="shared" ref="M59:M139" si="11">(I59/$L59)*100</f>
        <v>0</v>
      </c>
      <c r="N59" s="9"/>
    </row>
    <row r="60" spans="2:14" x14ac:dyDescent="0.2">
      <c r="B60" s="12"/>
      <c r="C60" s="82" t="s">
        <v>21</v>
      </c>
      <c r="E60" s="68">
        <v>4886025</v>
      </c>
      <c r="F60" s="17">
        <f t="shared" ref="F60:F122" si="12">(E60/$I60)*100</f>
        <v>100</v>
      </c>
      <c r="G60" s="16">
        <v>0</v>
      </c>
      <c r="H60" s="17">
        <f t="shared" ref="H60:H122" si="13">(G60/$I60)*100</f>
        <v>0</v>
      </c>
      <c r="I60" s="16">
        <f t="shared" si="9"/>
        <v>4886025</v>
      </c>
      <c r="J60" s="17">
        <f t="shared" si="10"/>
        <v>0.2280611979629357</v>
      </c>
      <c r="K60" s="9"/>
      <c r="L60" s="11">
        <v>8280808</v>
      </c>
      <c r="M60" s="28">
        <f t="shared" si="11"/>
        <v>59.004205869765372</v>
      </c>
      <c r="N60" s="9"/>
    </row>
    <row r="61" spans="2:14" x14ac:dyDescent="0.2">
      <c r="B61" s="12"/>
      <c r="C61" s="82" t="s">
        <v>287</v>
      </c>
      <c r="E61" s="68">
        <v>9926080</v>
      </c>
      <c r="F61" s="17">
        <f t="shared" si="12"/>
        <v>100</v>
      </c>
      <c r="G61" s="16">
        <v>0</v>
      </c>
      <c r="H61" s="17">
        <f t="shared" si="13"/>
        <v>0</v>
      </c>
      <c r="I61" s="16">
        <f t="shared" si="9"/>
        <v>9926080</v>
      </c>
      <c r="J61" s="17">
        <f t="shared" si="10"/>
        <v>0.46331193472729604</v>
      </c>
      <c r="K61" s="9"/>
      <c r="L61" s="11">
        <v>11795680</v>
      </c>
      <c r="M61" s="28">
        <f t="shared" si="11"/>
        <v>84.150129538949855</v>
      </c>
      <c r="N61" s="9"/>
    </row>
    <row r="62" spans="2:14" x14ac:dyDescent="0.2">
      <c r="B62" s="32"/>
      <c r="C62" s="80" t="s">
        <v>146</v>
      </c>
      <c r="D62" s="33"/>
      <c r="E62" s="69">
        <v>0</v>
      </c>
      <c r="F62" s="34">
        <f t="shared" si="12"/>
        <v>0</v>
      </c>
      <c r="G62" s="35">
        <v>15486845</v>
      </c>
      <c r="H62" s="34">
        <f t="shared" si="13"/>
        <v>100</v>
      </c>
      <c r="I62" s="35">
        <f t="shared" si="9"/>
        <v>15486845</v>
      </c>
      <c r="J62" s="34">
        <f t="shared" si="10"/>
        <v>0.72286744815392889</v>
      </c>
      <c r="K62" s="36"/>
      <c r="L62" s="35">
        <v>20352658</v>
      </c>
      <c r="M62" s="34">
        <f t="shared" si="11"/>
        <v>76.092493668394567</v>
      </c>
      <c r="N62" s="36"/>
    </row>
    <row r="63" spans="2:14" x14ac:dyDescent="0.2">
      <c r="B63" s="12"/>
      <c r="C63" s="81" t="s">
        <v>288</v>
      </c>
      <c r="D63" s="7"/>
      <c r="E63" s="68">
        <v>4000000</v>
      </c>
      <c r="F63" s="17">
        <f t="shared" si="12"/>
        <v>100</v>
      </c>
      <c r="G63" s="16">
        <v>0</v>
      </c>
      <c r="H63" s="17">
        <f t="shared" si="13"/>
        <v>0</v>
      </c>
      <c r="I63" s="16">
        <f>G63+E63</f>
        <v>4000000</v>
      </c>
      <c r="J63" s="17">
        <f t="shared" si="10"/>
        <v>0.18670489648574101</v>
      </c>
      <c r="K63" s="9"/>
      <c r="L63" s="11">
        <v>15923285</v>
      </c>
      <c r="M63" s="28">
        <f>(I63/$L63)*100</f>
        <v>25.120444682111764</v>
      </c>
      <c r="N63" s="9"/>
    </row>
    <row r="64" spans="2:14" x14ac:dyDescent="0.2">
      <c r="B64" s="12"/>
      <c r="C64" s="81" t="s">
        <v>68</v>
      </c>
      <c r="D64" s="7"/>
      <c r="E64" s="68">
        <v>3585048</v>
      </c>
      <c r="F64" s="17">
        <f t="shared" si="12"/>
        <v>67.611747426261743</v>
      </c>
      <c r="G64" s="16">
        <v>1717356</v>
      </c>
      <c r="H64" s="17">
        <f t="shared" si="13"/>
        <v>32.388252573738249</v>
      </c>
      <c r="I64" s="16">
        <f>G64+E64</f>
        <v>5302404</v>
      </c>
      <c r="J64" s="17">
        <f t="shared" si="10"/>
        <v>0.24749619748639479</v>
      </c>
      <c r="K64" s="9"/>
      <c r="L64" s="11">
        <v>29217561</v>
      </c>
      <c r="M64" s="28">
        <f>(I64/$L64)*100</f>
        <v>18.148003524318817</v>
      </c>
      <c r="N64" s="9"/>
    </row>
    <row r="65" spans="2:14" x14ac:dyDescent="0.2">
      <c r="B65" s="12"/>
      <c r="C65" s="82" t="s">
        <v>42</v>
      </c>
      <c r="E65" s="68">
        <v>1560000</v>
      </c>
      <c r="F65" s="17">
        <f t="shared" si="12"/>
        <v>100</v>
      </c>
      <c r="G65" s="16">
        <v>0</v>
      </c>
      <c r="H65" s="17">
        <f t="shared" si="13"/>
        <v>0</v>
      </c>
      <c r="I65" s="16">
        <f t="shared" si="9"/>
        <v>1560000</v>
      </c>
      <c r="J65" s="17">
        <f t="shared" si="10"/>
        <v>7.2814909629438998E-2</v>
      </c>
      <c r="K65" s="9"/>
      <c r="L65" s="11">
        <v>4855508</v>
      </c>
      <c r="M65" s="28">
        <f t="shared" si="11"/>
        <v>32.128461120854915</v>
      </c>
      <c r="N65" s="9"/>
    </row>
    <row r="66" spans="2:14" x14ac:dyDescent="0.2">
      <c r="B66" s="12"/>
      <c r="C66" s="82" t="s">
        <v>80</v>
      </c>
      <c r="E66" s="68">
        <v>0</v>
      </c>
      <c r="F66" s="17">
        <v>0</v>
      </c>
      <c r="G66" s="16">
        <v>0</v>
      </c>
      <c r="H66" s="17">
        <v>0</v>
      </c>
      <c r="I66" s="16">
        <f>G66+E66</f>
        <v>0</v>
      </c>
      <c r="J66" s="17">
        <f t="shared" si="10"/>
        <v>0</v>
      </c>
      <c r="K66" s="9"/>
      <c r="L66" s="11">
        <v>9971555</v>
      </c>
      <c r="M66" s="28">
        <f>(I66/$L66)*100</f>
        <v>0</v>
      </c>
      <c r="N66" s="9"/>
    </row>
    <row r="67" spans="2:14" x14ac:dyDescent="0.2">
      <c r="B67" s="32"/>
      <c r="C67" s="80" t="s">
        <v>289</v>
      </c>
      <c r="D67" s="33"/>
      <c r="E67" s="69">
        <v>332924</v>
      </c>
      <c r="F67" s="34">
        <f t="shared" si="12"/>
        <v>100</v>
      </c>
      <c r="G67" s="35">
        <v>0</v>
      </c>
      <c r="H67" s="34">
        <f t="shared" si="13"/>
        <v>0</v>
      </c>
      <c r="I67" s="35">
        <f t="shared" si="9"/>
        <v>332924</v>
      </c>
      <c r="J67" s="34">
        <f t="shared" si="10"/>
        <v>1.5539635239404711E-2</v>
      </c>
      <c r="K67" s="36"/>
      <c r="L67" s="35">
        <v>1985747</v>
      </c>
      <c r="M67" s="34">
        <f t="shared" si="11"/>
        <v>16.765680622959522</v>
      </c>
      <c r="N67" s="36"/>
    </row>
    <row r="68" spans="2:14" x14ac:dyDescent="0.2">
      <c r="B68" s="12"/>
      <c r="C68" s="79" t="s">
        <v>202</v>
      </c>
      <c r="D68" s="7"/>
      <c r="E68" s="68">
        <v>674740</v>
      </c>
      <c r="F68" s="17">
        <f t="shared" si="12"/>
        <v>100</v>
      </c>
      <c r="G68" s="16">
        <v>0</v>
      </c>
      <c r="H68" s="17">
        <f t="shared" si="13"/>
        <v>0</v>
      </c>
      <c r="I68" s="16">
        <f t="shared" si="9"/>
        <v>674740</v>
      </c>
      <c r="J68" s="17">
        <f t="shared" si="10"/>
        <v>3.1494315463697221E-2</v>
      </c>
      <c r="K68" s="9"/>
      <c r="L68" s="16">
        <v>917633</v>
      </c>
      <c r="M68" s="17">
        <f t="shared" si="11"/>
        <v>73.530485499104756</v>
      </c>
      <c r="N68" s="9"/>
    </row>
    <row r="69" spans="2:14" x14ac:dyDescent="0.2">
      <c r="B69" s="12"/>
      <c r="C69" s="79" t="s">
        <v>99</v>
      </c>
      <c r="D69" s="7"/>
      <c r="E69" s="68">
        <v>0</v>
      </c>
      <c r="F69" s="17">
        <v>0</v>
      </c>
      <c r="G69" s="16">
        <v>0</v>
      </c>
      <c r="H69" s="17">
        <v>0</v>
      </c>
      <c r="I69" s="16">
        <f>G69+E69</f>
        <v>0</v>
      </c>
      <c r="J69" s="17">
        <f t="shared" si="10"/>
        <v>0</v>
      </c>
      <c r="K69" s="9"/>
      <c r="L69" s="16">
        <v>748639</v>
      </c>
      <c r="M69" s="17">
        <f>(I69/$L69)*100</f>
        <v>0</v>
      </c>
      <c r="N69" s="9"/>
    </row>
    <row r="70" spans="2:14" x14ac:dyDescent="0.2">
      <c r="B70" s="12"/>
      <c r="C70" s="79" t="s">
        <v>147</v>
      </c>
      <c r="D70" s="7"/>
      <c r="E70" s="68">
        <v>4990720</v>
      </c>
      <c r="F70" s="17">
        <f t="shared" si="12"/>
        <v>100</v>
      </c>
      <c r="G70" s="16">
        <v>0</v>
      </c>
      <c r="H70" s="17">
        <f t="shared" si="13"/>
        <v>0</v>
      </c>
      <c r="I70" s="16">
        <f t="shared" si="9"/>
        <v>4990720</v>
      </c>
      <c r="J70" s="17">
        <f t="shared" si="10"/>
        <v>0.23294796524732936</v>
      </c>
      <c r="K70" s="9"/>
      <c r="L70" s="16">
        <v>9108928</v>
      </c>
      <c r="M70" s="17">
        <f t="shared" si="11"/>
        <v>54.789323178314731</v>
      </c>
      <c r="N70" s="9"/>
    </row>
    <row r="71" spans="2:14" x14ac:dyDescent="0.2">
      <c r="B71" s="32"/>
      <c r="C71" s="83" t="s">
        <v>79</v>
      </c>
      <c r="D71" s="33"/>
      <c r="E71" s="69">
        <v>2754230</v>
      </c>
      <c r="F71" s="34">
        <f t="shared" si="12"/>
        <v>100</v>
      </c>
      <c r="G71" s="35">
        <v>0</v>
      </c>
      <c r="H71" s="34">
        <f t="shared" si="13"/>
        <v>0</v>
      </c>
      <c r="I71" s="35">
        <f>G71+E71</f>
        <v>2754230</v>
      </c>
      <c r="J71" s="34">
        <f t="shared" si="10"/>
        <v>0.12855705676198062</v>
      </c>
      <c r="K71" s="36"/>
      <c r="L71" s="35">
        <v>8436675</v>
      </c>
      <c r="M71" s="34">
        <f>(I71/$L71)*100</f>
        <v>32.645917971238667</v>
      </c>
      <c r="N71" s="36"/>
    </row>
    <row r="72" spans="2:14" x14ac:dyDescent="0.2">
      <c r="B72" s="12"/>
      <c r="C72" s="79" t="s">
        <v>22</v>
      </c>
      <c r="D72" s="7"/>
      <c r="E72" s="68">
        <v>150000</v>
      </c>
      <c r="F72" s="17">
        <f t="shared" si="12"/>
        <v>100</v>
      </c>
      <c r="G72" s="16">
        <v>0</v>
      </c>
      <c r="H72" s="17">
        <f t="shared" si="13"/>
        <v>0</v>
      </c>
      <c r="I72" s="16">
        <f t="shared" si="9"/>
        <v>150000</v>
      </c>
      <c r="J72" s="17">
        <f t="shared" si="10"/>
        <v>7.0014336182152885E-3</v>
      </c>
      <c r="K72" s="9"/>
      <c r="L72" s="16">
        <v>2265000</v>
      </c>
      <c r="M72" s="17">
        <f t="shared" si="11"/>
        <v>6.6225165562913908</v>
      </c>
      <c r="N72" s="9"/>
    </row>
    <row r="73" spans="2:14" x14ac:dyDescent="0.2">
      <c r="B73" s="12"/>
      <c r="C73" s="79" t="s">
        <v>290</v>
      </c>
      <c r="D73" s="7"/>
      <c r="E73" s="68">
        <v>13193975</v>
      </c>
      <c r="F73" s="17">
        <f t="shared" si="12"/>
        <v>100</v>
      </c>
      <c r="G73" s="16">
        <v>0</v>
      </c>
      <c r="H73" s="17">
        <f t="shared" si="13"/>
        <v>0</v>
      </c>
      <c r="I73" s="16">
        <f t="shared" si="9"/>
        <v>13193975</v>
      </c>
      <c r="J73" s="17">
        <f t="shared" si="10"/>
        <v>0.61584493415261377</v>
      </c>
      <c r="K73" s="9"/>
      <c r="L73" s="16">
        <v>17904568</v>
      </c>
      <c r="M73" s="17">
        <f t="shared" si="11"/>
        <v>73.690552042361475</v>
      </c>
      <c r="N73" s="9"/>
    </row>
    <row r="74" spans="2:14" x14ac:dyDescent="0.2">
      <c r="B74" s="12"/>
      <c r="C74" s="79" t="s">
        <v>238</v>
      </c>
      <c r="D74" s="7"/>
      <c r="E74" s="68">
        <v>4005879</v>
      </c>
      <c r="F74" s="17">
        <f t="shared" si="12"/>
        <v>100</v>
      </c>
      <c r="G74" s="16">
        <v>0</v>
      </c>
      <c r="H74" s="17">
        <f t="shared" si="13"/>
        <v>0</v>
      </c>
      <c r="I74" s="16">
        <f t="shared" si="9"/>
        <v>4005879</v>
      </c>
      <c r="J74" s="17">
        <f t="shared" si="10"/>
        <v>0.18697930600735094</v>
      </c>
      <c r="K74" s="9"/>
      <c r="L74" s="16">
        <v>6171917</v>
      </c>
      <c r="M74" s="17">
        <f t="shared" si="11"/>
        <v>64.904939583601006</v>
      </c>
      <c r="N74" s="9"/>
    </row>
    <row r="75" spans="2:14" x14ac:dyDescent="0.2">
      <c r="B75" s="32"/>
      <c r="C75" s="80" t="s">
        <v>291</v>
      </c>
      <c r="D75" s="33"/>
      <c r="E75" s="69">
        <v>720706</v>
      </c>
      <c r="F75" s="34">
        <f t="shared" si="12"/>
        <v>100</v>
      </c>
      <c r="G75" s="35">
        <v>0</v>
      </c>
      <c r="H75" s="34">
        <f t="shared" si="13"/>
        <v>0</v>
      </c>
      <c r="I75" s="35">
        <f t="shared" si="9"/>
        <v>720706</v>
      </c>
      <c r="J75" s="34">
        <f t="shared" si="10"/>
        <v>3.3639834781663117E-2</v>
      </c>
      <c r="K75" s="36"/>
      <c r="L75" s="35">
        <v>5557347</v>
      </c>
      <c r="M75" s="34">
        <f t="shared" si="11"/>
        <v>12.968526169051527</v>
      </c>
      <c r="N75" s="36"/>
    </row>
    <row r="76" spans="2:14" x14ac:dyDescent="0.2">
      <c r="B76" s="12"/>
      <c r="C76" s="79" t="s">
        <v>358</v>
      </c>
      <c r="D76" s="7"/>
      <c r="E76" s="68">
        <v>0</v>
      </c>
      <c r="F76" s="17">
        <v>0</v>
      </c>
      <c r="G76" s="16">
        <v>0</v>
      </c>
      <c r="H76" s="17">
        <v>0</v>
      </c>
      <c r="I76" s="16">
        <f t="shared" si="9"/>
        <v>0</v>
      </c>
      <c r="J76" s="17">
        <f t="shared" si="10"/>
        <v>0</v>
      </c>
      <c r="K76" s="9"/>
      <c r="L76" s="16">
        <v>76495972</v>
      </c>
      <c r="M76" s="17">
        <f t="shared" si="11"/>
        <v>0</v>
      </c>
      <c r="N76" s="9"/>
    </row>
    <row r="77" spans="2:14" x14ac:dyDescent="0.2">
      <c r="B77" s="12"/>
      <c r="C77" s="79" t="s">
        <v>162</v>
      </c>
      <c r="D77" s="7"/>
      <c r="E77" s="68">
        <v>821644</v>
      </c>
      <c r="F77" s="17">
        <f t="shared" si="12"/>
        <v>100</v>
      </c>
      <c r="G77" s="16">
        <v>0</v>
      </c>
      <c r="H77" s="17">
        <f t="shared" si="13"/>
        <v>0</v>
      </c>
      <c r="I77" s="16">
        <f t="shared" si="9"/>
        <v>821644</v>
      </c>
      <c r="J77" s="17">
        <f t="shared" si="10"/>
        <v>3.8351239492032549E-2</v>
      </c>
      <c r="K77" s="9"/>
      <c r="L77" s="16">
        <v>1865516</v>
      </c>
      <c r="M77" s="17">
        <f t="shared" si="11"/>
        <v>44.043792709362982</v>
      </c>
      <c r="N77" s="9"/>
    </row>
    <row r="78" spans="2:14" x14ac:dyDescent="0.2">
      <c r="B78" s="12"/>
      <c r="C78" s="79" t="s">
        <v>292</v>
      </c>
      <c r="D78" s="7"/>
      <c r="E78" s="68">
        <v>8154429</v>
      </c>
      <c r="F78" s="17">
        <f t="shared" si="12"/>
        <v>100</v>
      </c>
      <c r="G78" s="16">
        <v>0</v>
      </c>
      <c r="H78" s="17">
        <f t="shared" si="13"/>
        <v>0</v>
      </c>
      <c r="I78" s="16">
        <f t="shared" si="9"/>
        <v>8154429</v>
      </c>
      <c r="J78" s="17">
        <f t="shared" si="10"/>
        <v>0.38061795558633116</v>
      </c>
      <c r="K78" s="9"/>
      <c r="L78" s="16">
        <v>25792113</v>
      </c>
      <c r="M78" s="17">
        <f t="shared" si="11"/>
        <v>31.615978884707896</v>
      </c>
      <c r="N78" s="9"/>
    </row>
    <row r="79" spans="2:14" x14ac:dyDescent="0.2">
      <c r="B79" s="12"/>
      <c r="C79" s="79" t="s">
        <v>67</v>
      </c>
      <c r="D79" s="7"/>
      <c r="E79" s="68">
        <v>377446</v>
      </c>
      <c r="F79" s="17">
        <f t="shared" si="12"/>
        <v>100</v>
      </c>
      <c r="G79" s="16">
        <v>0</v>
      </c>
      <c r="H79" s="17">
        <f t="shared" si="13"/>
        <v>0</v>
      </c>
      <c r="I79" s="16">
        <f t="shared" si="9"/>
        <v>377446</v>
      </c>
      <c r="J79" s="17">
        <f t="shared" si="10"/>
        <v>1.761775408973925E-2</v>
      </c>
      <c r="K79" s="9"/>
      <c r="L79" s="16">
        <v>2395707</v>
      </c>
      <c r="M79" s="17">
        <f t="shared" si="11"/>
        <v>15.755098599286141</v>
      </c>
      <c r="N79" s="9"/>
    </row>
    <row r="80" spans="2:14" x14ac:dyDescent="0.2">
      <c r="B80" s="32"/>
      <c r="C80" s="80" t="s">
        <v>293</v>
      </c>
      <c r="D80" s="33"/>
      <c r="E80" s="69">
        <v>2586414</v>
      </c>
      <c r="F80" s="34">
        <f t="shared" si="12"/>
        <v>100</v>
      </c>
      <c r="G80" s="35">
        <v>0</v>
      </c>
      <c r="H80" s="34">
        <f t="shared" si="13"/>
        <v>0</v>
      </c>
      <c r="I80" s="35">
        <f t="shared" si="9"/>
        <v>2586414</v>
      </c>
      <c r="J80" s="34">
        <f t="shared" si="10"/>
        <v>0.12072403953481785</v>
      </c>
      <c r="K80" s="36"/>
      <c r="L80" s="35">
        <v>3822848</v>
      </c>
      <c r="M80" s="34">
        <f t="shared" si="11"/>
        <v>67.656731316547251</v>
      </c>
      <c r="N80" s="36"/>
    </row>
    <row r="81" spans="2:14" x14ac:dyDescent="0.2">
      <c r="B81" s="12"/>
      <c r="C81" s="79" t="s">
        <v>85</v>
      </c>
      <c r="D81" s="7"/>
      <c r="E81" s="68">
        <v>2275653</v>
      </c>
      <c r="F81" s="17">
        <f t="shared" si="12"/>
        <v>100</v>
      </c>
      <c r="G81" s="16">
        <v>0</v>
      </c>
      <c r="H81" s="17">
        <f t="shared" si="13"/>
        <v>0</v>
      </c>
      <c r="I81" s="16">
        <f t="shared" si="9"/>
        <v>2275653</v>
      </c>
      <c r="J81" s="17">
        <f t="shared" si="10"/>
        <v>0.1062188894506165</v>
      </c>
      <c r="K81" s="9"/>
      <c r="L81" s="16">
        <v>2887439</v>
      </c>
      <c r="M81" s="17">
        <f t="shared" si="11"/>
        <v>78.812158455988154</v>
      </c>
      <c r="N81" s="9"/>
    </row>
    <row r="82" spans="2:14" x14ac:dyDescent="0.2">
      <c r="B82" s="12"/>
      <c r="C82" s="79" t="s">
        <v>23</v>
      </c>
      <c r="D82" s="7"/>
      <c r="E82" s="68">
        <v>19543</v>
      </c>
      <c r="F82" s="17">
        <f t="shared" si="12"/>
        <v>100</v>
      </c>
      <c r="G82" s="16">
        <v>0</v>
      </c>
      <c r="H82" s="17">
        <f t="shared" si="13"/>
        <v>0</v>
      </c>
      <c r="I82" s="16">
        <f t="shared" si="9"/>
        <v>19543</v>
      </c>
      <c r="J82" s="17">
        <f t="shared" si="10"/>
        <v>9.1219344800520926E-4</v>
      </c>
      <c r="K82" s="9"/>
      <c r="L82" s="16">
        <v>445995</v>
      </c>
      <c r="M82" s="17">
        <f t="shared" si="11"/>
        <v>4.3818876893238716</v>
      </c>
      <c r="N82" s="9"/>
    </row>
    <row r="83" spans="2:14" x14ac:dyDescent="0.2">
      <c r="B83" s="12"/>
      <c r="C83" s="79" t="s">
        <v>204</v>
      </c>
      <c r="D83" s="7"/>
      <c r="E83" s="68">
        <v>800000</v>
      </c>
      <c r="F83" s="17">
        <f t="shared" si="12"/>
        <v>100</v>
      </c>
      <c r="G83" s="16">
        <v>0</v>
      </c>
      <c r="H83" s="17">
        <f t="shared" si="13"/>
        <v>0</v>
      </c>
      <c r="I83" s="16">
        <f t="shared" si="9"/>
        <v>800000</v>
      </c>
      <c r="J83" s="17">
        <f t="shared" si="10"/>
        <v>3.7340979297148205E-2</v>
      </c>
      <c r="K83" s="9"/>
      <c r="L83" s="16">
        <v>2909659</v>
      </c>
      <c r="M83" s="17">
        <f t="shared" si="11"/>
        <v>27.494630814126332</v>
      </c>
      <c r="N83" s="9"/>
    </row>
    <row r="84" spans="2:14" x14ac:dyDescent="0.2">
      <c r="B84" s="12"/>
      <c r="C84" s="79" t="s">
        <v>49</v>
      </c>
      <c r="D84" s="7"/>
      <c r="E84" s="68">
        <v>1098882</v>
      </c>
      <c r="F84" s="17">
        <f t="shared" si="12"/>
        <v>100</v>
      </c>
      <c r="G84" s="16">
        <v>0</v>
      </c>
      <c r="H84" s="17">
        <f t="shared" si="13"/>
        <v>0</v>
      </c>
      <c r="I84" s="16">
        <f t="shared" si="9"/>
        <v>1098882</v>
      </c>
      <c r="J84" s="17">
        <f t="shared" si="10"/>
        <v>5.1291662515011015E-2</v>
      </c>
      <c r="K84" s="9"/>
      <c r="L84" s="16">
        <v>2096941</v>
      </c>
      <c r="M84" s="17">
        <f t="shared" si="11"/>
        <v>52.404049517845287</v>
      </c>
      <c r="N84" s="9"/>
    </row>
    <row r="85" spans="2:14" x14ac:dyDescent="0.2">
      <c r="B85" s="32"/>
      <c r="C85" s="80" t="s">
        <v>78</v>
      </c>
      <c r="D85" s="33"/>
      <c r="E85" s="69">
        <v>196984</v>
      </c>
      <c r="F85" s="34">
        <f t="shared" si="12"/>
        <v>3.002124823553689</v>
      </c>
      <c r="G85" s="35">
        <v>6364502</v>
      </c>
      <c r="H85" s="34">
        <f t="shared" si="13"/>
        <v>96.997875176446314</v>
      </c>
      <c r="I85" s="35">
        <f t="shared" si="9"/>
        <v>6561486</v>
      </c>
      <c r="J85" s="34">
        <f t="shared" si="10"/>
        <v>0.3062653911056597</v>
      </c>
      <c r="K85" s="36"/>
      <c r="L85" s="35">
        <v>74046804</v>
      </c>
      <c r="M85" s="34">
        <f t="shared" si="11"/>
        <v>8.8612683404944796</v>
      </c>
      <c r="N85" s="36"/>
    </row>
    <row r="86" spans="2:14" x14ac:dyDescent="0.2">
      <c r="B86" s="12"/>
      <c r="C86" s="79" t="s">
        <v>294</v>
      </c>
      <c r="D86" s="7"/>
      <c r="E86" s="68">
        <v>64000</v>
      </c>
      <c r="F86" s="17">
        <f t="shared" si="12"/>
        <v>100</v>
      </c>
      <c r="G86" s="16">
        <v>0</v>
      </c>
      <c r="H86" s="17">
        <f t="shared" si="13"/>
        <v>0</v>
      </c>
      <c r="I86" s="16">
        <f t="shared" si="9"/>
        <v>64000</v>
      </c>
      <c r="J86" s="17">
        <f t="shared" si="10"/>
        <v>2.9872783437718564E-3</v>
      </c>
      <c r="K86" s="9"/>
      <c r="L86" s="16">
        <v>1726196</v>
      </c>
      <c r="M86" s="17">
        <f t="shared" si="11"/>
        <v>3.7075743426586554</v>
      </c>
      <c r="N86" s="9"/>
    </row>
    <row r="87" spans="2:14" x14ac:dyDescent="0.2">
      <c r="B87" s="12"/>
      <c r="C87" s="79" t="s">
        <v>239</v>
      </c>
      <c r="D87" s="7"/>
      <c r="E87" s="68">
        <v>1185648</v>
      </c>
      <c r="F87" s="17">
        <f t="shared" si="12"/>
        <v>100</v>
      </c>
      <c r="G87" s="16">
        <v>0</v>
      </c>
      <c r="H87" s="17">
        <f t="shared" si="13"/>
        <v>0</v>
      </c>
      <c r="I87" s="16">
        <f t="shared" si="9"/>
        <v>1185648</v>
      </c>
      <c r="J87" s="17">
        <f t="shared" si="10"/>
        <v>5.5341571777131462E-2</v>
      </c>
      <c r="K87" s="9"/>
      <c r="L87" s="16">
        <v>13178587</v>
      </c>
      <c r="M87" s="17">
        <f t="shared" si="11"/>
        <v>8.9967763615325378</v>
      </c>
      <c r="N87" s="9"/>
    </row>
    <row r="88" spans="2:14" x14ac:dyDescent="0.2">
      <c r="B88" s="12"/>
      <c r="C88" s="79" t="s">
        <v>86</v>
      </c>
      <c r="D88" s="7"/>
      <c r="E88" s="68">
        <v>2028769</v>
      </c>
      <c r="F88" s="17">
        <f t="shared" si="12"/>
        <v>100</v>
      </c>
      <c r="G88" s="16">
        <v>0</v>
      </c>
      <c r="H88" s="17">
        <f t="shared" si="13"/>
        <v>0</v>
      </c>
      <c r="I88" s="16">
        <f t="shared" si="9"/>
        <v>2028769</v>
      </c>
      <c r="J88" s="17">
        <f t="shared" si="10"/>
        <v>9.4695276534620079E-2</v>
      </c>
      <c r="K88" s="9"/>
      <c r="L88" s="16">
        <v>5055792</v>
      </c>
      <c r="M88" s="17">
        <f t="shared" si="11"/>
        <v>40.127619965378322</v>
      </c>
      <c r="N88" s="9"/>
    </row>
    <row r="89" spans="2:14" x14ac:dyDescent="0.2">
      <c r="B89" s="12"/>
      <c r="C89" s="79" t="s">
        <v>24</v>
      </c>
      <c r="D89" s="7"/>
      <c r="E89" s="68">
        <v>11861361</v>
      </c>
      <c r="F89" s="17">
        <f t="shared" si="12"/>
        <v>100</v>
      </c>
      <c r="G89" s="16">
        <v>0</v>
      </c>
      <c r="H89" s="17">
        <f t="shared" si="13"/>
        <v>0</v>
      </c>
      <c r="I89" s="16">
        <f t="shared" si="9"/>
        <v>11861361</v>
      </c>
      <c r="J89" s="17">
        <f t="shared" si="10"/>
        <v>0.55364354442125141</v>
      </c>
      <c r="K89" s="9"/>
      <c r="L89" s="16">
        <v>32031719</v>
      </c>
      <c r="M89" s="17">
        <f t="shared" si="11"/>
        <v>37.030048246864304</v>
      </c>
      <c r="N89" s="9"/>
    </row>
    <row r="90" spans="2:14" x14ac:dyDescent="0.2">
      <c r="B90" s="12"/>
      <c r="C90" s="79" t="s">
        <v>295</v>
      </c>
      <c r="D90" s="7"/>
      <c r="E90" s="68">
        <v>1205000</v>
      </c>
      <c r="F90" s="17">
        <f t="shared" si="12"/>
        <v>28.289665515202937</v>
      </c>
      <c r="G90" s="16">
        <v>3054506</v>
      </c>
      <c r="H90" s="17">
        <f t="shared" si="13"/>
        <v>71.710334484797073</v>
      </c>
      <c r="I90" s="16">
        <f t="shared" si="9"/>
        <v>4259506</v>
      </c>
      <c r="J90" s="17">
        <f t="shared" si="10"/>
        <v>0.19881765670259821</v>
      </c>
      <c r="K90" s="9"/>
      <c r="L90" s="16">
        <v>4460612</v>
      </c>
      <c r="M90" s="17">
        <f t="shared" si="11"/>
        <v>95.491515514014665</v>
      </c>
      <c r="N90" s="9"/>
    </row>
    <row r="91" spans="2:14" x14ac:dyDescent="0.2">
      <c r="B91" s="32"/>
      <c r="C91" s="80" t="s">
        <v>25</v>
      </c>
      <c r="D91" s="33"/>
      <c r="E91" s="69">
        <v>3772000</v>
      </c>
      <c r="F91" s="34">
        <f t="shared" si="12"/>
        <v>100</v>
      </c>
      <c r="G91" s="35">
        <v>0</v>
      </c>
      <c r="H91" s="34">
        <f t="shared" si="13"/>
        <v>0</v>
      </c>
      <c r="I91" s="35">
        <f t="shared" si="9"/>
        <v>3772000</v>
      </c>
      <c r="J91" s="34">
        <f t="shared" ref="J91:J122" si="14">(I91/I$417)*100</f>
        <v>0.17606271738605378</v>
      </c>
      <c r="K91" s="36"/>
      <c r="L91" s="35">
        <v>7773781</v>
      </c>
      <c r="M91" s="34">
        <f t="shared" si="11"/>
        <v>48.522076966150706</v>
      </c>
      <c r="N91" s="36"/>
    </row>
    <row r="92" spans="2:14" x14ac:dyDescent="0.2">
      <c r="B92" s="12"/>
      <c r="C92" s="79" t="s">
        <v>26</v>
      </c>
      <c r="D92" s="7"/>
      <c r="E92" s="68">
        <v>4056495</v>
      </c>
      <c r="F92" s="17">
        <f t="shared" si="12"/>
        <v>100</v>
      </c>
      <c r="G92" s="16">
        <v>0</v>
      </c>
      <c r="H92" s="17">
        <f t="shared" si="13"/>
        <v>0</v>
      </c>
      <c r="I92" s="16">
        <f>G92+E92</f>
        <v>4056495</v>
      </c>
      <c r="J92" s="17">
        <f t="shared" si="14"/>
        <v>0.18934186976748152</v>
      </c>
      <c r="K92" s="9"/>
      <c r="L92" s="16">
        <v>4585313</v>
      </c>
      <c r="M92" s="17">
        <f>(I92/$L92)*100</f>
        <v>88.467134086593433</v>
      </c>
      <c r="N92" s="9"/>
    </row>
    <row r="93" spans="2:14" x14ac:dyDescent="0.2">
      <c r="B93" s="12"/>
      <c r="C93" s="79" t="s">
        <v>148</v>
      </c>
      <c r="D93" s="7"/>
      <c r="E93" s="68">
        <v>0</v>
      </c>
      <c r="F93" s="17">
        <v>0</v>
      </c>
      <c r="G93" s="16">
        <v>0</v>
      </c>
      <c r="H93" s="17">
        <v>0</v>
      </c>
      <c r="I93" s="16">
        <f>G93+E93</f>
        <v>0</v>
      </c>
      <c r="J93" s="17">
        <f t="shared" si="14"/>
        <v>0</v>
      </c>
      <c r="K93" s="9"/>
      <c r="L93" s="16">
        <v>11161741</v>
      </c>
      <c r="M93" s="17">
        <f>(I93/$L93)*100</f>
        <v>0</v>
      </c>
      <c r="N93" s="9"/>
    </row>
    <row r="94" spans="2:14" x14ac:dyDescent="0.2">
      <c r="B94" s="12"/>
      <c r="C94" s="79" t="s">
        <v>100</v>
      </c>
      <c r="D94" s="7"/>
      <c r="E94" s="68">
        <v>2489266</v>
      </c>
      <c r="F94" s="17">
        <f t="shared" si="12"/>
        <v>100</v>
      </c>
      <c r="G94" s="16">
        <v>0</v>
      </c>
      <c r="H94" s="17">
        <f t="shared" si="13"/>
        <v>0</v>
      </c>
      <c r="I94" s="16">
        <f t="shared" si="9"/>
        <v>2489266</v>
      </c>
      <c r="J94" s="17">
        <f t="shared" si="14"/>
        <v>0.11618953771386864</v>
      </c>
      <c r="K94" s="9"/>
      <c r="L94" s="16">
        <v>12379362</v>
      </c>
      <c r="M94" s="17">
        <f t="shared" si="11"/>
        <v>20.108192974726808</v>
      </c>
      <c r="N94" s="9"/>
    </row>
    <row r="95" spans="2:14" x14ac:dyDescent="0.2">
      <c r="B95" s="12"/>
      <c r="C95" s="79" t="s">
        <v>66</v>
      </c>
      <c r="D95" s="7"/>
      <c r="E95" s="68">
        <v>1028349</v>
      </c>
      <c r="F95" s="17">
        <f t="shared" si="12"/>
        <v>100</v>
      </c>
      <c r="G95" s="16">
        <v>0</v>
      </c>
      <c r="H95" s="17">
        <f t="shared" si="13"/>
        <v>0</v>
      </c>
      <c r="I95" s="16">
        <f t="shared" si="9"/>
        <v>1028349</v>
      </c>
      <c r="J95" s="17">
        <f t="shared" si="14"/>
        <v>4.7999448399053818E-2</v>
      </c>
      <c r="K95" s="9"/>
      <c r="L95" s="16">
        <v>3027282</v>
      </c>
      <c r="M95" s="17">
        <f t="shared" si="11"/>
        <v>33.969382436125869</v>
      </c>
      <c r="N95" s="9"/>
    </row>
    <row r="96" spans="2:14" x14ac:dyDescent="0.2">
      <c r="B96" s="32"/>
      <c r="C96" s="80" t="s">
        <v>149</v>
      </c>
      <c r="D96" s="33"/>
      <c r="E96" s="69">
        <v>936186</v>
      </c>
      <c r="F96" s="34">
        <f t="shared" si="12"/>
        <v>100</v>
      </c>
      <c r="G96" s="35">
        <v>0</v>
      </c>
      <c r="H96" s="34">
        <f t="shared" si="13"/>
        <v>0</v>
      </c>
      <c r="I96" s="35">
        <f>G96+E96</f>
        <v>936186</v>
      </c>
      <c r="J96" s="34">
        <f t="shared" si="14"/>
        <v>4.3697627555349984E-2</v>
      </c>
      <c r="K96" s="36"/>
      <c r="L96" s="35">
        <v>1709314</v>
      </c>
      <c r="M96" s="34">
        <f>(I96/$L96)*100</f>
        <v>54.769691232857156</v>
      </c>
      <c r="N96" s="36"/>
    </row>
    <row r="97" spans="2:14" x14ac:dyDescent="0.2">
      <c r="B97" s="12"/>
      <c r="C97" s="79" t="s">
        <v>296</v>
      </c>
      <c r="D97" s="7"/>
      <c r="E97" s="68">
        <v>1054574</v>
      </c>
      <c r="F97" s="17">
        <f t="shared" si="12"/>
        <v>100</v>
      </c>
      <c r="G97" s="16">
        <v>0</v>
      </c>
      <c r="H97" s="17">
        <f t="shared" si="13"/>
        <v>0</v>
      </c>
      <c r="I97" s="16">
        <f t="shared" si="9"/>
        <v>1054574</v>
      </c>
      <c r="J97" s="17">
        <f t="shared" si="14"/>
        <v>4.9223532376638464E-2</v>
      </c>
      <c r="K97" s="9"/>
      <c r="L97" s="16">
        <v>2255378</v>
      </c>
      <c r="M97" s="17">
        <f t="shared" si="11"/>
        <v>46.75819308337671</v>
      </c>
      <c r="N97" s="9"/>
    </row>
    <row r="98" spans="2:14" x14ac:dyDescent="0.2">
      <c r="B98" s="12"/>
      <c r="C98" s="79" t="s">
        <v>27</v>
      </c>
      <c r="D98" s="7"/>
      <c r="E98" s="68">
        <v>2528000</v>
      </c>
      <c r="F98" s="17">
        <f t="shared" si="12"/>
        <v>100</v>
      </c>
      <c r="G98" s="16">
        <v>0</v>
      </c>
      <c r="H98" s="17">
        <f t="shared" si="13"/>
        <v>0</v>
      </c>
      <c r="I98" s="16">
        <f t="shared" si="9"/>
        <v>2528000</v>
      </c>
      <c r="J98" s="17">
        <f t="shared" si="14"/>
        <v>0.11799749457898831</v>
      </c>
      <c r="K98" s="9"/>
      <c r="L98" s="16">
        <v>8044717</v>
      </c>
      <c r="M98" s="17">
        <f t="shared" si="11"/>
        <v>31.42434966947874</v>
      </c>
      <c r="N98" s="9"/>
    </row>
    <row r="99" spans="2:14" x14ac:dyDescent="0.2">
      <c r="B99" s="32"/>
      <c r="C99" s="80" t="s">
        <v>150</v>
      </c>
      <c r="D99" s="33"/>
      <c r="E99" s="69">
        <v>794625</v>
      </c>
      <c r="F99" s="34">
        <f t="shared" si="12"/>
        <v>100</v>
      </c>
      <c r="G99" s="35">
        <v>0</v>
      </c>
      <c r="H99" s="34">
        <f t="shared" si="13"/>
        <v>0</v>
      </c>
      <c r="I99" s="35">
        <f t="shared" si="9"/>
        <v>794625</v>
      </c>
      <c r="J99" s="34">
        <f t="shared" si="14"/>
        <v>3.7090094592495494E-2</v>
      </c>
      <c r="K99" s="36"/>
      <c r="L99" s="35">
        <v>3319200</v>
      </c>
      <c r="M99" s="34">
        <f t="shared" si="11"/>
        <v>23.940256688358641</v>
      </c>
      <c r="N99" s="36"/>
    </row>
    <row r="100" spans="2:14" x14ac:dyDescent="0.2">
      <c r="B100" s="12"/>
      <c r="C100" s="79" t="s">
        <v>28</v>
      </c>
      <c r="D100" s="7"/>
      <c r="E100" s="68">
        <v>1409624</v>
      </c>
      <c r="F100" s="17">
        <f t="shared" si="12"/>
        <v>100</v>
      </c>
      <c r="G100" s="16">
        <v>0</v>
      </c>
      <c r="H100" s="17">
        <f t="shared" si="13"/>
        <v>0</v>
      </c>
      <c r="I100" s="16">
        <f t="shared" si="9"/>
        <v>1409624</v>
      </c>
      <c r="J100" s="17">
        <f t="shared" si="14"/>
        <v>6.579592575095404E-2</v>
      </c>
      <c r="K100" s="9"/>
      <c r="L100" s="16">
        <v>3253393</v>
      </c>
      <c r="M100" s="17">
        <f t="shared" si="11"/>
        <v>43.327811918203551</v>
      </c>
      <c r="N100" s="9"/>
    </row>
    <row r="101" spans="2:14" x14ac:dyDescent="0.2">
      <c r="B101" s="12"/>
      <c r="C101" s="79" t="s">
        <v>87</v>
      </c>
      <c r="D101" s="7"/>
      <c r="E101" s="68">
        <v>6704910</v>
      </c>
      <c r="F101" s="17">
        <f t="shared" si="12"/>
        <v>100</v>
      </c>
      <c r="G101" s="16">
        <v>0</v>
      </c>
      <c r="H101" s="17">
        <f t="shared" si="13"/>
        <v>0</v>
      </c>
      <c r="I101" s="16">
        <f t="shared" si="9"/>
        <v>6704910</v>
      </c>
      <c r="J101" s="17">
        <f t="shared" si="14"/>
        <v>0.31295988187405244</v>
      </c>
      <c r="K101" s="9"/>
      <c r="L101" s="16">
        <v>15555855</v>
      </c>
      <c r="M101" s="17">
        <f t="shared" si="11"/>
        <v>43.102163140502405</v>
      </c>
      <c r="N101" s="9"/>
    </row>
    <row r="102" spans="2:14" x14ac:dyDescent="0.2">
      <c r="B102" s="12"/>
      <c r="C102" s="79" t="s">
        <v>256</v>
      </c>
      <c r="D102" s="7"/>
      <c r="E102" s="68">
        <v>1040000</v>
      </c>
      <c r="F102" s="17">
        <f t="shared" si="12"/>
        <v>100</v>
      </c>
      <c r="G102" s="16">
        <v>0</v>
      </c>
      <c r="H102" s="17">
        <f t="shared" si="13"/>
        <v>0</v>
      </c>
      <c r="I102" s="16">
        <f t="shared" si="9"/>
        <v>1040000</v>
      </c>
      <c r="J102" s="17">
        <f t="shared" si="14"/>
        <v>4.8543273086292665E-2</v>
      </c>
      <c r="K102" s="9"/>
      <c r="L102" s="16">
        <v>16683820</v>
      </c>
      <c r="M102" s="17">
        <f t="shared" si="11"/>
        <v>6.2335843949407268</v>
      </c>
      <c r="N102" s="9"/>
    </row>
    <row r="103" spans="2:14" x14ac:dyDescent="0.2">
      <c r="B103" s="12"/>
      <c r="C103" s="79" t="s">
        <v>297</v>
      </c>
      <c r="D103" s="7"/>
      <c r="E103" s="68">
        <v>543646</v>
      </c>
      <c r="F103" s="17">
        <f t="shared" si="12"/>
        <v>100</v>
      </c>
      <c r="G103" s="16">
        <v>0</v>
      </c>
      <c r="H103" s="17">
        <f t="shared" si="13"/>
        <v>0</v>
      </c>
      <c r="I103" s="16">
        <f t="shared" si="9"/>
        <v>543646</v>
      </c>
      <c r="J103" s="17">
        <f t="shared" si="14"/>
        <v>2.5375342538721792E-2</v>
      </c>
      <c r="K103" s="9"/>
      <c r="L103" s="16">
        <v>2087105</v>
      </c>
      <c r="M103" s="17">
        <f t="shared" si="11"/>
        <v>26.04785097060282</v>
      </c>
      <c r="N103" s="9"/>
    </row>
    <row r="104" spans="2:14" x14ac:dyDescent="0.2">
      <c r="B104" s="32"/>
      <c r="C104" s="80" t="s">
        <v>88</v>
      </c>
      <c r="D104" s="33"/>
      <c r="E104" s="69">
        <v>0</v>
      </c>
      <c r="F104" s="34">
        <v>0</v>
      </c>
      <c r="G104" s="35">
        <v>0</v>
      </c>
      <c r="H104" s="34">
        <v>0</v>
      </c>
      <c r="I104" s="35">
        <f t="shared" si="9"/>
        <v>0</v>
      </c>
      <c r="J104" s="34">
        <f t="shared" si="14"/>
        <v>0</v>
      </c>
      <c r="K104" s="36"/>
      <c r="L104" s="35">
        <v>5668068</v>
      </c>
      <c r="M104" s="34">
        <f t="shared" si="11"/>
        <v>0</v>
      </c>
      <c r="N104" s="36"/>
    </row>
    <row r="105" spans="2:14" x14ac:dyDescent="0.2">
      <c r="B105" s="12"/>
      <c r="C105" s="79" t="s">
        <v>151</v>
      </c>
      <c r="D105" s="7"/>
      <c r="E105" s="68">
        <v>930485</v>
      </c>
      <c r="F105" s="17">
        <f t="shared" si="12"/>
        <v>100</v>
      </c>
      <c r="G105" s="16">
        <v>0</v>
      </c>
      <c r="H105" s="17">
        <f t="shared" si="13"/>
        <v>0</v>
      </c>
      <c r="I105" s="16">
        <f t="shared" si="9"/>
        <v>930485</v>
      </c>
      <c r="J105" s="17">
        <f t="shared" si="14"/>
        <v>4.3431526401633683E-2</v>
      </c>
      <c r="K105" s="9"/>
      <c r="L105" s="16">
        <v>1394345</v>
      </c>
      <c r="M105" s="17">
        <f t="shared" si="11"/>
        <v>66.732766998124575</v>
      </c>
      <c r="N105" s="9"/>
    </row>
    <row r="106" spans="2:14" x14ac:dyDescent="0.2">
      <c r="B106" s="12"/>
      <c r="C106" s="79" t="s">
        <v>298</v>
      </c>
      <c r="D106" s="7"/>
      <c r="E106" s="68">
        <v>1710000</v>
      </c>
      <c r="F106" s="17">
        <f t="shared" si="12"/>
        <v>100</v>
      </c>
      <c r="G106" s="16">
        <v>0</v>
      </c>
      <c r="H106" s="17">
        <f t="shared" si="13"/>
        <v>0</v>
      </c>
      <c r="I106" s="16">
        <f>G106+E106</f>
        <v>1710000</v>
      </c>
      <c r="J106" s="17">
        <f t="shared" si="14"/>
        <v>7.9816343247654284E-2</v>
      </c>
      <c r="K106" s="9"/>
      <c r="L106" s="16">
        <v>2174000</v>
      </c>
      <c r="M106" s="17">
        <f>(I106/$L106)*100</f>
        <v>78.656853725850965</v>
      </c>
      <c r="N106" s="9"/>
    </row>
    <row r="107" spans="2:14" x14ac:dyDescent="0.2">
      <c r="B107" s="12"/>
      <c r="C107" s="79" t="s">
        <v>29</v>
      </c>
      <c r="D107" s="7"/>
      <c r="E107" s="68">
        <v>3236148</v>
      </c>
      <c r="F107" s="17">
        <f t="shared" si="12"/>
        <v>100</v>
      </c>
      <c r="G107" s="16">
        <v>0</v>
      </c>
      <c r="H107" s="17">
        <f t="shared" si="13"/>
        <v>0</v>
      </c>
      <c r="I107" s="16">
        <f t="shared" si="9"/>
        <v>3236148</v>
      </c>
      <c r="J107" s="17">
        <f t="shared" si="14"/>
        <v>0.15105116933813445</v>
      </c>
      <c r="K107" s="9"/>
      <c r="L107" s="16">
        <v>13002716</v>
      </c>
      <c r="M107" s="17">
        <f t="shared" si="11"/>
        <v>24.888246424823858</v>
      </c>
      <c r="N107" s="9"/>
    </row>
    <row r="108" spans="2:14" x14ac:dyDescent="0.2">
      <c r="B108" s="12"/>
      <c r="C108" s="79" t="s">
        <v>152</v>
      </c>
      <c r="D108" s="7"/>
      <c r="E108" s="68">
        <v>0</v>
      </c>
      <c r="F108" s="17">
        <v>0</v>
      </c>
      <c r="G108" s="16">
        <v>0</v>
      </c>
      <c r="H108" s="17">
        <v>0</v>
      </c>
      <c r="I108" s="16">
        <f t="shared" si="9"/>
        <v>0</v>
      </c>
      <c r="J108" s="17">
        <f t="shared" si="14"/>
        <v>0</v>
      </c>
      <c r="K108" s="9"/>
      <c r="L108" s="16">
        <v>142508523</v>
      </c>
      <c r="M108" s="17">
        <f t="shared" si="11"/>
        <v>0</v>
      </c>
      <c r="N108" s="9"/>
    </row>
    <row r="109" spans="2:14" x14ac:dyDescent="0.2">
      <c r="B109" s="32"/>
      <c r="C109" s="80" t="s">
        <v>219</v>
      </c>
      <c r="D109" s="33"/>
      <c r="E109" s="69">
        <v>350000</v>
      </c>
      <c r="F109" s="34">
        <f t="shared" si="12"/>
        <v>100</v>
      </c>
      <c r="G109" s="35">
        <v>0</v>
      </c>
      <c r="H109" s="34">
        <f t="shared" si="13"/>
        <v>0</v>
      </c>
      <c r="I109" s="35">
        <f t="shared" si="9"/>
        <v>350000</v>
      </c>
      <c r="J109" s="34">
        <f t="shared" si="14"/>
        <v>1.6336678442502337E-2</v>
      </c>
      <c r="K109" s="36"/>
      <c r="L109" s="35">
        <v>411854</v>
      </c>
      <c r="M109" s="34">
        <f t="shared" si="11"/>
        <v>84.981571139287226</v>
      </c>
      <c r="N109" s="36"/>
    </row>
    <row r="110" spans="2:14" x14ac:dyDescent="0.2">
      <c r="B110" s="12"/>
      <c r="C110" s="79" t="s">
        <v>117</v>
      </c>
      <c r="D110" s="7"/>
      <c r="E110" s="68">
        <v>1507103</v>
      </c>
      <c r="F110" s="17">
        <f t="shared" si="12"/>
        <v>100</v>
      </c>
      <c r="G110" s="16">
        <v>0</v>
      </c>
      <c r="H110" s="17">
        <f t="shared" si="13"/>
        <v>0</v>
      </c>
      <c r="I110" s="16">
        <f t="shared" si="9"/>
        <v>1507103</v>
      </c>
      <c r="J110" s="17">
        <f t="shared" si="14"/>
        <v>7.0345877402087434E-2</v>
      </c>
      <c r="K110" s="9"/>
      <c r="L110" s="16">
        <v>1738103</v>
      </c>
      <c r="M110" s="17">
        <f t="shared" si="11"/>
        <v>86.70964839252909</v>
      </c>
      <c r="N110" s="9"/>
    </row>
    <row r="111" spans="2:14" x14ac:dyDescent="0.2">
      <c r="B111" s="12"/>
      <c r="C111" s="79" t="s">
        <v>240</v>
      </c>
      <c r="D111" s="7"/>
      <c r="E111" s="68">
        <v>673891</v>
      </c>
      <c r="F111" s="17">
        <f t="shared" si="12"/>
        <v>100</v>
      </c>
      <c r="G111" s="16">
        <v>0</v>
      </c>
      <c r="H111" s="17">
        <f t="shared" si="13"/>
        <v>0</v>
      </c>
      <c r="I111" s="16">
        <f t="shared" si="9"/>
        <v>673891</v>
      </c>
      <c r="J111" s="17">
        <f t="shared" si="14"/>
        <v>3.1454687349418128E-2</v>
      </c>
      <c r="K111" s="9"/>
      <c r="L111" s="16">
        <v>1509240</v>
      </c>
      <c r="M111" s="17">
        <f t="shared" si="11"/>
        <v>44.651016405608118</v>
      </c>
      <c r="N111" s="9"/>
    </row>
    <row r="112" spans="2:14" x14ac:dyDescent="0.2">
      <c r="B112" s="12"/>
      <c r="C112" s="79" t="s">
        <v>299</v>
      </c>
      <c r="D112" s="7"/>
      <c r="E112" s="68">
        <v>1800000</v>
      </c>
      <c r="F112" s="17">
        <f t="shared" si="12"/>
        <v>100</v>
      </c>
      <c r="G112" s="16">
        <v>0</v>
      </c>
      <c r="H112" s="17">
        <f t="shared" si="13"/>
        <v>0</v>
      </c>
      <c r="I112" s="16">
        <f t="shared" si="9"/>
        <v>1800000</v>
      </c>
      <c r="J112" s="17">
        <f t="shared" si="14"/>
        <v>8.4017203418583458E-2</v>
      </c>
      <c r="K112" s="9"/>
      <c r="L112" s="16">
        <v>6249549</v>
      </c>
      <c r="M112" s="17">
        <f t="shared" si="11"/>
        <v>28.80207835797431</v>
      </c>
      <c r="N112" s="9"/>
    </row>
    <row r="113" spans="2:14" x14ac:dyDescent="0.2">
      <c r="B113" s="12"/>
      <c r="C113" s="79" t="s">
        <v>359</v>
      </c>
      <c r="D113" s="7"/>
      <c r="E113" s="68">
        <v>0</v>
      </c>
      <c r="F113" s="17">
        <v>0</v>
      </c>
      <c r="G113" s="16">
        <v>0</v>
      </c>
      <c r="H113" s="17">
        <v>0</v>
      </c>
      <c r="I113" s="16">
        <f t="shared" si="9"/>
        <v>0</v>
      </c>
      <c r="J113" s="17">
        <f t="shared" si="14"/>
        <v>0</v>
      </c>
      <c r="K113" s="9"/>
      <c r="L113" s="16">
        <v>247200</v>
      </c>
      <c r="M113" s="17">
        <f t="shared" si="11"/>
        <v>0</v>
      </c>
      <c r="N113" s="9"/>
    </row>
    <row r="114" spans="2:14" x14ac:dyDescent="0.2">
      <c r="B114" s="32"/>
      <c r="C114" s="80" t="s">
        <v>360</v>
      </c>
      <c r="D114" s="33"/>
      <c r="E114" s="69">
        <v>0</v>
      </c>
      <c r="F114" s="34">
        <v>0</v>
      </c>
      <c r="G114" s="35">
        <v>0</v>
      </c>
      <c r="H114" s="34">
        <v>0</v>
      </c>
      <c r="I114" s="35">
        <f t="shared" si="9"/>
        <v>0</v>
      </c>
      <c r="J114" s="34">
        <f t="shared" si="14"/>
        <v>0</v>
      </c>
      <c r="K114" s="36"/>
      <c r="L114" s="35">
        <v>6386924</v>
      </c>
      <c r="M114" s="34">
        <f t="shared" si="11"/>
        <v>0</v>
      </c>
      <c r="N114" s="36"/>
    </row>
    <row r="115" spans="2:14" x14ac:dyDescent="0.2">
      <c r="B115" s="12"/>
      <c r="C115" s="79" t="s">
        <v>120</v>
      </c>
      <c r="D115" s="7"/>
      <c r="E115" s="68">
        <v>547605</v>
      </c>
      <c r="F115" s="17">
        <f t="shared" si="12"/>
        <v>100</v>
      </c>
      <c r="G115" s="16">
        <v>0</v>
      </c>
      <c r="H115" s="17">
        <f t="shared" si="13"/>
        <v>0</v>
      </c>
      <c r="I115" s="16">
        <f t="shared" si="9"/>
        <v>547605</v>
      </c>
      <c r="J115" s="17">
        <f t="shared" si="14"/>
        <v>2.5560133710018553E-2</v>
      </c>
      <c r="K115" s="9"/>
      <c r="L115" s="16">
        <v>1244153</v>
      </c>
      <c r="M115" s="17">
        <f t="shared" si="11"/>
        <v>44.014281201749299</v>
      </c>
      <c r="N115" s="9"/>
    </row>
    <row r="116" spans="2:14" x14ac:dyDescent="0.2">
      <c r="B116" s="12"/>
      <c r="C116" s="79" t="s">
        <v>176</v>
      </c>
      <c r="D116" s="7"/>
      <c r="E116" s="68">
        <v>9236885</v>
      </c>
      <c r="F116" s="17">
        <f t="shared" si="12"/>
        <v>100</v>
      </c>
      <c r="G116" s="16">
        <v>0</v>
      </c>
      <c r="H116" s="17">
        <f t="shared" si="13"/>
        <v>0</v>
      </c>
      <c r="I116" s="16">
        <f t="shared" si="9"/>
        <v>9236885</v>
      </c>
      <c r="J116" s="17">
        <f t="shared" si="14"/>
        <v>0.4311429144439235</v>
      </c>
      <c r="K116" s="9"/>
      <c r="L116" s="16">
        <v>10426075</v>
      </c>
      <c r="M116" s="17">
        <f t="shared" si="11"/>
        <v>88.594077828904943</v>
      </c>
      <c r="N116" s="9"/>
    </row>
    <row r="117" spans="2:14" x14ac:dyDescent="0.2">
      <c r="B117" s="12"/>
      <c r="C117" s="79" t="s">
        <v>31</v>
      </c>
      <c r="D117" s="7"/>
      <c r="E117" s="68">
        <v>1540461</v>
      </c>
      <c r="F117" s="17">
        <f t="shared" si="12"/>
        <v>100</v>
      </c>
      <c r="G117" s="16">
        <v>0</v>
      </c>
      <c r="H117" s="17">
        <f t="shared" si="13"/>
        <v>0</v>
      </c>
      <c r="I117" s="16">
        <f t="shared" si="9"/>
        <v>1540461</v>
      </c>
      <c r="J117" s="17">
        <f t="shared" si="14"/>
        <v>7.1902902886330278E-2</v>
      </c>
      <c r="K117" s="9"/>
      <c r="L117" s="16">
        <v>4426430</v>
      </c>
      <c r="M117" s="17">
        <f t="shared" si="11"/>
        <v>34.801431401829461</v>
      </c>
      <c r="N117" s="9"/>
    </row>
    <row r="118" spans="2:14" x14ac:dyDescent="0.2">
      <c r="B118" s="12"/>
      <c r="C118" s="79" t="s">
        <v>179</v>
      </c>
      <c r="D118" s="7"/>
      <c r="E118" s="68">
        <v>314158</v>
      </c>
      <c r="F118" s="17">
        <f t="shared" si="12"/>
        <v>100</v>
      </c>
      <c r="G118" s="16">
        <v>0</v>
      </c>
      <c r="H118" s="17">
        <f t="shared" si="13"/>
        <v>0</v>
      </c>
      <c r="I118" s="16">
        <f>G118+E118</f>
        <v>314158</v>
      </c>
      <c r="J118" s="17">
        <f t="shared" si="14"/>
        <v>1.4663709217541855E-2</v>
      </c>
      <c r="K118" s="9"/>
      <c r="L118" s="16">
        <v>1145767</v>
      </c>
      <c r="M118" s="17">
        <f>(I118/$L118)*100</f>
        <v>27.419012766120858</v>
      </c>
      <c r="N118" s="9"/>
    </row>
    <row r="119" spans="2:14" x14ac:dyDescent="0.2">
      <c r="B119" s="32"/>
      <c r="C119" s="80" t="s">
        <v>262</v>
      </c>
      <c r="D119" s="33"/>
      <c r="E119" s="69">
        <v>1294430</v>
      </c>
      <c r="F119" s="34">
        <f t="shared" si="12"/>
        <v>100</v>
      </c>
      <c r="G119" s="35">
        <v>0</v>
      </c>
      <c r="H119" s="34">
        <f t="shared" si="13"/>
        <v>0</v>
      </c>
      <c r="I119" s="35">
        <f>G119+E119</f>
        <v>1294430</v>
      </c>
      <c r="J119" s="34">
        <f t="shared" si="14"/>
        <v>6.0419104789509438E-2</v>
      </c>
      <c r="K119" s="36"/>
      <c r="L119" s="35">
        <v>1470174</v>
      </c>
      <c r="M119" s="34">
        <f>(I119/$L119)*100</f>
        <v>88.046040808775018</v>
      </c>
      <c r="N119" s="36"/>
    </row>
    <row r="120" spans="2:14" x14ac:dyDescent="0.2">
      <c r="B120" s="12"/>
      <c r="C120" s="79" t="s">
        <v>89</v>
      </c>
      <c r="D120" s="7"/>
      <c r="E120" s="68">
        <v>1400000</v>
      </c>
      <c r="F120" s="17">
        <f t="shared" si="12"/>
        <v>100</v>
      </c>
      <c r="G120" s="16">
        <v>0</v>
      </c>
      <c r="H120" s="17">
        <f t="shared" si="13"/>
        <v>0</v>
      </c>
      <c r="I120" s="16">
        <f>G120+E120</f>
        <v>1400000</v>
      </c>
      <c r="J120" s="17">
        <f t="shared" si="14"/>
        <v>6.5346713770009349E-2</v>
      </c>
      <c r="K120" s="9"/>
      <c r="L120" s="16">
        <v>11609136</v>
      </c>
      <c r="M120" s="17">
        <f>(I120/$L120)*100</f>
        <v>12.059467646860197</v>
      </c>
      <c r="N120" s="9"/>
    </row>
    <row r="121" spans="2:14" x14ac:dyDescent="0.2">
      <c r="B121" s="12"/>
      <c r="C121" s="79" t="s">
        <v>300</v>
      </c>
      <c r="D121" s="7"/>
      <c r="E121" s="68">
        <v>2539824</v>
      </c>
      <c r="F121" s="17">
        <f t="shared" si="12"/>
        <v>100</v>
      </c>
      <c r="G121" s="16">
        <v>0</v>
      </c>
      <c r="H121" s="17">
        <f t="shared" si="13"/>
        <v>0</v>
      </c>
      <c r="I121" s="16">
        <f t="shared" si="9"/>
        <v>2539824</v>
      </c>
      <c r="J121" s="17">
        <f t="shared" si="14"/>
        <v>0.11854939425300016</v>
      </c>
      <c r="K121" s="9"/>
      <c r="L121" s="16">
        <v>12752287</v>
      </c>
      <c r="M121" s="17">
        <f t="shared" si="11"/>
        <v>19.916615741160783</v>
      </c>
      <c r="N121" s="9"/>
    </row>
    <row r="122" spans="2:14" x14ac:dyDescent="0.2">
      <c r="B122" s="12"/>
      <c r="C122" s="79" t="s">
        <v>65</v>
      </c>
      <c r="D122" s="7"/>
      <c r="E122" s="68">
        <v>612000</v>
      </c>
      <c r="F122" s="17">
        <f t="shared" si="12"/>
        <v>100</v>
      </c>
      <c r="G122" s="16">
        <v>0</v>
      </c>
      <c r="H122" s="17">
        <f t="shared" si="13"/>
        <v>0</v>
      </c>
      <c r="I122" s="16">
        <f t="shared" si="9"/>
        <v>612000</v>
      </c>
      <c r="J122" s="17">
        <f t="shared" si="14"/>
        <v>2.8565849162318378E-2</v>
      </c>
      <c r="K122" s="9"/>
      <c r="L122" s="16">
        <v>6438368</v>
      </c>
      <c r="M122" s="17">
        <f t="shared" si="11"/>
        <v>9.5055144409266443</v>
      </c>
      <c r="N122" s="9"/>
    </row>
    <row r="123" spans="2:14" ht="13.5" customHeight="1" x14ac:dyDescent="0.2">
      <c r="B123" s="32"/>
      <c r="C123" s="80" t="s">
        <v>301</v>
      </c>
      <c r="D123" s="33"/>
      <c r="E123" s="69">
        <v>811797</v>
      </c>
      <c r="F123" s="34">
        <f t="shared" ref="F123:F181" si="15">(E123/$I123)*100</f>
        <v>100</v>
      </c>
      <c r="G123" s="35">
        <v>0</v>
      </c>
      <c r="H123" s="34">
        <f t="shared" ref="H123:H181" si="16">(G123/$I123)*100</f>
        <v>0</v>
      </c>
      <c r="I123" s="35">
        <f t="shared" si="9"/>
        <v>811797</v>
      </c>
      <c r="J123" s="34">
        <f t="shared" ref="J123:J154" si="17">(I123/I$417)*100</f>
        <v>3.7891618713108775E-2</v>
      </c>
      <c r="K123" s="36"/>
      <c r="L123" s="35">
        <v>1633425</v>
      </c>
      <c r="M123" s="34">
        <f t="shared" si="11"/>
        <v>49.699067909454058</v>
      </c>
      <c r="N123" s="36"/>
    </row>
    <row r="124" spans="2:14" ht="13.5" customHeight="1" x14ac:dyDescent="0.2">
      <c r="B124" s="12"/>
      <c r="C124" s="79" t="s">
        <v>205</v>
      </c>
      <c r="D124" s="7"/>
      <c r="E124" s="68">
        <v>2218000</v>
      </c>
      <c r="F124" s="17">
        <f t="shared" si="15"/>
        <v>100</v>
      </c>
      <c r="G124" s="16">
        <v>0</v>
      </c>
      <c r="H124" s="17">
        <f t="shared" si="16"/>
        <v>0</v>
      </c>
      <c r="I124" s="16">
        <f t="shared" ref="I124:I135" si="18">G124+E124</f>
        <v>2218000</v>
      </c>
      <c r="J124" s="17">
        <f t="shared" si="17"/>
        <v>0.10352786510134339</v>
      </c>
      <c r="K124" s="9"/>
      <c r="L124" s="16">
        <v>5140834</v>
      </c>
      <c r="M124" s="17">
        <f t="shared" ref="M124:M135" si="19">(I124/$L124)*100</f>
        <v>43.144750443216026</v>
      </c>
      <c r="N124" s="9"/>
    </row>
    <row r="125" spans="2:14" ht="13.5" customHeight="1" x14ac:dyDescent="0.2">
      <c r="B125" s="12"/>
      <c r="C125" s="79" t="s">
        <v>77</v>
      </c>
      <c r="D125" s="7"/>
      <c r="E125" s="68">
        <v>1350000</v>
      </c>
      <c r="F125" s="17">
        <f t="shared" si="15"/>
        <v>100</v>
      </c>
      <c r="G125" s="16">
        <v>0</v>
      </c>
      <c r="H125" s="17">
        <f t="shared" si="16"/>
        <v>0</v>
      </c>
      <c r="I125" s="16">
        <f t="shared" si="18"/>
        <v>1350000</v>
      </c>
      <c r="J125" s="17">
        <f t="shared" si="17"/>
        <v>6.3012902563937587E-2</v>
      </c>
      <c r="K125" s="9"/>
      <c r="L125" s="16">
        <v>2668800</v>
      </c>
      <c r="M125" s="17">
        <f t="shared" si="19"/>
        <v>50.584532374100718</v>
      </c>
      <c r="N125" s="9"/>
    </row>
    <row r="126" spans="2:14" ht="13.5" customHeight="1" x14ac:dyDescent="0.2">
      <c r="B126" s="12"/>
      <c r="C126" s="79" t="s">
        <v>64</v>
      </c>
      <c r="D126" s="7"/>
      <c r="E126" s="68">
        <v>1432000</v>
      </c>
      <c r="F126" s="17">
        <f t="shared" si="15"/>
        <v>100</v>
      </c>
      <c r="G126" s="16">
        <v>0</v>
      </c>
      <c r="H126" s="17">
        <f t="shared" si="16"/>
        <v>0</v>
      </c>
      <c r="I126" s="16">
        <f t="shared" si="18"/>
        <v>1432000</v>
      </c>
      <c r="J126" s="17">
        <f t="shared" si="17"/>
        <v>6.6840352941895276E-2</v>
      </c>
      <c r="K126" s="9"/>
      <c r="L126" s="16">
        <v>9563323</v>
      </c>
      <c r="M126" s="17">
        <f t="shared" si="19"/>
        <v>14.973874666786848</v>
      </c>
      <c r="N126" s="9"/>
    </row>
    <row r="127" spans="2:14" ht="13.5" customHeight="1" x14ac:dyDescent="0.2">
      <c r="B127" s="12"/>
      <c r="C127" s="80" t="s">
        <v>302</v>
      </c>
      <c r="D127" s="33"/>
      <c r="E127" s="69">
        <v>9245400</v>
      </c>
      <c r="F127" s="34">
        <f t="shared" si="15"/>
        <v>100</v>
      </c>
      <c r="G127" s="35">
        <v>0</v>
      </c>
      <c r="H127" s="34">
        <f t="shared" si="16"/>
        <v>0</v>
      </c>
      <c r="I127" s="35">
        <f t="shared" si="18"/>
        <v>9245400</v>
      </c>
      <c r="J127" s="34">
        <f t="shared" si="17"/>
        <v>0.43154036249231748</v>
      </c>
      <c r="K127" s="36"/>
      <c r="L127" s="35">
        <v>23610874</v>
      </c>
      <c r="M127" s="34">
        <f t="shared" si="19"/>
        <v>39.157381467539068</v>
      </c>
      <c r="N127" s="9"/>
    </row>
    <row r="128" spans="2:14" x14ac:dyDescent="0.2">
      <c r="B128" s="12"/>
      <c r="C128" s="79" t="s">
        <v>153</v>
      </c>
      <c r="D128" s="7"/>
      <c r="E128" s="68">
        <v>1975922</v>
      </c>
      <c r="F128" s="17">
        <f t="shared" si="15"/>
        <v>100</v>
      </c>
      <c r="G128" s="16">
        <v>0</v>
      </c>
      <c r="H128" s="17">
        <f t="shared" si="16"/>
        <v>0</v>
      </c>
      <c r="I128" s="16">
        <f t="shared" si="18"/>
        <v>1975922</v>
      </c>
      <c r="J128" s="17">
        <f t="shared" si="17"/>
        <v>9.2228578118474597E-2</v>
      </c>
      <c r="K128" s="9"/>
      <c r="L128" s="16">
        <v>3071203</v>
      </c>
      <c r="M128" s="17">
        <f t="shared" si="19"/>
        <v>64.337069220106912</v>
      </c>
      <c r="N128" s="9"/>
    </row>
    <row r="129" spans="2:14" x14ac:dyDescent="0.2">
      <c r="B129" s="12"/>
      <c r="C129" s="79" t="s">
        <v>47</v>
      </c>
      <c r="D129" s="7"/>
      <c r="E129" s="68">
        <v>5122602</v>
      </c>
      <c r="F129" s="17">
        <f t="shared" si="15"/>
        <v>100</v>
      </c>
      <c r="G129" s="16">
        <v>0</v>
      </c>
      <c r="H129" s="17">
        <f t="shared" si="16"/>
        <v>0</v>
      </c>
      <c r="I129" s="16">
        <f t="shared" si="18"/>
        <v>5122602</v>
      </c>
      <c r="J129" s="17">
        <f t="shared" si="17"/>
        <v>0.23910371903691249</v>
      </c>
      <c r="K129" s="9"/>
      <c r="L129" s="16">
        <v>9661343</v>
      </c>
      <c r="M129" s="17">
        <f t="shared" si="19"/>
        <v>53.021634776862804</v>
      </c>
      <c r="N129" s="9"/>
    </row>
    <row r="130" spans="2:14" x14ac:dyDescent="0.2">
      <c r="B130" s="12"/>
      <c r="C130" s="79" t="s">
        <v>154</v>
      </c>
      <c r="D130" s="7"/>
      <c r="E130" s="68">
        <v>120000</v>
      </c>
      <c r="F130" s="17">
        <f t="shared" si="15"/>
        <v>100</v>
      </c>
      <c r="G130" s="16">
        <v>0</v>
      </c>
      <c r="H130" s="17">
        <f t="shared" si="16"/>
        <v>0</v>
      </c>
      <c r="I130" s="16">
        <f t="shared" si="18"/>
        <v>120000</v>
      </c>
      <c r="J130" s="17">
        <f t="shared" si="17"/>
        <v>5.6011468945722301E-3</v>
      </c>
      <c r="K130" s="9"/>
      <c r="L130" s="16">
        <v>10835748</v>
      </c>
      <c r="M130" s="17">
        <f t="shared" si="19"/>
        <v>1.10744546661661</v>
      </c>
      <c r="N130" s="9"/>
    </row>
    <row r="131" spans="2:14" x14ac:dyDescent="0.2">
      <c r="B131" s="12"/>
      <c r="C131" s="79" t="s">
        <v>303</v>
      </c>
      <c r="D131" s="7"/>
      <c r="E131" s="68">
        <v>191930</v>
      </c>
      <c r="F131" s="17">
        <f t="shared" si="15"/>
        <v>100</v>
      </c>
      <c r="G131" s="16">
        <v>0</v>
      </c>
      <c r="H131" s="17">
        <f t="shared" si="16"/>
        <v>0</v>
      </c>
      <c r="I131" s="16">
        <f t="shared" si="18"/>
        <v>191930</v>
      </c>
      <c r="J131" s="17">
        <f t="shared" si="17"/>
        <v>8.9585676956270687E-3</v>
      </c>
      <c r="K131" s="9"/>
      <c r="L131" s="16">
        <v>27681816</v>
      </c>
      <c r="M131" s="17">
        <f t="shared" si="19"/>
        <v>0.69334324019782512</v>
      </c>
      <c r="N131" s="9"/>
    </row>
    <row r="132" spans="2:14" x14ac:dyDescent="0.2">
      <c r="B132" s="12"/>
      <c r="C132" s="80" t="s">
        <v>241</v>
      </c>
      <c r="D132" s="33"/>
      <c r="E132" s="69">
        <v>698666</v>
      </c>
      <c r="F132" s="34">
        <f t="shared" si="15"/>
        <v>100</v>
      </c>
      <c r="G132" s="35">
        <v>0</v>
      </c>
      <c r="H132" s="34">
        <f t="shared" si="16"/>
        <v>0</v>
      </c>
      <c r="I132" s="35">
        <f t="shared" si="18"/>
        <v>698666</v>
      </c>
      <c r="J132" s="34">
        <f t="shared" si="17"/>
        <v>3.2611090802026683E-2</v>
      </c>
      <c r="K132" s="36"/>
      <c r="L132" s="35">
        <v>1174703</v>
      </c>
      <c r="M132" s="34">
        <f t="shared" si="19"/>
        <v>59.475969670631642</v>
      </c>
      <c r="N132" s="9"/>
    </row>
    <row r="133" spans="2:14" x14ac:dyDescent="0.2">
      <c r="B133" s="12"/>
      <c r="C133" s="79" t="s">
        <v>304</v>
      </c>
      <c r="D133" s="7"/>
      <c r="E133" s="68">
        <v>4432683</v>
      </c>
      <c r="F133" s="17">
        <f t="shared" si="15"/>
        <v>100</v>
      </c>
      <c r="G133" s="16">
        <v>0</v>
      </c>
      <c r="H133" s="17">
        <f t="shared" si="16"/>
        <v>0</v>
      </c>
      <c r="I133" s="16">
        <f t="shared" si="18"/>
        <v>4432683</v>
      </c>
      <c r="J133" s="17">
        <f t="shared" si="17"/>
        <v>0.20690090516727599</v>
      </c>
      <c r="K133" s="9"/>
      <c r="L133" s="16">
        <v>6235533</v>
      </c>
      <c r="M133" s="17">
        <f t="shared" si="19"/>
        <v>71.087475601524361</v>
      </c>
      <c r="N133" s="9"/>
    </row>
    <row r="134" spans="2:14" x14ac:dyDescent="0.2">
      <c r="B134" s="12"/>
      <c r="C134" s="79" t="s">
        <v>305</v>
      </c>
      <c r="D134" s="7"/>
      <c r="E134" s="68">
        <v>450000</v>
      </c>
      <c r="F134" s="17">
        <f t="shared" si="15"/>
        <v>100</v>
      </c>
      <c r="G134" s="16">
        <v>0</v>
      </c>
      <c r="H134" s="17">
        <f t="shared" si="16"/>
        <v>0</v>
      </c>
      <c r="I134" s="16">
        <f t="shared" si="18"/>
        <v>450000</v>
      </c>
      <c r="J134" s="17">
        <f t="shared" si="17"/>
        <v>2.1004300854645865E-2</v>
      </c>
      <c r="K134" s="9"/>
      <c r="L134" s="16">
        <v>494000</v>
      </c>
      <c r="M134" s="17">
        <f t="shared" si="19"/>
        <v>91.093117408906892</v>
      </c>
      <c r="N134" s="9"/>
    </row>
    <row r="135" spans="2:14" x14ac:dyDescent="0.2">
      <c r="B135" s="12"/>
      <c r="C135" s="81" t="s">
        <v>130</v>
      </c>
      <c r="D135" s="7"/>
      <c r="E135" s="68">
        <v>633621</v>
      </c>
      <c r="F135" s="17">
        <f t="shared" si="15"/>
        <v>100</v>
      </c>
      <c r="G135" s="16">
        <v>0</v>
      </c>
      <c r="H135" s="17">
        <f t="shared" si="16"/>
        <v>0</v>
      </c>
      <c r="I135" s="16">
        <f t="shared" si="18"/>
        <v>633621</v>
      </c>
      <c r="J135" s="17">
        <f t="shared" si="17"/>
        <v>2.9575035804047928E-2</v>
      </c>
      <c r="K135" s="9"/>
      <c r="L135" s="16">
        <v>1160944</v>
      </c>
      <c r="M135" s="17">
        <f t="shared" si="19"/>
        <v>54.578084731046459</v>
      </c>
      <c r="N135" s="9"/>
    </row>
    <row r="136" spans="2:14" x14ac:dyDescent="0.2">
      <c r="B136" s="12"/>
      <c r="C136" s="79" t="s">
        <v>63</v>
      </c>
      <c r="D136" s="7"/>
      <c r="E136" s="68">
        <v>6320000</v>
      </c>
      <c r="F136" s="17">
        <f t="shared" si="15"/>
        <v>77.167277167277177</v>
      </c>
      <c r="G136" s="16">
        <v>1870000</v>
      </c>
      <c r="H136" s="17">
        <f t="shared" si="16"/>
        <v>22.832722832722833</v>
      </c>
      <c r="I136" s="16">
        <f t="shared" si="9"/>
        <v>8190000</v>
      </c>
      <c r="J136" s="17">
        <f t="shared" si="17"/>
        <v>0.38227827555455474</v>
      </c>
      <c r="K136" s="9"/>
      <c r="L136" s="16">
        <v>21187646</v>
      </c>
      <c r="M136" s="17">
        <f t="shared" si="11"/>
        <v>38.654600893369654</v>
      </c>
      <c r="N136" s="9"/>
    </row>
    <row r="137" spans="2:14" x14ac:dyDescent="0.2">
      <c r="B137" s="12"/>
      <c r="C137" s="80" t="s">
        <v>155</v>
      </c>
      <c r="D137" s="33"/>
      <c r="E137" s="69">
        <v>0</v>
      </c>
      <c r="F137" s="34">
        <v>0</v>
      </c>
      <c r="G137" s="35">
        <v>0</v>
      </c>
      <c r="H137" s="34">
        <v>0</v>
      </c>
      <c r="I137" s="35">
        <f t="shared" si="9"/>
        <v>0</v>
      </c>
      <c r="J137" s="34">
        <f t="shared" si="17"/>
        <v>0</v>
      </c>
      <c r="K137" s="36"/>
      <c r="L137" s="35">
        <v>59055404</v>
      </c>
      <c r="M137" s="34">
        <f t="shared" si="11"/>
        <v>0</v>
      </c>
      <c r="N137" s="9"/>
    </row>
    <row r="138" spans="2:14" x14ac:dyDescent="0.2">
      <c r="B138" s="12"/>
      <c r="C138" s="84" t="s">
        <v>15</v>
      </c>
      <c r="D138" s="7"/>
      <c r="E138" s="68">
        <v>13458086</v>
      </c>
      <c r="F138" s="17">
        <f t="shared" si="15"/>
        <v>78.054618512374788</v>
      </c>
      <c r="G138" s="16">
        <v>3783797</v>
      </c>
      <c r="H138" s="17">
        <f t="shared" si="16"/>
        <v>21.94538148762522</v>
      </c>
      <c r="I138" s="16">
        <f t="shared" si="9"/>
        <v>17241883</v>
      </c>
      <c r="J138" s="17">
        <f t="shared" si="17"/>
        <v>0.80478599518356442</v>
      </c>
      <c r="K138" s="9"/>
      <c r="L138" s="16">
        <v>32877664</v>
      </c>
      <c r="M138" s="17">
        <f t="shared" si="11"/>
        <v>52.442542754862387</v>
      </c>
      <c r="N138" s="9"/>
    </row>
    <row r="139" spans="2:14" ht="12.75" customHeight="1" x14ac:dyDescent="0.2">
      <c r="B139" s="12"/>
      <c r="C139" s="84" t="s">
        <v>306</v>
      </c>
      <c r="D139" s="7"/>
      <c r="E139" s="68">
        <v>10005238</v>
      </c>
      <c r="F139" s="17">
        <f t="shared" si="15"/>
        <v>100</v>
      </c>
      <c r="G139" s="16">
        <v>0</v>
      </c>
      <c r="H139" s="17">
        <f t="shared" si="16"/>
        <v>0</v>
      </c>
      <c r="I139" s="16">
        <f t="shared" si="9"/>
        <v>10005238</v>
      </c>
      <c r="J139" s="17">
        <f t="shared" si="17"/>
        <v>0.46700673127630066</v>
      </c>
      <c r="K139" s="9"/>
      <c r="L139" s="16">
        <v>11309240</v>
      </c>
      <c r="M139" s="17">
        <f t="shared" si="11"/>
        <v>88.469587699969239</v>
      </c>
      <c r="N139" s="9"/>
    </row>
    <row r="140" spans="2:14" x14ac:dyDescent="0.2">
      <c r="B140" s="12"/>
      <c r="C140" s="84" t="s">
        <v>307</v>
      </c>
      <c r="D140" s="7"/>
      <c r="E140" s="68">
        <v>9916190</v>
      </c>
      <c r="F140" s="17">
        <f t="shared" si="15"/>
        <v>100</v>
      </c>
      <c r="G140" s="16">
        <v>0</v>
      </c>
      <c r="H140" s="17">
        <f t="shared" si="16"/>
        <v>0</v>
      </c>
      <c r="I140" s="16">
        <f t="shared" ref="I140:I181" si="20">G140+E140</f>
        <v>9916190</v>
      </c>
      <c r="J140" s="17">
        <f t="shared" si="17"/>
        <v>0.46285030687073503</v>
      </c>
      <c r="K140" s="9"/>
      <c r="L140" s="16">
        <v>17148980</v>
      </c>
      <c r="M140" s="17">
        <f t="shared" ref="M140:M181" si="21">(I140/$L140)*100</f>
        <v>57.823788936718103</v>
      </c>
      <c r="N140" s="9"/>
    </row>
    <row r="141" spans="2:14" x14ac:dyDescent="0.2">
      <c r="B141" s="12"/>
      <c r="C141" s="84" t="s">
        <v>96</v>
      </c>
      <c r="D141" s="7"/>
      <c r="E141" s="68">
        <v>3217029</v>
      </c>
      <c r="F141" s="17">
        <f t="shared" si="15"/>
        <v>100</v>
      </c>
      <c r="G141" s="16">
        <v>0</v>
      </c>
      <c r="H141" s="17">
        <f t="shared" si="16"/>
        <v>0</v>
      </c>
      <c r="I141" s="16">
        <f t="shared" si="20"/>
        <v>3217029</v>
      </c>
      <c r="J141" s="17">
        <f t="shared" si="17"/>
        <v>0.15015876660915672</v>
      </c>
      <c r="K141" s="9"/>
      <c r="L141" s="16">
        <v>10285546</v>
      </c>
      <c r="M141" s="17">
        <f t="shared" si="21"/>
        <v>31.27718256279249</v>
      </c>
      <c r="N141" s="9"/>
    </row>
    <row r="142" spans="2:14" x14ac:dyDescent="0.2">
      <c r="B142" s="12"/>
      <c r="C142" s="84" t="s">
        <v>62</v>
      </c>
      <c r="D142" s="7"/>
      <c r="E142" s="68">
        <v>1462388</v>
      </c>
      <c r="F142" s="17">
        <f t="shared" si="15"/>
        <v>100</v>
      </c>
      <c r="G142" s="16">
        <v>0</v>
      </c>
      <c r="H142" s="17">
        <f t="shared" si="16"/>
        <v>0</v>
      </c>
      <c r="I142" s="16">
        <f t="shared" si="20"/>
        <v>1462388</v>
      </c>
      <c r="J142" s="17">
        <f t="shared" si="17"/>
        <v>6.825875004049746E-2</v>
      </c>
      <c r="K142" s="9"/>
      <c r="L142" s="16">
        <v>29189647</v>
      </c>
      <c r="M142" s="17">
        <f t="shared" si="21"/>
        <v>5.009954385539503</v>
      </c>
      <c r="N142" s="9"/>
    </row>
    <row r="143" spans="2:14" x14ac:dyDescent="0.2">
      <c r="B143" s="12"/>
      <c r="C143" s="84" t="s">
        <v>308</v>
      </c>
      <c r="D143" s="7"/>
      <c r="E143" s="68">
        <v>2500000</v>
      </c>
      <c r="F143" s="17">
        <f t="shared" si="15"/>
        <v>100</v>
      </c>
      <c r="G143" s="16">
        <v>0</v>
      </c>
      <c r="H143" s="17">
        <f t="shared" si="16"/>
        <v>0</v>
      </c>
      <c r="I143" s="16">
        <f t="shared" si="20"/>
        <v>2500000</v>
      </c>
      <c r="J143" s="17">
        <f t="shared" si="17"/>
        <v>0.11669056030358814</v>
      </c>
      <c r="K143" s="9"/>
      <c r="L143" s="16">
        <v>4581193</v>
      </c>
      <c r="M143" s="17">
        <f t="shared" si="21"/>
        <v>54.570938181386374</v>
      </c>
      <c r="N143" s="9"/>
    </row>
    <row r="144" spans="2:14" ht="24" x14ac:dyDescent="0.2">
      <c r="B144" s="12"/>
      <c r="C144" s="84" t="s">
        <v>309</v>
      </c>
      <c r="D144" s="7"/>
      <c r="E144" s="68">
        <v>2270689</v>
      </c>
      <c r="F144" s="17">
        <f t="shared" si="15"/>
        <v>100</v>
      </c>
      <c r="G144" s="16">
        <v>0</v>
      </c>
      <c r="H144" s="17">
        <f t="shared" si="16"/>
        <v>0</v>
      </c>
      <c r="I144" s="16">
        <f t="shared" si="20"/>
        <v>2270689</v>
      </c>
      <c r="J144" s="17">
        <f t="shared" si="17"/>
        <v>0.10598718867407769</v>
      </c>
      <c r="K144" s="9"/>
      <c r="L144" s="16">
        <v>12864132</v>
      </c>
      <c r="M144" s="17">
        <f t="shared" si="21"/>
        <v>17.651319187334209</v>
      </c>
      <c r="N144" s="9"/>
    </row>
    <row r="145" spans="2:14" x14ac:dyDescent="0.2">
      <c r="B145" s="12"/>
      <c r="C145" s="84" t="s">
        <v>76</v>
      </c>
      <c r="D145" s="7"/>
      <c r="E145" s="68">
        <v>1815833</v>
      </c>
      <c r="F145" s="17">
        <f t="shared" si="15"/>
        <v>100</v>
      </c>
      <c r="G145" s="16">
        <v>0</v>
      </c>
      <c r="H145" s="17">
        <f t="shared" si="16"/>
        <v>0</v>
      </c>
      <c r="I145" s="16">
        <f t="shared" si="20"/>
        <v>1815833</v>
      </c>
      <c r="J145" s="17">
        <f t="shared" si="17"/>
        <v>8.4756228075098139E-2</v>
      </c>
      <c r="K145" s="9"/>
      <c r="L145" s="16">
        <v>5353312</v>
      </c>
      <c r="M145" s="17">
        <f t="shared" si="21"/>
        <v>33.919805159871125</v>
      </c>
      <c r="N145" s="9"/>
    </row>
    <row r="146" spans="2:14" x14ac:dyDescent="0.2">
      <c r="B146" s="12"/>
      <c r="C146" s="84" t="s">
        <v>97</v>
      </c>
      <c r="D146" s="7"/>
      <c r="E146" s="68">
        <v>1283898</v>
      </c>
      <c r="F146" s="17">
        <f t="shared" si="15"/>
        <v>100</v>
      </c>
      <c r="G146" s="16">
        <v>0</v>
      </c>
      <c r="H146" s="17">
        <f t="shared" si="16"/>
        <v>0</v>
      </c>
      <c r="I146" s="16">
        <f t="shared" si="20"/>
        <v>1283898</v>
      </c>
      <c r="J146" s="17">
        <f t="shared" si="17"/>
        <v>5.9927510797062475E-2</v>
      </c>
      <c r="K146" s="9"/>
      <c r="L146" s="16">
        <v>1934938</v>
      </c>
      <c r="M146" s="17">
        <f t="shared" si="21"/>
        <v>66.353443882956455</v>
      </c>
      <c r="N146" s="9"/>
    </row>
    <row r="147" spans="2:14" x14ac:dyDescent="0.2">
      <c r="B147" s="12"/>
      <c r="C147" s="84" t="s">
        <v>61</v>
      </c>
      <c r="D147" s="7"/>
      <c r="E147" s="68">
        <v>400000</v>
      </c>
      <c r="F147" s="17">
        <f t="shared" si="15"/>
        <v>100</v>
      </c>
      <c r="G147" s="16">
        <v>0</v>
      </c>
      <c r="H147" s="17">
        <f t="shared" si="16"/>
        <v>0</v>
      </c>
      <c r="I147" s="16">
        <f t="shared" si="20"/>
        <v>400000</v>
      </c>
      <c r="J147" s="17">
        <f t="shared" si="17"/>
        <v>1.8670489648574103E-2</v>
      </c>
      <c r="K147" s="9"/>
      <c r="L147" s="16">
        <v>1848172</v>
      </c>
      <c r="M147" s="17">
        <f t="shared" si="21"/>
        <v>21.643007252571731</v>
      </c>
      <c r="N147" s="9"/>
    </row>
    <row r="148" spans="2:14" x14ac:dyDescent="0.2">
      <c r="B148" s="12"/>
      <c r="C148" s="84" t="s">
        <v>134</v>
      </c>
      <c r="D148" s="7"/>
      <c r="E148" s="68">
        <v>432544</v>
      </c>
      <c r="F148" s="17">
        <f t="shared" si="15"/>
        <v>100</v>
      </c>
      <c r="G148" s="16">
        <v>0</v>
      </c>
      <c r="H148" s="17">
        <f t="shared" si="16"/>
        <v>0</v>
      </c>
      <c r="I148" s="16">
        <f t="shared" si="20"/>
        <v>432544</v>
      </c>
      <c r="J148" s="17">
        <f t="shared" si="17"/>
        <v>2.0189520686382093E-2</v>
      </c>
      <c r="K148" s="9"/>
      <c r="L148" s="16">
        <v>13728752</v>
      </c>
      <c r="M148" s="17">
        <f t="shared" si="21"/>
        <v>3.1506432631312737</v>
      </c>
      <c r="N148" s="9"/>
    </row>
    <row r="149" spans="2:14" ht="24" x14ac:dyDescent="0.2">
      <c r="B149" s="12"/>
      <c r="C149" s="84" t="s">
        <v>310</v>
      </c>
      <c r="D149" s="7"/>
      <c r="E149" s="68">
        <v>498444</v>
      </c>
      <c r="F149" s="17">
        <f t="shared" si="15"/>
        <v>100</v>
      </c>
      <c r="G149" s="16">
        <v>0</v>
      </c>
      <c r="H149" s="17">
        <f t="shared" si="16"/>
        <v>0</v>
      </c>
      <c r="I149" s="16">
        <f t="shared" si="20"/>
        <v>498444</v>
      </c>
      <c r="J149" s="17">
        <f t="shared" si="17"/>
        <v>2.3265483855984675E-2</v>
      </c>
      <c r="K149" s="9"/>
      <c r="L149" s="16">
        <v>20100786</v>
      </c>
      <c r="M149" s="17">
        <f t="shared" si="21"/>
        <v>2.4797239272135929</v>
      </c>
      <c r="N149" s="9"/>
    </row>
    <row r="150" spans="2:14" x14ac:dyDescent="0.2">
      <c r="B150" s="12"/>
      <c r="C150" s="84" t="s">
        <v>311</v>
      </c>
      <c r="D150" s="7"/>
      <c r="E150" s="68">
        <v>5346204</v>
      </c>
      <c r="F150" s="17">
        <f t="shared" si="15"/>
        <v>100</v>
      </c>
      <c r="G150" s="16">
        <v>0</v>
      </c>
      <c r="H150" s="17">
        <f t="shared" si="16"/>
        <v>0</v>
      </c>
      <c r="I150" s="16">
        <f t="shared" si="20"/>
        <v>5346204</v>
      </c>
      <c r="J150" s="17">
        <f t="shared" si="17"/>
        <v>0.24954061610291367</v>
      </c>
      <c r="K150" s="9"/>
      <c r="L150" s="16">
        <v>9573035</v>
      </c>
      <c r="M150" s="17">
        <f t="shared" si="21"/>
        <v>55.846489645133431</v>
      </c>
      <c r="N150" s="9"/>
    </row>
    <row r="151" spans="2:14" x14ac:dyDescent="0.2">
      <c r="B151" s="12"/>
      <c r="C151" s="84" t="s">
        <v>32</v>
      </c>
      <c r="D151" s="7"/>
      <c r="E151" s="68">
        <v>3600000</v>
      </c>
      <c r="F151" s="17">
        <f t="shared" si="15"/>
        <v>100</v>
      </c>
      <c r="G151" s="16">
        <v>0</v>
      </c>
      <c r="H151" s="17">
        <f t="shared" si="16"/>
        <v>0</v>
      </c>
      <c r="I151" s="16">
        <f t="shared" si="20"/>
        <v>3600000</v>
      </c>
      <c r="J151" s="17">
        <f t="shared" si="17"/>
        <v>0.16803440683716692</v>
      </c>
      <c r="K151" s="9"/>
      <c r="L151" s="16">
        <v>9003414</v>
      </c>
      <c r="M151" s="17">
        <f t="shared" si="21"/>
        <v>39.984832420235257</v>
      </c>
      <c r="N151" s="9"/>
    </row>
    <row r="152" spans="2:14" x14ac:dyDescent="0.2">
      <c r="B152" s="12"/>
      <c r="C152" s="84" t="s">
        <v>91</v>
      </c>
      <c r="D152" s="7"/>
      <c r="E152" s="68">
        <v>1100667</v>
      </c>
      <c r="F152" s="17">
        <f t="shared" si="15"/>
        <v>100</v>
      </c>
      <c r="G152" s="16">
        <v>0</v>
      </c>
      <c r="H152" s="17">
        <f t="shared" si="16"/>
        <v>0</v>
      </c>
      <c r="I152" s="16">
        <f t="shared" si="20"/>
        <v>1100667</v>
      </c>
      <c r="J152" s="17">
        <f t="shared" si="17"/>
        <v>5.1374979575067779E-2</v>
      </c>
      <c r="K152" s="9"/>
      <c r="L152" s="16">
        <v>8471985</v>
      </c>
      <c r="M152" s="17">
        <f t="shared" si="21"/>
        <v>12.991843115869539</v>
      </c>
      <c r="N152" s="9"/>
    </row>
    <row r="153" spans="2:14" x14ac:dyDescent="0.2">
      <c r="B153" s="12"/>
      <c r="C153" s="84" t="s">
        <v>312</v>
      </c>
      <c r="D153" s="7"/>
      <c r="E153" s="68">
        <v>2400000</v>
      </c>
      <c r="F153" s="17">
        <f t="shared" si="15"/>
        <v>100</v>
      </c>
      <c r="G153" s="16">
        <v>0</v>
      </c>
      <c r="H153" s="17">
        <f t="shared" si="16"/>
        <v>0</v>
      </c>
      <c r="I153" s="16">
        <f t="shared" si="20"/>
        <v>2400000</v>
      </c>
      <c r="J153" s="17">
        <f t="shared" si="17"/>
        <v>0.11202293789144462</v>
      </c>
      <c r="K153" s="9"/>
      <c r="L153" s="16">
        <v>6425670</v>
      </c>
      <c r="M153" s="17">
        <f t="shared" si="21"/>
        <v>37.350190719411366</v>
      </c>
      <c r="N153" s="9"/>
    </row>
    <row r="154" spans="2:14" x14ac:dyDescent="0.2">
      <c r="B154" s="12"/>
      <c r="C154" s="84" t="s">
        <v>33</v>
      </c>
      <c r="D154" s="7"/>
      <c r="E154" s="68">
        <v>720880</v>
      </c>
      <c r="F154" s="17">
        <f t="shared" si="15"/>
        <v>100</v>
      </c>
      <c r="G154" s="16">
        <v>0</v>
      </c>
      <c r="H154" s="17">
        <f t="shared" si="16"/>
        <v>0</v>
      </c>
      <c r="I154" s="16">
        <f t="shared" si="20"/>
        <v>720880</v>
      </c>
      <c r="J154" s="17">
        <f t="shared" si="17"/>
        <v>3.3647956444660246E-2</v>
      </c>
      <c r="K154" s="9"/>
      <c r="L154" s="16">
        <v>21861819</v>
      </c>
      <c r="M154" s="17">
        <f t="shared" si="21"/>
        <v>3.2974383330133694</v>
      </c>
      <c r="N154" s="9"/>
    </row>
    <row r="155" spans="2:14" x14ac:dyDescent="0.2">
      <c r="B155" s="12"/>
      <c r="C155" s="84" t="s">
        <v>98</v>
      </c>
      <c r="D155" s="7"/>
      <c r="E155" s="68">
        <v>0</v>
      </c>
      <c r="F155" s="17">
        <v>0</v>
      </c>
      <c r="G155" s="16">
        <v>0</v>
      </c>
      <c r="H155" s="17">
        <v>0</v>
      </c>
      <c r="I155" s="16">
        <f t="shared" si="20"/>
        <v>0</v>
      </c>
      <c r="J155" s="17">
        <f t="shared" ref="J155:J181" si="22">(I155/I$417)*100</f>
        <v>0</v>
      </c>
      <c r="K155" s="9"/>
      <c r="L155" s="16">
        <v>5540209</v>
      </c>
      <c r="M155" s="17">
        <f t="shared" si="21"/>
        <v>0</v>
      </c>
      <c r="N155" s="9"/>
    </row>
    <row r="156" spans="2:14" x14ac:dyDescent="0.2">
      <c r="B156" s="12"/>
      <c r="C156" s="84" t="s">
        <v>34</v>
      </c>
      <c r="D156" s="7"/>
      <c r="E156" s="68">
        <v>1269937</v>
      </c>
      <c r="F156" s="17">
        <f t="shared" si="15"/>
        <v>100</v>
      </c>
      <c r="G156" s="16">
        <v>0</v>
      </c>
      <c r="H156" s="17">
        <f t="shared" si="16"/>
        <v>0</v>
      </c>
      <c r="I156" s="16">
        <f t="shared" si="20"/>
        <v>1269937</v>
      </c>
      <c r="J156" s="17">
        <f t="shared" si="22"/>
        <v>5.9275864032103123E-2</v>
      </c>
      <c r="K156" s="9"/>
      <c r="L156" s="16">
        <v>1651937</v>
      </c>
      <c r="M156" s="17">
        <f t="shared" si="21"/>
        <v>76.875631455678999</v>
      </c>
      <c r="N156" s="9"/>
    </row>
    <row r="157" spans="2:14" ht="24" x14ac:dyDescent="0.2">
      <c r="B157" s="12"/>
      <c r="C157" s="84" t="s">
        <v>361</v>
      </c>
      <c r="D157" s="7"/>
      <c r="E157" s="68">
        <v>0</v>
      </c>
      <c r="F157" s="17">
        <v>0</v>
      </c>
      <c r="G157" s="16">
        <v>0</v>
      </c>
      <c r="H157" s="17">
        <v>0</v>
      </c>
      <c r="I157" s="16">
        <f t="shared" si="20"/>
        <v>0</v>
      </c>
      <c r="J157" s="17">
        <f t="shared" si="22"/>
        <v>0</v>
      </c>
      <c r="K157" s="9"/>
      <c r="L157" s="16">
        <v>10843005</v>
      </c>
      <c r="M157" s="17">
        <f t="shared" si="21"/>
        <v>0</v>
      </c>
      <c r="N157" s="9"/>
    </row>
    <row r="158" spans="2:14" x14ac:dyDescent="0.2">
      <c r="B158" s="12"/>
      <c r="C158" s="84" t="s">
        <v>313</v>
      </c>
      <c r="D158" s="7"/>
      <c r="E158" s="68">
        <v>5244897</v>
      </c>
      <c r="F158" s="17">
        <f t="shared" si="15"/>
        <v>100</v>
      </c>
      <c r="G158" s="16">
        <v>0</v>
      </c>
      <c r="H158" s="17">
        <f t="shared" si="16"/>
        <v>0</v>
      </c>
      <c r="I158" s="16">
        <f t="shared" si="20"/>
        <v>5244897</v>
      </c>
      <c r="J158" s="17">
        <f t="shared" si="22"/>
        <v>0.24481198786584341</v>
      </c>
      <c r="K158" s="9"/>
      <c r="L158" s="16">
        <v>7295982</v>
      </c>
      <c r="M158" s="17">
        <f t="shared" si="21"/>
        <v>71.88747176185467</v>
      </c>
      <c r="N158" s="9"/>
    </row>
    <row r="159" spans="2:14" x14ac:dyDescent="0.2">
      <c r="B159" s="12"/>
      <c r="C159" s="84" t="s">
        <v>75</v>
      </c>
      <c r="D159" s="7"/>
      <c r="E159" s="68">
        <v>2295352</v>
      </c>
      <c r="F159" s="17">
        <f t="shared" si="15"/>
        <v>100</v>
      </c>
      <c r="G159" s="16">
        <v>0</v>
      </c>
      <c r="H159" s="17">
        <f t="shared" si="16"/>
        <v>0</v>
      </c>
      <c r="I159" s="16">
        <f t="shared" si="20"/>
        <v>2295352</v>
      </c>
      <c r="J159" s="17">
        <f t="shared" si="22"/>
        <v>0.10713836438958466</v>
      </c>
      <c r="K159" s="9"/>
      <c r="L159" s="16">
        <v>8858595</v>
      </c>
      <c r="M159" s="17">
        <f t="shared" si="21"/>
        <v>25.911016363204325</v>
      </c>
      <c r="N159" s="9"/>
    </row>
    <row r="160" spans="2:14" x14ac:dyDescent="0.2">
      <c r="B160" s="12"/>
      <c r="C160" s="84" t="s">
        <v>156</v>
      </c>
      <c r="D160" s="7"/>
      <c r="E160" s="68">
        <v>3605915</v>
      </c>
      <c r="F160" s="17">
        <f t="shared" si="15"/>
        <v>100</v>
      </c>
      <c r="G160" s="16">
        <v>0</v>
      </c>
      <c r="H160" s="17">
        <f t="shared" si="16"/>
        <v>0</v>
      </c>
      <c r="I160" s="16">
        <f t="shared" si="20"/>
        <v>3605915</v>
      </c>
      <c r="J160" s="17">
        <f t="shared" si="22"/>
        <v>0.1683104967028452</v>
      </c>
      <c r="K160" s="9"/>
      <c r="L160" s="16">
        <v>9623847</v>
      </c>
      <c r="M160" s="17">
        <f t="shared" si="21"/>
        <v>37.468540387227684</v>
      </c>
      <c r="N160" s="9"/>
    </row>
    <row r="161" spans="2:14" x14ac:dyDescent="0.2">
      <c r="B161" s="12"/>
      <c r="C161" s="84" t="s">
        <v>60</v>
      </c>
      <c r="D161" s="7"/>
      <c r="E161" s="68">
        <v>2290887</v>
      </c>
      <c r="F161" s="17">
        <f t="shared" si="15"/>
        <v>100</v>
      </c>
      <c r="G161" s="16">
        <v>0</v>
      </c>
      <c r="H161" s="17">
        <f t="shared" si="16"/>
        <v>0</v>
      </c>
      <c r="I161" s="16">
        <f t="shared" si="20"/>
        <v>2290887</v>
      </c>
      <c r="J161" s="17">
        <f t="shared" si="22"/>
        <v>0.10692995504888246</v>
      </c>
      <c r="K161" s="9"/>
      <c r="L161" s="16">
        <v>7738062</v>
      </c>
      <c r="M161" s="17">
        <f t="shared" si="21"/>
        <v>29.605436089811636</v>
      </c>
      <c r="N161" s="9"/>
    </row>
    <row r="162" spans="2:14" x14ac:dyDescent="0.2">
      <c r="B162" s="12"/>
      <c r="C162" s="84" t="s">
        <v>314</v>
      </c>
      <c r="D162" s="7"/>
      <c r="E162" s="68">
        <v>5363981</v>
      </c>
      <c r="F162" s="17">
        <f t="shared" si="15"/>
        <v>100</v>
      </c>
      <c r="G162" s="16">
        <v>0</v>
      </c>
      <c r="H162" s="17">
        <f t="shared" si="16"/>
        <v>0</v>
      </c>
      <c r="I162" s="16">
        <f t="shared" si="20"/>
        <v>5363981</v>
      </c>
      <c r="J162" s="17">
        <f t="shared" si="22"/>
        <v>0.25037037933912037</v>
      </c>
      <c r="K162" s="9"/>
      <c r="L162" s="16">
        <v>10379558</v>
      </c>
      <c r="M162" s="17">
        <f t="shared" si="21"/>
        <v>51.678318094084538</v>
      </c>
      <c r="N162" s="9"/>
    </row>
    <row r="163" spans="2:14" x14ac:dyDescent="0.2">
      <c r="B163" s="12"/>
      <c r="C163" s="84" t="s">
        <v>59</v>
      </c>
      <c r="D163" s="7"/>
      <c r="E163" s="68">
        <v>1520000</v>
      </c>
      <c r="F163" s="17">
        <f t="shared" si="15"/>
        <v>56.219982875097315</v>
      </c>
      <c r="G163" s="16">
        <v>1183665</v>
      </c>
      <c r="H163" s="17">
        <f t="shared" si="16"/>
        <v>43.780017124902677</v>
      </c>
      <c r="I163" s="16">
        <f t="shared" si="20"/>
        <v>2703665</v>
      </c>
      <c r="J163" s="17">
        <f t="shared" si="22"/>
        <v>0.12619687348928024</v>
      </c>
      <c r="K163" s="9"/>
      <c r="L163" s="16">
        <v>7822015</v>
      </c>
      <c r="M163" s="17">
        <f t="shared" si="21"/>
        <v>34.564814820733531</v>
      </c>
      <c r="N163" s="9"/>
    </row>
    <row r="164" spans="2:14" x14ac:dyDescent="0.2">
      <c r="B164" s="12"/>
      <c r="C164" s="84" t="s">
        <v>362</v>
      </c>
      <c r="D164" s="7"/>
      <c r="E164" s="68">
        <v>0</v>
      </c>
      <c r="F164" s="17">
        <v>0</v>
      </c>
      <c r="G164" s="16">
        <v>0</v>
      </c>
      <c r="H164" s="17">
        <v>0</v>
      </c>
      <c r="I164" s="16">
        <f t="shared" si="20"/>
        <v>0</v>
      </c>
      <c r="J164" s="17">
        <f t="shared" si="22"/>
        <v>0</v>
      </c>
      <c r="K164" s="9"/>
      <c r="L164" s="16">
        <v>1681712</v>
      </c>
      <c r="M164" s="17">
        <f t="shared" si="21"/>
        <v>0</v>
      </c>
      <c r="N164" s="9"/>
    </row>
    <row r="165" spans="2:14" x14ac:dyDescent="0.2">
      <c r="B165" s="12"/>
      <c r="C165" s="84" t="s">
        <v>51</v>
      </c>
      <c r="D165" s="7"/>
      <c r="E165" s="68">
        <v>2500000</v>
      </c>
      <c r="F165" s="17">
        <f t="shared" si="15"/>
        <v>100</v>
      </c>
      <c r="G165" s="16">
        <v>0</v>
      </c>
      <c r="H165" s="17">
        <f t="shared" si="16"/>
        <v>0</v>
      </c>
      <c r="I165" s="16">
        <f t="shared" si="20"/>
        <v>2500000</v>
      </c>
      <c r="J165" s="17">
        <f t="shared" si="22"/>
        <v>0.11669056030358814</v>
      </c>
      <c r="K165" s="9"/>
      <c r="L165" s="16">
        <v>15179244</v>
      </c>
      <c r="M165" s="17">
        <f t="shared" si="21"/>
        <v>16.469858446178215</v>
      </c>
      <c r="N165" s="9"/>
    </row>
    <row r="166" spans="2:14" x14ac:dyDescent="0.2">
      <c r="B166" s="12"/>
      <c r="C166" s="84" t="s">
        <v>92</v>
      </c>
      <c r="D166" s="7"/>
      <c r="E166" s="68">
        <v>426069</v>
      </c>
      <c r="F166" s="17">
        <f t="shared" si="15"/>
        <v>100</v>
      </c>
      <c r="G166" s="16">
        <v>0</v>
      </c>
      <c r="H166" s="17">
        <f t="shared" si="16"/>
        <v>0</v>
      </c>
      <c r="I166" s="16">
        <f t="shared" si="20"/>
        <v>426069</v>
      </c>
      <c r="J166" s="17">
        <f t="shared" si="22"/>
        <v>1.9887292135195796E-2</v>
      </c>
      <c r="K166" s="9"/>
      <c r="L166" s="16">
        <v>1009943</v>
      </c>
      <c r="M166" s="17">
        <f t="shared" si="21"/>
        <v>42.187430379734302</v>
      </c>
      <c r="N166" s="9"/>
    </row>
    <row r="167" spans="2:14" x14ac:dyDescent="0.2">
      <c r="B167" s="12"/>
      <c r="C167" s="84" t="s">
        <v>46</v>
      </c>
      <c r="D167" s="7"/>
      <c r="E167" s="68">
        <v>11047942</v>
      </c>
      <c r="F167" s="17">
        <f t="shared" si="15"/>
        <v>100</v>
      </c>
      <c r="G167" s="16">
        <v>0</v>
      </c>
      <c r="H167" s="17">
        <f t="shared" si="16"/>
        <v>0</v>
      </c>
      <c r="I167" s="16">
        <f t="shared" si="20"/>
        <v>11047942</v>
      </c>
      <c r="J167" s="17">
        <f t="shared" si="22"/>
        <v>0.51567621687261767</v>
      </c>
      <c r="K167" s="9"/>
      <c r="L167" s="16">
        <v>25847204</v>
      </c>
      <c r="M167" s="17">
        <f t="shared" si="21"/>
        <v>42.743276990424192</v>
      </c>
      <c r="N167" s="9"/>
    </row>
    <row r="168" spans="2:14" x14ac:dyDescent="0.2">
      <c r="B168" s="12"/>
      <c r="C168" s="84" t="s">
        <v>157</v>
      </c>
      <c r="D168" s="7"/>
      <c r="E168" s="68">
        <v>4724536</v>
      </c>
      <c r="F168" s="17">
        <f t="shared" si="15"/>
        <v>100</v>
      </c>
      <c r="G168" s="16">
        <v>0</v>
      </c>
      <c r="H168" s="17">
        <f t="shared" si="16"/>
        <v>0</v>
      </c>
      <c r="I168" s="16">
        <f t="shared" si="20"/>
        <v>4724536</v>
      </c>
      <c r="J168" s="17">
        <f t="shared" si="22"/>
        <v>0.22052350120578923</v>
      </c>
      <c r="K168" s="9"/>
      <c r="L168" s="16">
        <v>5086136</v>
      </c>
      <c r="M168" s="17">
        <f t="shared" si="21"/>
        <v>92.890477171668238</v>
      </c>
      <c r="N168" s="9"/>
    </row>
    <row r="169" spans="2:14" x14ac:dyDescent="0.2">
      <c r="B169" s="12"/>
      <c r="C169" s="84" t="s">
        <v>93</v>
      </c>
      <c r="D169" s="7"/>
      <c r="E169" s="68">
        <v>560000</v>
      </c>
      <c r="F169" s="17">
        <f t="shared" si="15"/>
        <v>100</v>
      </c>
      <c r="G169" s="16">
        <v>0</v>
      </c>
      <c r="H169" s="17">
        <f t="shared" si="16"/>
        <v>0</v>
      </c>
      <c r="I169" s="16">
        <f t="shared" si="20"/>
        <v>560000</v>
      </c>
      <c r="J169" s="17">
        <f t="shared" si="22"/>
        <v>2.6138685508003745E-2</v>
      </c>
      <c r="K169" s="9"/>
      <c r="L169" s="16">
        <v>5790253</v>
      </c>
      <c r="M169" s="17">
        <f t="shared" si="21"/>
        <v>9.6714254109449094</v>
      </c>
      <c r="N169" s="9"/>
    </row>
    <row r="170" spans="2:14" x14ac:dyDescent="0.2">
      <c r="B170" s="12"/>
      <c r="C170" s="84" t="s">
        <v>50</v>
      </c>
      <c r="D170" s="7"/>
      <c r="E170" s="68">
        <v>1461768</v>
      </c>
      <c r="F170" s="17">
        <f t="shared" si="15"/>
        <v>100</v>
      </c>
      <c r="G170" s="16">
        <v>0</v>
      </c>
      <c r="H170" s="17">
        <f t="shared" si="16"/>
        <v>0</v>
      </c>
      <c r="I170" s="16">
        <f t="shared" si="20"/>
        <v>1461768</v>
      </c>
      <c r="J170" s="17">
        <f t="shared" si="22"/>
        <v>6.8229810781542166E-2</v>
      </c>
      <c r="K170" s="9"/>
      <c r="L170" s="16">
        <v>6346205</v>
      </c>
      <c r="M170" s="17">
        <f t="shared" si="21"/>
        <v>23.033734334141428</v>
      </c>
      <c r="N170" s="9"/>
    </row>
    <row r="171" spans="2:14" x14ac:dyDescent="0.2">
      <c r="B171" s="12"/>
      <c r="C171" s="84" t="s">
        <v>74</v>
      </c>
      <c r="D171" s="7"/>
      <c r="E171" s="68">
        <v>10777421</v>
      </c>
      <c r="F171" s="17">
        <f t="shared" si="15"/>
        <v>100</v>
      </c>
      <c r="G171" s="16">
        <v>0</v>
      </c>
      <c r="H171" s="17">
        <f t="shared" si="16"/>
        <v>0</v>
      </c>
      <c r="I171" s="16">
        <f t="shared" si="20"/>
        <v>10777421</v>
      </c>
      <c r="J171" s="17">
        <f t="shared" si="22"/>
        <v>0.50304931804706288</v>
      </c>
      <c r="K171" s="9"/>
      <c r="L171" s="16">
        <v>25668960</v>
      </c>
      <c r="M171" s="17">
        <f t="shared" si="21"/>
        <v>41.986200453777641</v>
      </c>
      <c r="N171" s="9"/>
    </row>
    <row r="172" spans="2:14" x14ac:dyDescent="0.2">
      <c r="B172" s="12"/>
      <c r="C172" s="84" t="s">
        <v>35</v>
      </c>
      <c r="D172" s="7"/>
      <c r="E172" s="68">
        <v>2734477</v>
      </c>
      <c r="F172" s="17">
        <f t="shared" si="15"/>
        <v>100</v>
      </c>
      <c r="G172" s="16">
        <v>0</v>
      </c>
      <c r="H172" s="17">
        <f t="shared" si="16"/>
        <v>0</v>
      </c>
      <c r="I172" s="16">
        <f t="shared" si="20"/>
        <v>2734477</v>
      </c>
      <c r="J172" s="17">
        <f t="shared" si="22"/>
        <v>0.12763506130690991</v>
      </c>
      <c r="K172" s="9"/>
      <c r="L172" s="16">
        <v>4981842</v>
      </c>
      <c r="M172" s="17">
        <f t="shared" si="21"/>
        <v>54.888874436403242</v>
      </c>
      <c r="N172" s="9"/>
    </row>
    <row r="173" spans="2:14" x14ac:dyDescent="0.2">
      <c r="B173" s="12"/>
      <c r="C173" s="84" t="s">
        <v>315</v>
      </c>
      <c r="D173" s="7"/>
      <c r="E173" s="68">
        <v>17563195</v>
      </c>
      <c r="F173" s="17">
        <f t="shared" si="15"/>
        <v>100</v>
      </c>
      <c r="G173" s="16">
        <v>0</v>
      </c>
      <c r="H173" s="17">
        <f t="shared" si="16"/>
        <v>0</v>
      </c>
      <c r="I173" s="16">
        <f t="shared" si="20"/>
        <v>17563195</v>
      </c>
      <c r="J173" s="17">
        <f t="shared" si="22"/>
        <v>0.81978362610847111</v>
      </c>
      <c r="K173" s="9"/>
      <c r="L173" s="16">
        <v>275004600</v>
      </c>
      <c r="M173" s="17">
        <f t="shared" si="21"/>
        <v>6.3865095347496004</v>
      </c>
      <c r="N173" s="9"/>
    </row>
    <row r="174" spans="2:14" x14ac:dyDescent="0.2">
      <c r="B174" s="12"/>
      <c r="C174" s="84" t="s">
        <v>363</v>
      </c>
      <c r="D174" s="7"/>
      <c r="E174" s="68">
        <v>0</v>
      </c>
      <c r="F174" s="17">
        <v>0</v>
      </c>
      <c r="G174" s="16">
        <v>0</v>
      </c>
      <c r="H174" s="17">
        <v>0</v>
      </c>
      <c r="I174" s="16">
        <f t="shared" si="20"/>
        <v>0</v>
      </c>
      <c r="J174" s="17">
        <f t="shared" si="22"/>
        <v>0</v>
      </c>
      <c r="K174" s="9"/>
      <c r="L174" s="16">
        <v>3645350</v>
      </c>
      <c r="M174" s="17">
        <f t="shared" si="21"/>
        <v>0</v>
      </c>
      <c r="N174" s="9"/>
    </row>
    <row r="175" spans="2:14" x14ac:dyDescent="0.2">
      <c r="B175" s="12"/>
      <c r="C175" s="84" t="s">
        <v>316</v>
      </c>
      <c r="D175" s="7"/>
      <c r="E175" s="68">
        <v>692174</v>
      </c>
      <c r="F175" s="17">
        <f t="shared" si="15"/>
        <v>100</v>
      </c>
      <c r="G175" s="16">
        <v>0</v>
      </c>
      <c r="H175" s="17">
        <f t="shared" si="16"/>
        <v>0</v>
      </c>
      <c r="I175" s="16">
        <f t="shared" si="20"/>
        <v>692174</v>
      </c>
      <c r="J175" s="17">
        <f t="shared" si="22"/>
        <v>3.2308068755030325E-2</v>
      </c>
      <c r="K175" s="9"/>
      <c r="L175" s="16">
        <v>1075174</v>
      </c>
      <c r="M175" s="17">
        <f t="shared" si="21"/>
        <v>64.377858839592477</v>
      </c>
      <c r="N175" s="9"/>
    </row>
    <row r="176" spans="2:14" x14ac:dyDescent="0.2">
      <c r="B176" s="12"/>
      <c r="C176" s="84" t="s">
        <v>36</v>
      </c>
      <c r="D176" s="7"/>
      <c r="E176" s="68">
        <v>2303000</v>
      </c>
      <c r="F176" s="17">
        <f t="shared" si="15"/>
        <v>100</v>
      </c>
      <c r="G176" s="16">
        <v>0</v>
      </c>
      <c r="H176" s="17">
        <f t="shared" si="16"/>
        <v>0</v>
      </c>
      <c r="I176" s="16">
        <f t="shared" si="20"/>
        <v>2303000</v>
      </c>
      <c r="J176" s="17">
        <f t="shared" si="22"/>
        <v>0.1074953441516654</v>
      </c>
      <c r="K176" s="9"/>
      <c r="L176" s="16">
        <v>6205664</v>
      </c>
      <c r="M176" s="17">
        <f t="shared" si="21"/>
        <v>37.111258360104578</v>
      </c>
      <c r="N176" s="9"/>
    </row>
    <row r="177" spans="2:14" x14ac:dyDescent="0.2">
      <c r="B177" s="12"/>
      <c r="C177" s="84" t="s">
        <v>273</v>
      </c>
      <c r="D177" s="7"/>
      <c r="E177" s="68">
        <v>1461673</v>
      </c>
      <c r="F177" s="17">
        <f t="shared" si="15"/>
        <v>100</v>
      </c>
      <c r="G177" s="16">
        <v>0</v>
      </c>
      <c r="H177" s="17">
        <f t="shared" si="16"/>
        <v>0</v>
      </c>
      <c r="I177" s="16">
        <f t="shared" si="20"/>
        <v>1461673</v>
      </c>
      <c r="J177" s="17">
        <f t="shared" si="22"/>
        <v>6.8225376540250626E-2</v>
      </c>
      <c r="K177" s="9"/>
      <c r="L177" s="16">
        <v>2789243</v>
      </c>
      <c r="M177" s="17">
        <f t="shared" si="21"/>
        <v>52.403931819493678</v>
      </c>
      <c r="N177" s="9"/>
    </row>
    <row r="178" spans="2:14" x14ac:dyDescent="0.2">
      <c r="B178" s="12"/>
      <c r="C178" s="84" t="s">
        <v>158</v>
      </c>
      <c r="D178" s="7"/>
      <c r="E178" s="68">
        <v>4383491</v>
      </c>
      <c r="F178" s="17">
        <f t="shared" si="15"/>
        <v>100</v>
      </c>
      <c r="G178" s="16">
        <v>0</v>
      </c>
      <c r="H178" s="17">
        <f t="shared" si="16"/>
        <v>0</v>
      </c>
      <c r="I178" s="16">
        <f t="shared" si="20"/>
        <v>4383491</v>
      </c>
      <c r="J178" s="17">
        <f t="shared" si="22"/>
        <v>0.20460480835029432</v>
      </c>
      <c r="K178" s="9"/>
      <c r="L178" s="16">
        <v>9665968</v>
      </c>
      <c r="M178" s="17">
        <f t="shared" si="21"/>
        <v>45.349736311976201</v>
      </c>
      <c r="N178" s="9"/>
    </row>
    <row r="179" spans="2:14" x14ac:dyDescent="0.2">
      <c r="B179" s="12"/>
      <c r="C179" s="84" t="s">
        <v>94</v>
      </c>
      <c r="D179" s="7"/>
      <c r="E179" s="68">
        <v>7021904</v>
      </c>
      <c r="F179" s="17">
        <f t="shared" si="15"/>
        <v>100</v>
      </c>
      <c r="G179" s="16">
        <v>0</v>
      </c>
      <c r="H179" s="17">
        <f t="shared" si="16"/>
        <v>0</v>
      </c>
      <c r="I179" s="16">
        <f t="shared" si="20"/>
        <v>7021904</v>
      </c>
      <c r="J179" s="17">
        <f t="shared" si="22"/>
        <v>0.32775596486320274</v>
      </c>
      <c r="K179" s="9"/>
      <c r="L179" s="16">
        <v>22002724</v>
      </c>
      <c r="M179" s="17">
        <f t="shared" si="21"/>
        <v>31.913793946604063</v>
      </c>
      <c r="N179" s="9"/>
    </row>
    <row r="180" spans="2:14" x14ac:dyDescent="0.2">
      <c r="B180" s="12"/>
      <c r="C180" s="84" t="s">
        <v>234</v>
      </c>
      <c r="D180" s="7"/>
      <c r="E180" s="68">
        <v>612688</v>
      </c>
      <c r="F180" s="17">
        <f t="shared" si="15"/>
        <v>100</v>
      </c>
      <c r="G180" s="16">
        <v>0</v>
      </c>
      <c r="H180" s="17">
        <f t="shared" si="16"/>
        <v>0</v>
      </c>
      <c r="I180" s="16">
        <f t="shared" si="20"/>
        <v>612688</v>
      </c>
      <c r="J180" s="17">
        <f t="shared" si="22"/>
        <v>2.8597962404513923E-2</v>
      </c>
      <c r="K180" s="9"/>
      <c r="L180" s="16">
        <v>6965288</v>
      </c>
      <c r="M180" s="17">
        <f t="shared" si="21"/>
        <v>8.7963053358310521</v>
      </c>
      <c r="N180" s="9"/>
    </row>
    <row r="181" spans="2:14" x14ac:dyDescent="0.2">
      <c r="B181" s="12"/>
      <c r="C181" s="84" t="s">
        <v>317</v>
      </c>
      <c r="D181" s="7"/>
      <c r="E181" s="68">
        <v>1376777</v>
      </c>
      <c r="F181" s="17">
        <f t="shared" si="15"/>
        <v>100</v>
      </c>
      <c r="G181" s="16">
        <v>0</v>
      </c>
      <c r="H181" s="17">
        <f t="shared" si="16"/>
        <v>0</v>
      </c>
      <c r="I181" s="16">
        <f t="shared" si="20"/>
        <v>1376777</v>
      </c>
      <c r="J181" s="17">
        <f t="shared" si="22"/>
        <v>6.4262751817237257E-2</v>
      </c>
      <c r="K181" s="9"/>
      <c r="L181" s="16">
        <v>6778985</v>
      </c>
      <c r="M181" s="17">
        <f t="shared" si="21"/>
        <v>20.309485859608774</v>
      </c>
      <c r="N181" s="9"/>
    </row>
    <row r="182" spans="2:14" x14ac:dyDescent="0.2">
      <c r="B182" s="12"/>
      <c r="C182" s="84"/>
      <c r="D182" s="7"/>
      <c r="E182" s="68"/>
      <c r="F182" s="17"/>
      <c r="G182" s="16"/>
      <c r="H182" s="17"/>
      <c r="I182" s="16"/>
      <c r="J182" s="17"/>
      <c r="K182" s="9"/>
      <c r="L182" s="16"/>
      <c r="M182" s="17"/>
      <c r="N182" s="9"/>
    </row>
    <row r="183" spans="2:14" x14ac:dyDescent="0.2">
      <c r="B183" s="12"/>
      <c r="C183" s="82" t="s">
        <v>20</v>
      </c>
      <c r="E183" s="67">
        <f>SUM(E59:E182)</f>
        <v>324175560</v>
      </c>
      <c r="F183" s="17">
        <f>(E183/$I183)*100</f>
        <v>90.643937023259809</v>
      </c>
      <c r="G183" s="37">
        <f>SUM(G59:G182)</f>
        <v>33460671</v>
      </c>
      <c r="H183" s="17">
        <f>(G183/$I183)*100</f>
        <v>9.3560629767401835</v>
      </c>
      <c r="I183" s="37">
        <f>SUM(I59:I182)</f>
        <v>357636231</v>
      </c>
      <c r="J183" s="17">
        <f>(I183/I$417)*100</f>
        <v>16.693108872101391</v>
      </c>
      <c r="K183" s="9"/>
      <c r="L183" s="38">
        <f>SUM(L59:L182)</f>
        <v>1620692168</v>
      </c>
      <c r="M183" s="28">
        <f>(I183/$L183)*100</f>
        <v>22.066882166854526</v>
      </c>
      <c r="N183" s="9"/>
    </row>
    <row r="184" spans="2:14" x14ac:dyDescent="0.2">
      <c r="B184" s="87"/>
      <c r="C184" s="88"/>
      <c r="D184" s="89"/>
      <c r="E184" s="90"/>
      <c r="F184" s="89"/>
      <c r="G184" s="91"/>
      <c r="H184" s="89"/>
      <c r="I184" s="89"/>
      <c r="J184" s="89"/>
      <c r="K184" s="92"/>
      <c r="L184" s="91"/>
      <c r="M184" s="89"/>
      <c r="N184" s="92"/>
    </row>
    <row r="185" spans="2:14" x14ac:dyDescent="0.2">
      <c r="B185" s="12"/>
      <c r="C185" s="31" t="s">
        <v>37</v>
      </c>
      <c r="E185" s="68"/>
      <c r="F185" s="7"/>
      <c r="G185" s="16"/>
      <c r="H185" s="7"/>
      <c r="I185" s="7"/>
      <c r="J185" s="7"/>
      <c r="K185" s="9"/>
      <c r="L185" s="11"/>
      <c r="N185" s="9"/>
    </row>
    <row r="186" spans="2:14" ht="5.25" customHeight="1" x14ac:dyDescent="0.2">
      <c r="B186" s="12"/>
      <c r="E186" s="68"/>
      <c r="F186" s="7"/>
      <c r="G186" s="16"/>
      <c r="H186" s="7"/>
      <c r="I186" s="7"/>
      <c r="J186" s="7"/>
      <c r="K186" s="9"/>
      <c r="L186" s="11"/>
      <c r="N186" s="9"/>
    </row>
    <row r="187" spans="2:14" x14ac:dyDescent="0.2">
      <c r="B187" s="12"/>
      <c r="C187" s="82" t="s">
        <v>101</v>
      </c>
      <c r="E187" s="67">
        <v>764436</v>
      </c>
      <c r="F187" s="17">
        <f t="shared" ref="F187:F245" si="23">(E187/$I187)*100</f>
        <v>100</v>
      </c>
      <c r="G187" s="37">
        <v>0</v>
      </c>
      <c r="H187" s="17">
        <f t="shared" ref="H187:H245" si="24">(G187/$I187)*100</f>
        <v>0</v>
      </c>
      <c r="I187" s="37">
        <f t="shared" ref="I187:I273" si="25">G187+E187</f>
        <v>764436</v>
      </c>
      <c r="J187" s="17">
        <f t="shared" ref="J187:J250" si="26">(I187/I$417)*100</f>
        <v>3.568098606249348E-2</v>
      </c>
      <c r="K187" s="9"/>
      <c r="L187" s="38">
        <v>2182460</v>
      </c>
      <c r="M187" s="28">
        <f t="shared" ref="M187:M211" si="27">(I187/$L187)*100</f>
        <v>35.026346416429163</v>
      </c>
      <c r="N187" s="9"/>
    </row>
    <row r="188" spans="2:14" x14ac:dyDescent="0.2">
      <c r="B188" s="12"/>
      <c r="C188" s="82" t="s">
        <v>318</v>
      </c>
      <c r="E188" s="68">
        <v>52600</v>
      </c>
      <c r="F188" s="17">
        <f t="shared" si="23"/>
        <v>100</v>
      </c>
      <c r="G188" s="16">
        <v>0</v>
      </c>
      <c r="H188" s="17">
        <f t="shared" si="24"/>
        <v>0</v>
      </c>
      <c r="I188" s="37">
        <f t="shared" si="25"/>
        <v>52600</v>
      </c>
      <c r="J188" s="17">
        <f t="shared" si="26"/>
        <v>2.4551693887874945E-3</v>
      </c>
      <c r="K188" s="9"/>
      <c r="L188" s="11">
        <v>505764</v>
      </c>
      <c r="M188" s="28">
        <f t="shared" si="27"/>
        <v>10.40010756004777</v>
      </c>
      <c r="N188" s="9"/>
    </row>
    <row r="189" spans="2:14" x14ac:dyDescent="0.2">
      <c r="B189" s="12"/>
      <c r="C189" s="82" t="s">
        <v>319</v>
      </c>
      <c r="E189" s="68">
        <v>120793</v>
      </c>
      <c r="F189" s="17">
        <f t="shared" si="23"/>
        <v>100</v>
      </c>
      <c r="G189" s="16">
        <v>0</v>
      </c>
      <c r="H189" s="17">
        <f t="shared" si="24"/>
        <v>0</v>
      </c>
      <c r="I189" s="37">
        <f t="shared" si="25"/>
        <v>120793</v>
      </c>
      <c r="J189" s="17">
        <f t="shared" si="26"/>
        <v>5.6381611403005282E-3</v>
      </c>
      <c r="K189" s="9"/>
      <c r="L189" s="11">
        <v>184140</v>
      </c>
      <c r="M189" s="28">
        <f t="shared" si="27"/>
        <v>65.5984576952319</v>
      </c>
      <c r="N189" s="9"/>
    </row>
    <row r="190" spans="2:14" x14ac:dyDescent="0.2">
      <c r="B190" s="12"/>
      <c r="C190" s="79" t="s">
        <v>364</v>
      </c>
      <c r="D190" s="7"/>
      <c r="E190" s="68">
        <v>0</v>
      </c>
      <c r="F190" s="17">
        <v>0</v>
      </c>
      <c r="G190" s="16">
        <v>0</v>
      </c>
      <c r="H190" s="17">
        <v>0</v>
      </c>
      <c r="I190" s="37">
        <f t="shared" si="25"/>
        <v>0</v>
      </c>
      <c r="J190" s="17">
        <f t="shared" si="26"/>
        <v>0</v>
      </c>
      <c r="K190" s="9"/>
      <c r="L190" s="16">
        <v>36560</v>
      </c>
      <c r="M190" s="17">
        <f t="shared" si="27"/>
        <v>0</v>
      </c>
      <c r="N190" s="9"/>
    </row>
    <row r="191" spans="2:14" x14ac:dyDescent="0.2">
      <c r="B191" s="100"/>
      <c r="C191" s="101" t="s">
        <v>159</v>
      </c>
      <c r="D191" s="102"/>
      <c r="E191" s="103">
        <v>625767</v>
      </c>
      <c r="F191" s="104">
        <f t="shared" si="23"/>
        <v>100</v>
      </c>
      <c r="G191" s="105">
        <v>0</v>
      </c>
      <c r="H191" s="104">
        <f t="shared" si="24"/>
        <v>0</v>
      </c>
      <c r="I191" s="106">
        <f t="shared" si="25"/>
        <v>625767</v>
      </c>
      <c r="J191" s="104">
        <f t="shared" si="26"/>
        <v>2.9208440739798173E-2</v>
      </c>
      <c r="K191" s="107"/>
      <c r="L191" s="105">
        <v>1682516</v>
      </c>
      <c r="M191" s="104">
        <f t="shared" si="27"/>
        <v>37.192335763820374</v>
      </c>
      <c r="N191" s="107"/>
    </row>
    <row r="192" spans="2:14" x14ac:dyDescent="0.2">
      <c r="B192" s="12"/>
      <c r="C192" s="79" t="s">
        <v>365</v>
      </c>
      <c r="D192" s="7"/>
      <c r="E192" s="68">
        <v>0</v>
      </c>
      <c r="F192" s="17">
        <v>0</v>
      </c>
      <c r="G192" s="16">
        <v>0</v>
      </c>
      <c r="H192" s="17">
        <v>0</v>
      </c>
      <c r="I192" s="37">
        <f t="shared" si="25"/>
        <v>0</v>
      </c>
      <c r="J192" s="17">
        <f t="shared" si="26"/>
        <v>0</v>
      </c>
      <c r="K192" s="9"/>
      <c r="L192" s="16">
        <v>231260</v>
      </c>
      <c r="M192" s="17">
        <f>(I192/$L192)*100</f>
        <v>0</v>
      </c>
      <c r="N192" s="9"/>
    </row>
    <row r="193" spans="2:16" x14ac:dyDescent="0.2">
      <c r="B193" s="12"/>
      <c r="C193" s="79" t="s">
        <v>366</v>
      </c>
      <c r="D193" s="7"/>
      <c r="E193" s="68">
        <v>0</v>
      </c>
      <c r="F193" s="17">
        <v>0</v>
      </c>
      <c r="G193" s="16">
        <v>0</v>
      </c>
      <c r="H193" s="17">
        <v>0</v>
      </c>
      <c r="I193" s="37">
        <f t="shared" si="25"/>
        <v>0</v>
      </c>
      <c r="J193" s="17">
        <f t="shared" si="26"/>
        <v>0</v>
      </c>
      <c r="K193" s="9"/>
      <c r="L193" s="16">
        <v>1000701</v>
      </c>
      <c r="M193" s="17">
        <f t="shared" si="27"/>
        <v>0</v>
      </c>
      <c r="N193" s="9"/>
    </row>
    <row r="194" spans="2:16" x14ac:dyDescent="0.2">
      <c r="B194" s="12"/>
      <c r="C194" s="79" t="s">
        <v>206</v>
      </c>
      <c r="D194" s="7"/>
      <c r="E194" s="68">
        <v>150000</v>
      </c>
      <c r="F194" s="17">
        <f t="shared" ref="F194" si="28">(E194/$I194)*100</f>
        <v>100</v>
      </c>
      <c r="G194" s="16">
        <v>0</v>
      </c>
      <c r="H194" s="17">
        <f t="shared" ref="H194" si="29">(G194/$I194)*100</f>
        <v>0</v>
      </c>
      <c r="I194" s="37">
        <f t="shared" si="25"/>
        <v>150000</v>
      </c>
      <c r="J194" s="17">
        <f t="shared" si="26"/>
        <v>7.0014336182152885E-3</v>
      </c>
      <c r="K194" s="9"/>
      <c r="L194" s="16">
        <v>1118200</v>
      </c>
      <c r="M194" s="17">
        <f t="shared" si="27"/>
        <v>13.414416025755679</v>
      </c>
      <c r="N194" s="9"/>
    </row>
    <row r="195" spans="2:16" x14ac:dyDescent="0.2">
      <c r="B195" s="32"/>
      <c r="C195" s="80" t="s">
        <v>320</v>
      </c>
      <c r="D195" s="33"/>
      <c r="E195" s="108">
        <v>72976</v>
      </c>
      <c r="F195" s="34">
        <f t="shared" si="23"/>
        <v>100</v>
      </c>
      <c r="G195" s="35">
        <v>0</v>
      </c>
      <c r="H195" s="34">
        <f t="shared" si="24"/>
        <v>0</v>
      </c>
      <c r="I195" s="64">
        <f t="shared" si="25"/>
        <v>72976</v>
      </c>
      <c r="J195" s="34">
        <f t="shared" si="26"/>
        <v>3.4062441314858592E-3</v>
      </c>
      <c r="K195" s="36"/>
      <c r="L195" s="35">
        <v>229816</v>
      </c>
      <c r="M195" s="34">
        <f t="shared" si="27"/>
        <v>31.754098931318968</v>
      </c>
      <c r="N195" s="36"/>
    </row>
    <row r="196" spans="2:16" x14ac:dyDescent="0.2">
      <c r="B196" s="12"/>
      <c r="C196" s="79" t="s">
        <v>207</v>
      </c>
      <c r="D196" s="7"/>
      <c r="E196" s="68">
        <v>235546</v>
      </c>
      <c r="F196" s="17">
        <f t="shared" si="23"/>
        <v>100</v>
      </c>
      <c r="G196" s="16">
        <v>0</v>
      </c>
      <c r="H196" s="17">
        <f t="shared" si="24"/>
        <v>0</v>
      </c>
      <c r="I196" s="37">
        <f t="shared" si="25"/>
        <v>235546</v>
      </c>
      <c r="J196" s="17">
        <f t="shared" si="26"/>
        <v>1.0994397886907589E-2</v>
      </c>
      <c r="K196" s="9"/>
      <c r="L196" s="16">
        <v>453646</v>
      </c>
      <c r="M196" s="17">
        <f t="shared" si="27"/>
        <v>51.922864965193128</v>
      </c>
      <c r="N196" s="9"/>
    </row>
    <row r="197" spans="2:16" x14ac:dyDescent="0.2">
      <c r="B197" s="12"/>
      <c r="C197" s="79" t="s">
        <v>367</v>
      </c>
      <c r="D197" s="7"/>
      <c r="E197" s="68">
        <v>0</v>
      </c>
      <c r="F197" s="17">
        <v>0</v>
      </c>
      <c r="G197" s="16">
        <v>0</v>
      </c>
      <c r="H197" s="17">
        <v>0</v>
      </c>
      <c r="I197" s="37">
        <f t="shared" si="25"/>
        <v>0</v>
      </c>
      <c r="J197" s="17">
        <f t="shared" si="26"/>
        <v>0</v>
      </c>
      <c r="K197" s="9"/>
      <c r="L197" s="16">
        <v>2581171</v>
      </c>
      <c r="M197" s="17">
        <f t="shared" si="27"/>
        <v>0</v>
      </c>
      <c r="N197" s="9"/>
    </row>
    <row r="198" spans="2:16" x14ac:dyDescent="0.2">
      <c r="B198" s="12"/>
      <c r="C198" s="79" t="s">
        <v>243</v>
      </c>
      <c r="D198" s="7"/>
      <c r="E198" s="68">
        <v>270000</v>
      </c>
      <c r="F198" s="17">
        <f t="shared" si="23"/>
        <v>100</v>
      </c>
      <c r="G198" s="16">
        <v>0</v>
      </c>
      <c r="H198" s="17">
        <f t="shared" si="24"/>
        <v>0</v>
      </c>
      <c r="I198" s="37">
        <f t="shared" si="25"/>
        <v>270000</v>
      </c>
      <c r="J198" s="17">
        <f t="shared" si="26"/>
        <v>1.2602580512787519E-2</v>
      </c>
      <c r="K198" s="9"/>
      <c r="L198" s="16">
        <v>640000</v>
      </c>
      <c r="M198" s="17">
        <f t="shared" si="27"/>
        <v>42.1875</v>
      </c>
      <c r="N198" s="9"/>
    </row>
    <row r="199" spans="2:16" x14ac:dyDescent="0.2">
      <c r="B199" s="100"/>
      <c r="C199" s="101" t="s">
        <v>208</v>
      </c>
      <c r="D199" s="102"/>
      <c r="E199" s="103">
        <v>0</v>
      </c>
      <c r="F199" s="104">
        <v>0</v>
      </c>
      <c r="G199" s="105">
        <v>0</v>
      </c>
      <c r="H199" s="104">
        <v>0</v>
      </c>
      <c r="I199" s="106">
        <f t="shared" si="25"/>
        <v>0</v>
      </c>
      <c r="J199" s="104">
        <f t="shared" si="26"/>
        <v>0</v>
      </c>
      <c r="K199" s="107"/>
      <c r="L199" s="105">
        <v>96525</v>
      </c>
      <c r="M199" s="104">
        <f t="shared" si="27"/>
        <v>0</v>
      </c>
      <c r="N199" s="107"/>
      <c r="P199" s="99"/>
    </row>
    <row r="200" spans="2:16" x14ac:dyDescent="0.2">
      <c r="B200" s="12"/>
      <c r="C200" s="81" t="s">
        <v>368</v>
      </c>
      <c r="D200" s="7"/>
      <c r="E200" s="68">
        <v>0</v>
      </c>
      <c r="F200" s="17">
        <v>0</v>
      </c>
      <c r="G200" s="16">
        <v>0</v>
      </c>
      <c r="H200" s="17">
        <v>0</v>
      </c>
      <c r="I200" s="37">
        <f t="shared" si="25"/>
        <v>0</v>
      </c>
      <c r="J200" s="17">
        <f t="shared" si="26"/>
        <v>0</v>
      </c>
      <c r="K200" s="9"/>
      <c r="L200" s="16">
        <v>150324</v>
      </c>
      <c r="M200" s="17">
        <f>(I200/$L200)*100</f>
        <v>0</v>
      </c>
      <c r="N200" s="9"/>
    </row>
    <row r="201" spans="2:16" x14ac:dyDescent="0.2">
      <c r="B201" s="12"/>
      <c r="C201" s="81" t="s">
        <v>369</v>
      </c>
      <c r="D201" s="7"/>
      <c r="E201" s="16">
        <v>0</v>
      </c>
      <c r="F201" s="17">
        <v>0</v>
      </c>
      <c r="G201" s="16">
        <v>0</v>
      </c>
      <c r="H201" s="17">
        <v>0</v>
      </c>
      <c r="I201" s="37">
        <f>G201+E201</f>
        <v>0</v>
      </c>
      <c r="J201" s="17">
        <f t="shared" si="26"/>
        <v>0</v>
      </c>
      <c r="K201" s="9"/>
      <c r="L201" s="16">
        <v>1693397</v>
      </c>
      <c r="M201" s="17">
        <v>0</v>
      </c>
      <c r="N201" s="9"/>
    </row>
    <row r="202" spans="2:16" x14ac:dyDescent="0.2">
      <c r="B202" s="12"/>
      <c r="C202" s="79" t="s">
        <v>244</v>
      </c>
      <c r="D202" s="7"/>
      <c r="E202" s="68">
        <v>0</v>
      </c>
      <c r="F202" s="17">
        <v>0</v>
      </c>
      <c r="G202" s="16">
        <v>0</v>
      </c>
      <c r="H202" s="17">
        <v>0</v>
      </c>
      <c r="I202" s="37">
        <f t="shared" si="25"/>
        <v>0</v>
      </c>
      <c r="J202" s="17">
        <f t="shared" si="26"/>
        <v>0</v>
      </c>
      <c r="K202" s="9"/>
      <c r="L202" s="16">
        <v>4018618</v>
      </c>
      <c r="M202" s="17">
        <f t="shared" si="27"/>
        <v>0</v>
      </c>
      <c r="N202" s="9"/>
    </row>
    <row r="203" spans="2:16" x14ac:dyDescent="0.2">
      <c r="B203" s="32"/>
      <c r="C203" s="80" t="s">
        <v>245</v>
      </c>
      <c r="D203" s="33"/>
      <c r="E203" s="69">
        <v>0</v>
      </c>
      <c r="F203" s="34">
        <v>0</v>
      </c>
      <c r="G203" s="35">
        <v>0</v>
      </c>
      <c r="H203" s="34">
        <v>0</v>
      </c>
      <c r="I203" s="64">
        <f t="shared" si="25"/>
        <v>0</v>
      </c>
      <c r="J203" s="34">
        <f t="shared" si="26"/>
        <v>0</v>
      </c>
      <c r="K203" s="36"/>
      <c r="L203" s="35">
        <v>135000</v>
      </c>
      <c r="M203" s="34">
        <f t="shared" si="27"/>
        <v>0</v>
      </c>
      <c r="N203" s="36"/>
    </row>
    <row r="204" spans="2:16" x14ac:dyDescent="0.2">
      <c r="B204" s="12"/>
      <c r="C204" s="79" t="s">
        <v>321</v>
      </c>
      <c r="D204" s="7"/>
      <c r="E204" s="68">
        <v>217793</v>
      </c>
      <c r="F204" s="17">
        <f t="shared" si="23"/>
        <v>100</v>
      </c>
      <c r="G204" s="16">
        <v>0</v>
      </c>
      <c r="H204" s="17">
        <f t="shared" si="24"/>
        <v>0</v>
      </c>
      <c r="I204" s="37">
        <f t="shared" si="25"/>
        <v>217793</v>
      </c>
      <c r="J204" s="17">
        <f t="shared" si="26"/>
        <v>1.0165754880079748E-2</v>
      </c>
      <c r="K204" s="9"/>
      <c r="L204" s="16">
        <v>791346</v>
      </c>
      <c r="M204" s="17">
        <f t="shared" si="27"/>
        <v>27.521842531585428</v>
      </c>
      <c r="N204" s="9"/>
    </row>
    <row r="205" spans="2:16" x14ac:dyDescent="0.2">
      <c r="B205" s="12"/>
      <c r="C205" s="79" t="s">
        <v>370</v>
      </c>
      <c r="D205" s="7"/>
      <c r="E205" s="68">
        <v>0</v>
      </c>
      <c r="F205" s="17">
        <v>0</v>
      </c>
      <c r="G205" s="16">
        <v>0</v>
      </c>
      <c r="H205" s="17">
        <v>0</v>
      </c>
      <c r="I205" s="37">
        <f t="shared" si="25"/>
        <v>0</v>
      </c>
      <c r="J205" s="17">
        <f t="shared" si="26"/>
        <v>0</v>
      </c>
      <c r="K205" s="9"/>
      <c r="L205" s="16">
        <v>158498</v>
      </c>
      <c r="M205" s="17">
        <f t="shared" si="27"/>
        <v>0</v>
      </c>
      <c r="N205" s="9"/>
    </row>
    <row r="206" spans="2:16" x14ac:dyDescent="0.2">
      <c r="B206" s="12"/>
      <c r="C206" s="79" t="s">
        <v>371</v>
      </c>
      <c r="D206" s="7"/>
      <c r="E206" s="68">
        <v>0</v>
      </c>
      <c r="F206" s="17">
        <v>0</v>
      </c>
      <c r="G206" s="16">
        <v>0</v>
      </c>
      <c r="H206" s="17">
        <v>0</v>
      </c>
      <c r="I206" s="37">
        <f t="shared" si="25"/>
        <v>0</v>
      </c>
      <c r="J206" s="17">
        <f t="shared" si="26"/>
        <v>0</v>
      </c>
      <c r="K206" s="9"/>
      <c r="L206" s="16">
        <v>633130</v>
      </c>
      <c r="M206" s="17">
        <f t="shared" si="27"/>
        <v>0</v>
      </c>
      <c r="N206" s="9"/>
    </row>
    <row r="207" spans="2:16" x14ac:dyDescent="0.2">
      <c r="B207" s="12"/>
      <c r="C207" s="81" t="s">
        <v>102</v>
      </c>
      <c r="D207" s="7"/>
      <c r="E207" s="68">
        <v>1500000</v>
      </c>
      <c r="F207" s="17">
        <f t="shared" si="23"/>
        <v>100</v>
      </c>
      <c r="G207" s="16">
        <v>0</v>
      </c>
      <c r="H207" s="17">
        <f t="shared" si="24"/>
        <v>0</v>
      </c>
      <c r="I207" s="37">
        <f t="shared" si="25"/>
        <v>1500000</v>
      </c>
      <c r="J207" s="17">
        <f t="shared" si="26"/>
        <v>7.0014336182152886E-2</v>
      </c>
      <c r="K207" s="9"/>
      <c r="L207" s="16">
        <v>1603886</v>
      </c>
      <c r="M207" s="17">
        <f t="shared" si="27"/>
        <v>93.522856362609303</v>
      </c>
      <c r="N207" s="9"/>
    </row>
    <row r="208" spans="2:16" x14ac:dyDescent="0.2">
      <c r="B208" s="12"/>
      <c r="C208" s="81" t="s">
        <v>103</v>
      </c>
      <c r="D208" s="7"/>
      <c r="E208" s="68">
        <v>504494</v>
      </c>
      <c r="F208" s="17">
        <f t="shared" si="23"/>
        <v>100</v>
      </c>
      <c r="G208" s="16">
        <v>0</v>
      </c>
      <c r="H208" s="17">
        <f t="shared" si="24"/>
        <v>0</v>
      </c>
      <c r="I208" s="37">
        <f t="shared" si="25"/>
        <v>504494</v>
      </c>
      <c r="J208" s="17">
        <f t="shared" si="26"/>
        <v>2.3547875011919357E-2</v>
      </c>
      <c r="K208" s="9"/>
      <c r="L208" s="16">
        <v>897143</v>
      </c>
      <c r="M208" s="17">
        <f t="shared" si="27"/>
        <v>56.233398688949251</v>
      </c>
      <c r="N208" s="9"/>
    </row>
    <row r="209" spans="2:14" x14ac:dyDescent="0.2">
      <c r="B209" s="100"/>
      <c r="C209" s="109" t="s">
        <v>160</v>
      </c>
      <c r="D209" s="102"/>
      <c r="E209" s="103">
        <v>0</v>
      </c>
      <c r="F209" s="104">
        <v>0</v>
      </c>
      <c r="G209" s="105">
        <v>0</v>
      </c>
      <c r="H209" s="104">
        <v>0</v>
      </c>
      <c r="I209" s="106">
        <f t="shared" si="25"/>
        <v>0</v>
      </c>
      <c r="J209" s="104">
        <f t="shared" si="26"/>
        <v>0</v>
      </c>
      <c r="K209" s="107"/>
      <c r="L209" s="105">
        <v>4605403</v>
      </c>
      <c r="M209" s="104">
        <f t="shared" si="27"/>
        <v>0</v>
      </c>
      <c r="N209" s="107"/>
    </row>
    <row r="210" spans="2:14" x14ac:dyDescent="0.2">
      <c r="B210" s="12"/>
      <c r="C210" s="81" t="s">
        <v>161</v>
      </c>
      <c r="D210" s="7"/>
      <c r="E210" s="68">
        <v>0</v>
      </c>
      <c r="F210" s="17">
        <v>0</v>
      </c>
      <c r="G210" s="16">
        <v>0</v>
      </c>
      <c r="H210" s="17">
        <v>0</v>
      </c>
      <c r="I210" s="37">
        <f t="shared" si="25"/>
        <v>0</v>
      </c>
      <c r="J210" s="17">
        <f t="shared" si="26"/>
        <v>0</v>
      </c>
      <c r="K210" s="9"/>
      <c r="L210" s="16">
        <v>685358</v>
      </c>
      <c r="M210" s="17">
        <f t="shared" si="27"/>
        <v>0</v>
      </c>
      <c r="N210" s="9"/>
    </row>
    <row r="211" spans="2:14" x14ac:dyDescent="0.2">
      <c r="B211" s="12"/>
      <c r="C211" s="79" t="s">
        <v>372</v>
      </c>
      <c r="D211" s="7"/>
      <c r="E211" s="68">
        <v>0</v>
      </c>
      <c r="F211" s="17">
        <v>0</v>
      </c>
      <c r="G211" s="16">
        <v>0</v>
      </c>
      <c r="H211" s="17">
        <v>0</v>
      </c>
      <c r="I211" s="37">
        <f t="shared" si="25"/>
        <v>0</v>
      </c>
      <c r="J211" s="17">
        <f t="shared" si="26"/>
        <v>0</v>
      </c>
      <c r="K211" s="9"/>
      <c r="L211" s="16">
        <v>478800</v>
      </c>
      <c r="M211" s="17">
        <f t="shared" si="27"/>
        <v>0</v>
      </c>
      <c r="N211" s="9"/>
    </row>
    <row r="212" spans="2:14" x14ac:dyDescent="0.2">
      <c r="B212" s="12"/>
      <c r="C212" s="81" t="s">
        <v>104</v>
      </c>
      <c r="D212" s="7"/>
      <c r="E212" s="68">
        <v>3400290</v>
      </c>
      <c r="F212" s="17">
        <f t="shared" si="23"/>
        <v>100</v>
      </c>
      <c r="G212" s="16">
        <v>0</v>
      </c>
      <c r="H212" s="17">
        <f t="shared" si="24"/>
        <v>0</v>
      </c>
      <c r="I212" s="37">
        <f t="shared" si="25"/>
        <v>3400290</v>
      </c>
      <c r="J212" s="17">
        <f t="shared" si="26"/>
        <v>0.15871269811787508</v>
      </c>
      <c r="K212" s="9"/>
      <c r="L212" s="16">
        <v>4783296</v>
      </c>
      <c r="M212" s="17">
        <f t="shared" ref="M212:M260" si="30">(I212/$L212)*100</f>
        <v>71.086756914060928</v>
      </c>
      <c r="N212" s="9"/>
    </row>
    <row r="213" spans="2:14" x14ac:dyDescent="0.2">
      <c r="B213" s="32"/>
      <c r="C213" s="83" t="s">
        <v>105</v>
      </c>
      <c r="D213" s="33"/>
      <c r="E213" s="69">
        <v>112136</v>
      </c>
      <c r="F213" s="34">
        <f t="shared" si="23"/>
        <v>100</v>
      </c>
      <c r="G213" s="35">
        <v>0</v>
      </c>
      <c r="H213" s="34">
        <f t="shared" si="24"/>
        <v>0</v>
      </c>
      <c r="I213" s="64">
        <f t="shared" si="25"/>
        <v>112136</v>
      </c>
      <c r="J213" s="34">
        <f t="shared" si="26"/>
        <v>5.2340850680812631E-3</v>
      </c>
      <c r="K213" s="36"/>
      <c r="L213" s="35">
        <v>468386</v>
      </c>
      <c r="M213" s="34">
        <f t="shared" si="30"/>
        <v>23.940937602746455</v>
      </c>
      <c r="N213" s="36"/>
    </row>
    <row r="214" spans="2:14" x14ac:dyDescent="0.2">
      <c r="B214" s="12"/>
      <c r="C214" s="81" t="s">
        <v>246</v>
      </c>
      <c r="D214" s="7"/>
      <c r="E214" s="68">
        <v>0</v>
      </c>
      <c r="F214" s="17">
        <v>0</v>
      </c>
      <c r="G214" s="16">
        <v>0</v>
      </c>
      <c r="H214" s="17">
        <v>0</v>
      </c>
      <c r="I214" s="37">
        <f t="shared" si="25"/>
        <v>0</v>
      </c>
      <c r="J214" s="17">
        <f t="shared" si="26"/>
        <v>0</v>
      </c>
      <c r="K214" s="9"/>
      <c r="L214" s="16">
        <v>5906157</v>
      </c>
      <c r="M214" s="17">
        <f t="shared" si="30"/>
        <v>0</v>
      </c>
      <c r="N214" s="9"/>
    </row>
    <row r="215" spans="2:14" x14ac:dyDescent="0.2">
      <c r="B215" s="12"/>
      <c r="C215" s="81" t="s">
        <v>373</v>
      </c>
      <c r="D215" s="7"/>
      <c r="E215" s="68">
        <v>0</v>
      </c>
      <c r="F215" s="17">
        <v>0</v>
      </c>
      <c r="G215" s="16">
        <v>0</v>
      </c>
      <c r="H215" s="17">
        <v>0</v>
      </c>
      <c r="I215" s="37">
        <f t="shared" si="25"/>
        <v>0</v>
      </c>
      <c r="J215" s="17">
        <f t="shared" si="26"/>
        <v>0</v>
      </c>
      <c r="K215" s="9"/>
      <c r="L215" s="16">
        <v>192000</v>
      </c>
      <c r="M215" s="17">
        <f t="shared" si="30"/>
        <v>0</v>
      </c>
      <c r="N215" s="9"/>
    </row>
    <row r="216" spans="2:14" x14ac:dyDescent="0.2">
      <c r="B216" s="12"/>
      <c r="C216" s="81" t="s">
        <v>322</v>
      </c>
      <c r="D216" s="7"/>
      <c r="E216" s="68">
        <v>108000</v>
      </c>
      <c r="F216" s="17">
        <f t="shared" si="23"/>
        <v>100</v>
      </c>
      <c r="G216" s="16">
        <v>0</v>
      </c>
      <c r="H216" s="17">
        <f t="shared" si="24"/>
        <v>0</v>
      </c>
      <c r="I216" s="37">
        <f t="shared" si="25"/>
        <v>108000</v>
      </c>
      <c r="J216" s="17">
        <f t="shared" si="26"/>
        <v>5.0410322051150074E-3</v>
      </c>
      <c r="K216" s="9"/>
      <c r="L216" s="16">
        <v>175000</v>
      </c>
      <c r="M216" s="17">
        <f t="shared" si="30"/>
        <v>61.714285714285708</v>
      </c>
      <c r="N216" s="9"/>
    </row>
    <row r="217" spans="2:14" x14ac:dyDescent="0.2">
      <c r="B217" s="12"/>
      <c r="C217" s="79" t="s">
        <v>106</v>
      </c>
      <c r="D217" s="7"/>
      <c r="E217" s="68">
        <v>1949316</v>
      </c>
      <c r="F217" s="17">
        <f t="shared" si="23"/>
        <v>100</v>
      </c>
      <c r="G217" s="16">
        <v>0</v>
      </c>
      <c r="H217" s="17">
        <f t="shared" si="24"/>
        <v>0</v>
      </c>
      <c r="I217" s="37">
        <f t="shared" si="25"/>
        <v>1949316</v>
      </c>
      <c r="J217" s="17">
        <f t="shared" si="26"/>
        <v>9.0986710499499676E-2</v>
      </c>
      <c r="K217" s="9"/>
      <c r="L217" s="16">
        <v>3813594</v>
      </c>
      <c r="M217" s="17">
        <f t="shared" si="30"/>
        <v>51.114932528213544</v>
      </c>
      <c r="N217" s="9"/>
    </row>
    <row r="218" spans="2:14" x14ac:dyDescent="0.2">
      <c r="B218" s="12"/>
      <c r="C218" s="81" t="s">
        <v>163</v>
      </c>
      <c r="D218" s="7"/>
      <c r="E218" s="68">
        <v>295000</v>
      </c>
      <c r="F218" s="17">
        <f t="shared" si="23"/>
        <v>100</v>
      </c>
      <c r="G218" s="16">
        <v>0</v>
      </c>
      <c r="H218" s="17">
        <f t="shared" si="24"/>
        <v>0</v>
      </c>
      <c r="I218" s="37">
        <f t="shared" si="25"/>
        <v>295000</v>
      </c>
      <c r="J218" s="17">
        <f t="shared" si="26"/>
        <v>1.37694861158234E-2</v>
      </c>
      <c r="K218" s="9"/>
      <c r="L218" s="16">
        <v>1636263</v>
      </c>
      <c r="M218" s="17">
        <f t="shared" si="30"/>
        <v>18.028886554300868</v>
      </c>
      <c r="N218" s="9"/>
    </row>
    <row r="219" spans="2:14" x14ac:dyDescent="0.2">
      <c r="B219" s="12"/>
      <c r="C219" s="81" t="s">
        <v>323</v>
      </c>
      <c r="D219" s="7"/>
      <c r="E219" s="68">
        <v>103350</v>
      </c>
      <c r="F219" s="17">
        <f t="shared" si="23"/>
        <v>100</v>
      </c>
      <c r="G219" s="16">
        <v>0</v>
      </c>
      <c r="H219" s="17">
        <f t="shared" si="24"/>
        <v>0</v>
      </c>
      <c r="I219" s="37">
        <f t="shared" si="25"/>
        <v>103350</v>
      </c>
      <c r="J219" s="17">
        <f t="shared" si="26"/>
        <v>4.8239877629503332E-3</v>
      </c>
      <c r="K219" s="9"/>
      <c r="L219" s="16">
        <v>242180</v>
      </c>
      <c r="M219" s="17">
        <f t="shared" si="30"/>
        <v>42.674869931455945</v>
      </c>
      <c r="N219" s="9"/>
    </row>
    <row r="220" spans="2:14" x14ac:dyDescent="0.2">
      <c r="B220" s="32"/>
      <c r="C220" s="83" t="s">
        <v>164</v>
      </c>
      <c r="D220" s="33"/>
      <c r="E220" s="69">
        <v>180000</v>
      </c>
      <c r="F220" s="34">
        <f t="shared" si="23"/>
        <v>100</v>
      </c>
      <c r="G220" s="35">
        <v>0</v>
      </c>
      <c r="H220" s="34">
        <f t="shared" si="24"/>
        <v>0</v>
      </c>
      <c r="I220" s="64">
        <f t="shared" si="25"/>
        <v>180000</v>
      </c>
      <c r="J220" s="34">
        <f t="shared" si="26"/>
        <v>8.4017203418583451E-3</v>
      </c>
      <c r="K220" s="36"/>
      <c r="L220" s="35">
        <v>1744093</v>
      </c>
      <c r="M220" s="34">
        <f t="shared" si="30"/>
        <v>10.320550566970912</v>
      </c>
      <c r="N220" s="36"/>
    </row>
    <row r="221" spans="2:14" x14ac:dyDescent="0.2">
      <c r="B221" s="12"/>
      <c r="C221" s="81" t="s">
        <v>107</v>
      </c>
      <c r="D221" s="7"/>
      <c r="E221" s="68">
        <v>161040</v>
      </c>
      <c r="F221" s="17">
        <f t="shared" si="23"/>
        <v>100</v>
      </c>
      <c r="G221" s="16">
        <v>0</v>
      </c>
      <c r="H221" s="17">
        <f t="shared" si="24"/>
        <v>0</v>
      </c>
      <c r="I221" s="37">
        <f t="shared" si="25"/>
        <v>161040</v>
      </c>
      <c r="J221" s="17">
        <f t="shared" si="26"/>
        <v>7.5167391325159337E-3</v>
      </c>
      <c r="K221" s="9"/>
      <c r="L221" s="16">
        <v>405379</v>
      </c>
      <c r="M221" s="17">
        <f t="shared" si="30"/>
        <v>39.725787472957407</v>
      </c>
      <c r="N221" s="9"/>
    </row>
    <row r="222" spans="2:14" x14ac:dyDescent="0.2">
      <c r="B222" s="12"/>
      <c r="C222" s="81" t="s">
        <v>374</v>
      </c>
      <c r="D222" s="7"/>
      <c r="E222" s="68">
        <v>0</v>
      </c>
      <c r="F222" s="17">
        <v>0</v>
      </c>
      <c r="G222" s="16">
        <v>0</v>
      </c>
      <c r="H222" s="17">
        <v>0</v>
      </c>
      <c r="I222" s="37">
        <f t="shared" si="25"/>
        <v>0</v>
      </c>
      <c r="J222" s="17">
        <f t="shared" si="26"/>
        <v>0</v>
      </c>
      <c r="K222" s="9"/>
      <c r="L222" s="16">
        <v>112054</v>
      </c>
      <c r="M222" s="17">
        <f t="shared" si="30"/>
        <v>0</v>
      </c>
      <c r="N222" s="9"/>
    </row>
    <row r="223" spans="2:14" x14ac:dyDescent="0.2">
      <c r="B223" s="12"/>
      <c r="C223" s="81" t="s">
        <v>375</v>
      </c>
      <c r="D223" s="7"/>
      <c r="E223" s="68">
        <v>0</v>
      </c>
      <c r="F223" s="17">
        <v>0</v>
      </c>
      <c r="G223" s="16">
        <v>0</v>
      </c>
      <c r="H223" s="17">
        <v>0</v>
      </c>
      <c r="I223" s="37">
        <f t="shared" si="25"/>
        <v>0</v>
      </c>
      <c r="J223" s="17">
        <f t="shared" si="26"/>
        <v>0</v>
      </c>
      <c r="K223" s="9"/>
      <c r="L223" s="16">
        <v>7400000</v>
      </c>
      <c r="M223" s="17">
        <f t="shared" si="30"/>
        <v>0</v>
      </c>
      <c r="N223" s="9"/>
    </row>
    <row r="224" spans="2:14" x14ac:dyDescent="0.2">
      <c r="B224" s="12"/>
      <c r="C224" s="81" t="s">
        <v>324</v>
      </c>
      <c r="D224" s="7"/>
      <c r="E224" s="68">
        <v>12800</v>
      </c>
      <c r="F224" s="17">
        <f t="shared" si="23"/>
        <v>100</v>
      </c>
      <c r="G224" s="16">
        <v>0</v>
      </c>
      <c r="H224" s="17">
        <f t="shared" si="24"/>
        <v>0</v>
      </c>
      <c r="I224" s="37">
        <f t="shared" si="25"/>
        <v>12800</v>
      </c>
      <c r="J224" s="17">
        <f t="shared" si="26"/>
        <v>5.9745566875437132E-4</v>
      </c>
      <c r="K224" s="9"/>
      <c r="L224" s="16">
        <v>860875</v>
      </c>
      <c r="M224" s="17">
        <f t="shared" si="30"/>
        <v>1.4868593001306809</v>
      </c>
      <c r="N224" s="9"/>
    </row>
    <row r="225" spans="2:14" x14ac:dyDescent="0.2">
      <c r="B225" s="12"/>
      <c r="C225" s="81" t="s">
        <v>209</v>
      </c>
      <c r="D225" s="7"/>
      <c r="E225" s="68">
        <v>0</v>
      </c>
      <c r="F225" s="17">
        <v>0</v>
      </c>
      <c r="G225" s="16">
        <v>0</v>
      </c>
      <c r="H225" s="17">
        <v>0</v>
      </c>
      <c r="I225" s="37">
        <f t="shared" si="25"/>
        <v>0</v>
      </c>
      <c r="J225" s="17">
        <f t="shared" si="26"/>
        <v>0</v>
      </c>
      <c r="K225" s="9"/>
      <c r="L225" s="16">
        <v>1956008</v>
      </c>
      <c r="M225" s="17">
        <f t="shared" si="30"/>
        <v>0</v>
      </c>
      <c r="N225" s="9"/>
    </row>
    <row r="226" spans="2:14" x14ac:dyDescent="0.2">
      <c r="B226" s="100"/>
      <c r="C226" s="109" t="s">
        <v>376</v>
      </c>
      <c r="D226" s="102"/>
      <c r="E226" s="103">
        <v>0</v>
      </c>
      <c r="F226" s="104">
        <v>0</v>
      </c>
      <c r="G226" s="105">
        <v>0</v>
      </c>
      <c r="H226" s="104">
        <v>0</v>
      </c>
      <c r="I226" s="106">
        <f t="shared" si="25"/>
        <v>0</v>
      </c>
      <c r="J226" s="104">
        <f t="shared" si="26"/>
        <v>0</v>
      </c>
      <c r="K226" s="107"/>
      <c r="L226" s="105">
        <v>22722234</v>
      </c>
      <c r="M226" s="104">
        <f t="shared" si="30"/>
        <v>0</v>
      </c>
      <c r="N226" s="107"/>
    </row>
    <row r="227" spans="2:14" x14ac:dyDescent="0.2">
      <c r="B227" s="12"/>
      <c r="C227" s="81" t="s">
        <v>325</v>
      </c>
      <c r="D227" s="7"/>
      <c r="E227" s="68">
        <v>159850</v>
      </c>
      <c r="F227" s="17">
        <f t="shared" si="23"/>
        <v>100</v>
      </c>
      <c r="G227" s="16">
        <v>0</v>
      </c>
      <c r="H227" s="17">
        <f t="shared" si="24"/>
        <v>0</v>
      </c>
      <c r="I227" s="37">
        <f t="shared" si="25"/>
        <v>159850</v>
      </c>
      <c r="J227" s="17">
        <f t="shared" si="26"/>
        <v>7.4611944258114252E-3</v>
      </c>
      <c r="K227" s="9"/>
      <c r="L227" s="16">
        <v>774850</v>
      </c>
      <c r="M227" s="17">
        <f t="shared" si="30"/>
        <v>20.629799315996642</v>
      </c>
      <c r="N227" s="9"/>
    </row>
    <row r="228" spans="2:14" x14ac:dyDescent="0.2">
      <c r="B228" s="32"/>
      <c r="C228" s="83" t="s">
        <v>377</v>
      </c>
      <c r="D228" s="33"/>
      <c r="E228" s="69">
        <v>0</v>
      </c>
      <c r="F228" s="34">
        <v>0</v>
      </c>
      <c r="G228" s="35">
        <v>0</v>
      </c>
      <c r="H228" s="34">
        <v>0</v>
      </c>
      <c r="I228" s="64">
        <f t="shared" si="25"/>
        <v>0</v>
      </c>
      <c r="J228" s="34">
        <f t="shared" si="26"/>
        <v>0</v>
      </c>
      <c r="K228" s="36"/>
      <c r="L228" s="35">
        <v>154233</v>
      </c>
      <c r="M228" s="34">
        <f t="shared" si="30"/>
        <v>0</v>
      </c>
      <c r="N228" s="36"/>
    </row>
    <row r="229" spans="2:14" x14ac:dyDescent="0.2">
      <c r="B229" s="12"/>
      <c r="C229" s="81" t="s">
        <v>108</v>
      </c>
      <c r="D229" s="7"/>
      <c r="E229" s="68">
        <v>216400</v>
      </c>
      <c r="F229" s="17">
        <f t="shared" si="23"/>
        <v>100</v>
      </c>
      <c r="G229" s="16">
        <v>0</v>
      </c>
      <c r="H229" s="17">
        <f t="shared" si="24"/>
        <v>0</v>
      </c>
      <c r="I229" s="37">
        <f t="shared" si="25"/>
        <v>216400</v>
      </c>
      <c r="J229" s="17">
        <f t="shared" si="26"/>
        <v>1.0100734899878588E-2</v>
      </c>
      <c r="K229" s="9"/>
      <c r="L229" s="16">
        <v>667960</v>
      </c>
      <c r="M229" s="17">
        <f t="shared" si="30"/>
        <v>32.397149529911971</v>
      </c>
      <c r="N229" s="9"/>
    </row>
    <row r="230" spans="2:14" x14ac:dyDescent="0.2">
      <c r="B230" s="12"/>
      <c r="C230" s="81" t="s">
        <v>247</v>
      </c>
      <c r="D230" s="7"/>
      <c r="E230" s="68">
        <v>258622</v>
      </c>
      <c r="F230" s="17">
        <f t="shared" si="23"/>
        <v>100</v>
      </c>
      <c r="G230" s="16">
        <v>0</v>
      </c>
      <c r="H230" s="17">
        <f t="shared" si="24"/>
        <v>0</v>
      </c>
      <c r="I230" s="37">
        <f t="shared" si="25"/>
        <v>258622</v>
      </c>
      <c r="J230" s="17">
        <f t="shared" si="26"/>
        <v>1.2071498434733829E-2</v>
      </c>
      <c r="K230" s="9"/>
      <c r="L230" s="16">
        <v>258622</v>
      </c>
      <c r="M230" s="17">
        <f t="shared" si="30"/>
        <v>100</v>
      </c>
      <c r="N230" s="9"/>
    </row>
    <row r="231" spans="2:14" x14ac:dyDescent="0.2">
      <c r="B231" s="12"/>
      <c r="C231" s="81" t="s">
        <v>165</v>
      </c>
      <c r="D231" s="7"/>
      <c r="E231" s="68">
        <v>0</v>
      </c>
      <c r="F231" s="17">
        <v>0</v>
      </c>
      <c r="G231" s="16">
        <v>0</v>
      </c>
      <c r="H231" s="17">
        <v>0</v>
      </c>
      <c r="I231" s="37">
        <f t="shared" si="25"/>
        <v>0</v>
      </c>
      <c r="J231" s="17">
        <f t="shared" si="26"/>
        <v>0</v>
      </c>
      <c r="K231" s="9"/>
      <c r="L231" s="16">
        <v>5967283</v>
      </c>
      <c r="M231" s="17">
        <f t="shared" si="30"/>
        <v>0</v>
      </c>
      <c r="N231" s="9"/>
    </row>
    <row r="232" spans="2:14" x14ac:dyDescent="0.2">
      <c r="B232" s="12"/>
      <c r="C232" s="81" t="s">
        <v>378</v>
      </c>
      <c r="D232" s="7"/>
      <c r="E232" s="68">
        <v>0</v>
      </c>
      <c r="F232" s="17">
        <v>0</v>
      </c>
      <c r="G232" s="16">
        <v>0</v>
      </c>
      <c r="H232" s="17">
        <v>0</v>
      </c>
      <c r="I232" s="37">
        <f t="shared" si="25"/>
        <v>0</v>
      </c>
      <c r="J232" s="17">
        <f t="shared" si="26"/>
        <v>0</v>
      </c>
      <c r="K232" s="9"/>
      <c r="L232" s="16">
        <v>2012500</v>
      </c>
      <c r="M232" s="17">
        <f t="shared" si="30"/>
        <v>0</v>
      </c>
      <c r="N232" s="9"/>
    </row>
    <row r="233" spans="2:14" x14ac:dyDescent="0.2">
      <c r="B233" s="100"/>
      <c r="C233" s="109" t="s">
        <v>166</v>
      </c>
      <c r="D233" s="102"/>
      <c r="E233" s="103">
        <v>0</v>
      </c>
      <c r="F233" s="104">
        <v>0</v>
      </c>
      <c r="G233" s="105">
        <v>0</v>
      </c>
      <c r="H233" s="104">
        <v>0</v>
      </c>
      <c r="I233" s="106">
        <f t="shared" si="25"/>
        <v>0</v>
      </c>
      <c r="J233" s="104">
        <f t="shared" si="26"/>
        <v>0</v>
      </c>
      <c r="K233" s="107"/>
      <c r="L233" s="105">
        <v>1421071</v>
      </c>
      <c r="M233" s="104">
        <f t="shared" si="30"/>
        <v>0</v>
      </c>
      <c r="N233" s="107"/>
    </row>
    <row r="234" spans="2:14" x14ac:dyDescent="0.2">
      <c r="B234" s="12"/>
      <c r="C234" s="81" t="s">
        <v>210</v>
      </c>
      <c r="D234" s="7"/>
      <c r="E234" s="68">
        <v>55459</v>
      </c>
      <c r="F234" s="17">
        <f t="shared" si="23"/>
        <v>100</v>
      </c>
      <c r="G234" s="16">
        <v>0</v>
      </c>
      <c r="H234" s="17">
        <f t="shared" si="24"/>
        <v>0</v>
      </c>
      <c r="I234" s="37">
        <f t="shared" si="25"/>
        <v>55459</v>
      </c>
      <c r="J234" s="17">
        <f t="shared" si="26"/>
        <v>2.5886167135506779E-3</v>
      </c>
      <c r="K234" s="9"/>
      <c r="L234" s="16">
        <v>215459</v>
      </c>
      <c r="M234" s="17">
        <f t="shared" si="30"/>
        <v>25.739931959212658</v>
      </c>
      <c r="N234" s="9"/>
    </row>
    <row r="235" spans="2:14" x14ac:dyDescent="0.2">
      <c r="B235" s="12"/>
      <c r="C235" s="81" t="s">
        <v>248</v>
      </c>
      <c r="D235" s="7"/>
      <c r="E235" s="68">
        <v>0</v>
      </c>
      <c r="F235" s="17">
        <v>0</v>
      </c>
      <c r="G235" s="16">
        <v>0</v>
      </c>
      <c r="H235" s="17">
        <v>0</v>
      </c>
      <c r="I235" s="37">
        <f t="shared" si="25"/>
        <v>0</v>
      </c>
      <c r="J235" s="17">
        <f t="shared" si="26"/>
        <v>0</v>
      </c>
      <c r="K235" s="9"/>
      <c r="L235" s="16">
        <v>380000</v>
      </c>
      <c r="M235" s="17">
        <f t="shared" si="30"/>
        <v>0</v>
      </c>
      <c r="N235" s="9"/>
    </row>
    <row r="236" spans="2:14" x14ac:dyDescent="0.2">
      <c r="B236" s="12"/>
      <c r="C236" s="81" t="s">
        <v>249</v>
      </c>
      <c r="D236" s="7"/>
      <c r="E236" s="68">
        <v>0</v>
      </c>
      <c r="F236" s="17">
        <v>0</v>
      </c>
      <c r="G236" s="16">
        <v>0</v>
      </c>
      <c r="H236" s="17">
        <v>0</v>
      </c>
      <c r="I236" s="37">
        <f t="shared" si="25"/>
        <v>0</v>
      </c>
      <c r="J236" s="17">
        <f t="shared" si="26"/>
        <v>0</v>
      </c>
      <c r="K236" s="9"/>
      <c r="L236" s="16">
        <v>693049</v>
      </c>
      <c r="M236" s="17">
        <f t="shared" si="30"/>
        <v>0</v>
      </c>
      <c r="N236" s="9"/>
    </row>
    <row r="237" spans="2:14" x14ac:dyDescent="0.2">
      <c r="B237" s="32"/>
      <c r="C237" s="83" t="s">
        <v>250</v>
      </c>
      <c r="D237" s="33"/>
      <c r="E237" s="69">
        <v>3629311</v>
      </c>
      <c r="F237" s="34">
        <f t="shared" si="23"/>
        <v>100</v>
      </c>
      <c r="G237" s="35">
        <v>0</v>
      </c>
      <c r="H237" s="34">
        <f t="shared" si="24"/>
        <v>0</v>
      </c>
      <c r="I237" s="64">
        <f t="shared" si="25"/>
        <v>3629311</v>
      </c>
      <c r="J237" s="34">
        <f t="shared" si="26"/>
        <v>0.1694025336423903</v>
      </c>
      <c r="K237" s="36"/>
      <c r="L237" s="35">
        <v>7240839</v>
      </c>
      <c r="M237" s="34">
        <f t="shared" si="30"/>
        <v>50.122796543328754</v>
      </c>
      <c r="N237" s="36"/>
    </row>
    <row r="238" spans="2:14" x14ac:dyDescent="0.2">
      <c r="B238" s="12"/>
      <c r="C238" s="81" t="s">
        <v>211</v>
      </c>
      <c r="D238" s="7"/>
      <c r="E238" s="68">
        <v>140000</v>
      </c>
      <c r="F238" s="17">
        <f t="shared" si="23"/>
        <v>100</v>
      </c>
      <c r="G238" s="16">
        <v>0</v>
      </c>
      <c r="H238" s="17">
        <f t="shared" si="24"/>
        <v>0</v>
      </c>
      <c r="I238" s="37">
        <f t="shared" si="25"/>
        <v>140000</v>
      </c>
      <c r="J238" s="17">
        <f t="shared" si="26"/>
        <v>6.5346713770009363E-3</v>
      </c>
      <c r="K238" s="9"/>
      <c r="L238" s="16">
        <v>192600</v>
      </c>
      <c r="M238" s="17">
        <f t="shared" si="30"/>
        <v>72.689511941848394</v>
      </c>
      <c r="N238" s="9"/>
    </row>
    <row r="239" spans="2:14" x14ac:dyDescent="0.2">
      <c r="B239" s="12"/>
      <c r="C239" s="81" t="s">
        <v>167</v>
      </c>
      <c r="D239" s="7"/>
      <c r="E239" s="68">
        <v>190800</v>
      </c>
      <c r="F239" s="17">
        <f t="shared" si="23"/>
        <v>100</v>
      </c>
      <c r="G239" s="16">
        <v>0</v>
      </c>
      <c r="H239" s="17">
        <f t="shared" si="24"/>
        <v>0</v>
      </c>
      <c r="I239" s="37">
        <f t="shared" si="25"/>
        <v>190800</v>
      </c>
      <c r="J239" s="17">
        <f t="shared" si="26"/>
        <v>8.9058235623698471E-3</v>
      </c>
      <c r="K239" s="9"/>
      <c r="L239" s="16">
        <v>6084064</v>
      </c>
      <c r="M239" s="17">
        <f t="shared" si="30"/>
        <v>3.1360616850841807</v>
      </c>
      <c r="N239" s="9"/>
    </row>
    <row r="240" spans="2:14" x14ac:dyDescent="0.2">
      <c r="B240" s="12"/>
      <c r="C240" s="81" t="s">
        <v>326</v>
      </c>
      <c r="D240" s="7"/>
      <c r="E240" s="68">
        <v>313000</v>
      </c>
      <c r="F240" s="17">
        <f t="shared" si="23"/>
        <v>100</v>
      </c>
      <c r="G240" s="16">
        <v>0</v>
      </c>
      <c r="H240" s="17">
        <f t="shared" si="24"/>
        <v>0</v>
      </c>
      <c r="I240" s="37">
        <f t="shared" si="25"/>
        <v>313000</v>
      </c>
      <c r="J240" s="17">
        <f t="shared" si="26"/>
        <v>1.4609658150009235E-2</v>
      </c>
      <c r="K240" s="9"/>
      <c r="L240" s="16">
        <v>396000</v>
      </c>
      <c r="M240" s="17">
        <f t="shared" si="30"/>
        <v>79.040404040404042</v>
      </c>
      <c r="N240" s="9"/>
    </row>
    <row r="241" spans="2:14" x14ac:dyDescent="0.2">
      <c r="B241" s="12"/>
      <c r="C241" s="81" t="s">
        <v>251</v>
      </c>
      <c r="D241" s="7"/>
      <c r="E241" s="68">
        <v>0</v>
      </c>
      <c r="F241" s="17">
        <v>0</v>
      </c>
      <c r="G241" s="16">
        <v>0</v>
      </c>
      <c r="H241" s="17">
        <v>0</v>
      </c>
      <c r="I241" s="37">
        <f t="shared" si="25"/>
        <v>0</v>
      </c>
      <c r="J241" s="17">
        <f t="shared" si="26"/>
        <v>0</v>
      </c>
      <c r="K241" s="9"/>
      <c r="L241" s="16">
        <v>8003200</v>
      </c>
      <c r="M241" s="17">
        <f t="shared" si="30"/>
        <v>0</v>
      </c>
      <c r="N241" s="9"/>
    </row>
    <row r="242" spans="2:14" x14ac:dyDescent="0.2">
      <c r="B242" s="100"/>
      <c r="C242" s="109" t="s">
        <v>168</v>
      </c>
      <c r="D242" s="102"/>
      <c r="E242" s="103">
        <v>0</v>
      </c>
      <c r="F242" s="104">
        <v>0</v>
      </c>
      <c r="G242" s="105">
        <v>0</v>
      </c>
      <c r="H242" s="104">
        <v>0</v>
      </c>
      <c r="I242" s="106">
        <f t="shared" si="25"/>
        <v>0</v>
      </c>
      <c r="J242" s="104">
        <f t="shared" si="26"/>
        <v>0</v>
      </c>
      <c r="K242" s="107"/>
      <c r="L242" s="105">
        <v>781259</v>
      </c>
      <c r="M242" s="104">
        <f t="shared" si="30"/>
        <v>0</v>
      </c>
      <c r="N242" s="107"/>
    </row>
    <row r="243" spans="2:14" x14ac:dyDescent="0.2">
      <c r="B243" s="12"/>
      <c r="C243" s="81" t="s">
        <v>379</v>
      </c>
      <c r="D243" s="7"/>
      <c r="E243" s="68">
        <v>0</v>
      </c>
      <c r="F243" s="17">
        <v>0</v>
      </c>
      <c r="G243" s="16">
        <v>0</v>
      </c>
      <c r="H243" s="17">
        <v>0</v>
      </c>
      <c r="I243" s="37">
        <f t="shared" si="25"/>
        <v>0</v>
      </c>
      <c r="J243" s="17">
        <f t="shared" si="26"/>
        <v>0</v>
      </c>
      <c r="K243" s="9"/>
      <c r="L243" s="16">
        <v>51496</v>
      </c>
      <c r="M243" s="17">
        <f t="shared" si="30"/>
        <v>0</v>
      </c>
      <c r="N243" s="9"/>
    </row>
    <row r="244" spans="2:14" x14ac:dyDescent="0.2">
      <c r="B244" s="32"/>
      <c r="C244" s="83" t="s">
        <v>380</v>
      </c>
      <c r="D244" s="33"/>
      <c r="E244" s="69">
        <v>0</v>
      </c>
      <c r="F244" s="34">
        <v>0</v>
      </c>
      <c r="G244" s="35">
        <v>0</v>
      </c>
      <c r="H244" s="34">
        <v>0</v>
      </c>
      <c r="I244" s="64">
        <f t="shared" si="25"/>
        <v>0</v>
      </c>
      <c r="J244" s="34">
        <f t="shared" si="26"/>
        <v>0</v>
      </c>
      <c r="K244" s="36"/>
      <c r="L244" s="35">
        <v>2371399</v>
      </c>
      <c r="M244" s="34">
        <f t="shared" si="30"/>
        <v>0</v>
      </c>
      <c r="N244" s="36"/>
    </row>
    <row r="245" spans="2:14" x14ac:dyDescent="0.2">
      <c r="B245" s="12"/>
      <c r="C245" s="81" t="s">
        <v>327</v>
      </c>
      <c r="D245" s="7"/>
      <c r="E245" s="68">
        <v>70000</v>
      </c>
      <c r="F245" s="17">
        <f t="shared" si="23"/>
        <v>100</v>
      </c>
      <c r="G245" s="16">
        <v>0</v>
      </c>
      <c r="H245" s="17">
        <f t="shared" si="24"/>
        <v>0</v>
      </c>
      <c r="I245" s="37">
        <f t="shared" si="25"/>
        <v>70000</v>
      </c>
      <c r="J245" s="17">
        <f t="shared" si="26"/>
        <v>3.2673356885004681E-3</v>
      </c>
      <c r="K245" s="9"/>
      <c r="L245" s="16">
        <v>251980</v>
      </c>
      <c r="M245" s="17">
        <f t="shared" si="30"/>
        <v>27.779982538296689</v>
      </c>
      <c r="N245" s="9"/>
    </row>
    <row r="246" spans="2:14" x14ac:dyDescent="0.2">
      <c r="B246" s="12"/>
      <c r="C246" s="81" t="s">
        <v>328</v>
      </c>
      <c r="D246" s="7"/>
      <c r="E246" s="68">
        <v>0</v>
      </c>
      <c r="F246" s="17">
        <v>0</v>
      </c>
      <c r="G246" s="16">
        <v>0</v>
      </c>
      <c r="H246" s="17">
        <v>0</v>
      </c>
      <c r="I246" s="37">
        <f t="shared" si="25"/>
        <v>0</v>
      </c>
      <c r="J246" s="17">
        <f t="shared" si="26"/>
        <v>0</v>
      </c>
      <c r="K246" s="9"/>
      <c r="L246" s="16">
        <v>604547</v>
      </c>
      <c r="M246" s="17">
        <f t="shared" si="30"/>
        <v>0</v>
      </c>
      <c r="N246" s="9"/>
    </row>
    <row r="247" spans="2:14" x14ac:dyDescent="0.2">
      <c r="B247" s="12"/>
      <c r="C247" s="81" t="s">
        <v>109</v>
      </c>
      <c r="D247" s="7"/>
      <c r="E247" s="68">
        <v>750000</v>
      </c>
      <c r="F247" s="17">
        <f t="shared" ref="F247:F299" si="31">(E247/$I247)*100</f>
        <v>100</v>
      </c>
      <c r="G247" s="16">
        <v>0</v>
      </c>
      <c r="H247" s="17">
        <f t="shared" ref="H247:H299" si="32">(G247/$I247)*100</f>
        <v>0</v>
      </c>
      <c r="I247" s="37">
        <f t="shared" si="25"/>
        <v>750000</v>
      </c>
      <c r="J247" s="17">
        <f t="shared" si="26"/>
        <v>3.5007168091076443E-2</v>
      </c>
      <c r="K247" s="9"/>
      <c r="L247" s="16">
        <v>988148</v>
      </c>
      <c r="M247" s="17">
        <f t="shared" si="30"/>
        <v>75.899561604132174</v>
      </c>
      <c r="N247" s="9"/>
    </row>
    <row r="248" spans="2:14" x14ac:dyDescent="0.2">
      <c r="B248" s="100"/>
      <c r="C248" s="109" t="s">
        <v>212</v>
      </c>
      <c r="D248" s="102"/>
      <c r="E248" s="103">
        <v>0</v>
      </c>
      <c r="F248" s="104">
        <v>0</v>
      </c>
      <c r="G248" s="105">
        <v>0</v>
      </c>
      <c r="H248" s="104">
        <v>0</v>
      </c>
      <c r="I248" s="106">
        <f t="shared" si="25"/>
        <v>0</v>
      </c>
      <c r="J248" s="104">
        <f t="shared" si="26"/>
        <v>0</v>
      </c>
      <c r="K248" s="107"/>
      <c r="L248" s="105">
        <v>14396106</v>
      </c>
      <c r="M248" s="104">
        <f t="shared" si="30"/>
        <v>0</v>
      </c>
      <c r="N248" s="107"/>
    </row>
    <row r="249" spans="2:14" x14ac:dyDescent="0.2">
      <c r="B249" s="12"/>
      <c r="C249" s="81" t="s">
        <v>381</v>
      </c>
      <c r="D249" s="7"/>
      <c r="E249" s="68">
        <v>0</v>
      </c>
      <c r="F249" s="17">
        <v>0</v>
      </c>
      <c r="G249" s="16">
        <v>0</v>
      </c>
      <c r="H249" s="17">
        <v>0</v>
      </c>
      <c r="I249" s="37">
        <f t="shared" si="25"/>
        <v>0</v>
      </c>
      <c r="J249" s="17">
        <f t="shared" si="26"/>
        <v>0</v>
      </c>
      <c r="K249" s="9"/>
      <c r="L249" s="16">
        <v>96570</v>
      </c>
      <c r="M249" s="17">
        <f t="shared" si="30"/>
        <v>0</v>
      </c>
      <c r="N249" s="9"/>
    </row>
    <row r="250" spans="2:14" x14ac:dyDescent="0.2">
      <c r="B250" s="12"/>
      <c r="C250" s="81" t="s">
        <v>110</v>
      </c>
      <c r="D250" s="7"/>
      <c r="E250" s="68">
        <v>680000</v>
      </c>
      <c r="F250" s="17">
        <f t="shared" si="31"/>
        <v>100</v>
      </c>
      <c r="G250" s="16">
        <v>0</v>
      </c>
      <c r="H250" s="17">
        <f t="shared" si="32"/>
        <v>0</v>
      </c>
      <c r="I250" s="37">
        <f t="shared" si="25"/>
        <v>680000</v>
      </c>
      <c r="J250" s="17">
        <f t="shared" si="26"/>
        <v>3.1739832402575968E-2</v>
      </c>
      <c r="K250" s="9"/>
      <c r="L250" s="16">
        <v>2533650</v>
      </c>
      <c r="M250" s="17">
        <f t="shared" si="30"/>
        <v>26.838750419355474</v>
      </c>
      <c r="N250" s="9"/>
    </row>
    <row r="251" spans="2:14" x14ac:dyDescent="0.2">
      <c r="B251" s="32"/>
      <c r="C251" s="83" t="s">
        <v>213</v>
      </c>
      <c r="D251" s="33"/>
      <c r="E251" s="69">
        <v>0</v>
      </c>
      <c r="F251" s="34">
        <v>0</v>
      </c>
      <c r="G251" s="35">
        <v>0</v>
      </c>
      <c r="H251" s="34">
        <v>0</v>
      </c>
      <c r="I251" s="64">
        <f t="shared" si="25"/>
        <v>0</v>
      </c>
      <c r="J251" s="34">
        <f t="shared" ref="J251:J314" si="33">(I251/I$417)*100</f>
        <v>0</v>
      </c>
      <c r="K251" s="36"/>
      <c r="L251" s="35">
        <v>415615</v>
      </c>
      <c r="M251" s="34">
        <f t="shared" si="30"/>
        <v>0</v>
      </c>
      <c r="N251" s="36"/>
    </row>
    <row r="252" spans="2:14" x14ac:dyDescent="0.2">
      <c r="B252" s="12"/>
      <c r="C252" s="81" t="s">
        <v>169</v>
      </c>
      <c r="D252" s="7"/>
      <c r="E252" s="68">
        <v>0</v>
      </c>
      <c r="F252" s="17">
        <v>0</v>
      </c>
      <c r="G252" s="16">
        <v>0</v>
      </c>
      <c r="H252" s="17">
        <v>0</v>
      </c>
      <c r="I252" s="37">
        <f t="shared" si="25"/>
        <v>0</v>
      </c>
      <c r="J252" s="17">
        <f t="shared" si="33"/>
        <v>0</v>
      </c>
      <c r="K252" s="9"/>
      <c r="L252" s="16">
        <v>5576310</v>
      </c>
      <c r="M252" s="17">
        <f t="shared" si="30"/>
        <v>0</v>
      </c>
      <c r="N252" s="9"/>
    </row>
    <row r="253" spans="2:14" x14ac:dyDescent="0.2">
      <c r="B253" s="12"/>
      <c r="C253" s="81" t="s">
        <v>214</v>
      </c>
      <c r="D253" s="7"/>
      <c r="E253" s="68">
        <v>174250</v>
      </c>
      <c r="F253" s="17">
        <f t="shared" si="31"/>
        <v>100</v>
      </c>
      <c r="G253" s="16">
        <v>0</v>
      </c>
      <c r="H253" s="17">
        <f t="shared" si="32"/>
        <v>0</v>
      </c>
      <c r="I253" s="37">
        <f t="shared" si="25"/>
        <v>174250</v>
      </c>
      <c r="J253" s="17">
        <f t="shared" si="33"/>
        <v>8.1333320531600927E-3</v>
      </c>
      <c r="K253" s="9"/>
      <c r="L253" s="16">
        <v>294250</v>
      </c>
      <c r="M253" s="17">
        <f t="shared" si="30"/>
        <v>59.218351741716226</v>
      </c>
      <c r="N253" s="9"/>
    </row>
    <row r="254" spans="2:14" x14ac:dyDescent="0.2">
      <c r="B254" s="12"/>
      <c r="C254" s="81" t="s">
        <v>329</v>
      </c>
      <c r="D254" s="7"/>
      <c r="E254" s="68">
        <v>250732</v>
      </c>
      <c r="F254" s="17">
        <f t="shared" si="31"/>
        <v>100</v>
      </c>
      <c r="G254" s="16">
        <v>0</v>
      </c>
      <c r="H254" s="17">
        <f t="shared" si="32"/>
        <v>0</v>
      </c>
      <c r="I254" s="37">
        <f t="shared" si="25"/>
        <v>250732</v>
      </c>
      <c r="J254" s="17">
        <f t="shared" si="33"/>
        <v>1.1703223026415703E-2</v>
      </c>
      <c r="K254" s="9"/>
      <c r="L254" s="16">
        <v>305532</v>
      </c>
      <c r="M254" s="17">
        <f t="shared" si="30"/>
        <v>82.064071848447952</v>
      </c>
      <c r="N254" s="9"/>
    </row>
    <row r="255" spans="2:14" x14ac:dyDescent="0.2">
      <c r="B255" s="12"/>
      <c r="C255" s="81" t="s">
        <v>111</v>
      </c>
      <c r="D255" s="7"/>
      <c r="E255" s="68">
        <v>247196</v>
      </c>
      <c r="F255" s="17">
        <f t="shared" si="31"/>
        <v>100</v>
      </c>
      <c r="G255" s="16">
        <v>0</v>
      </c>
      <c r="H255" s="17">
        <f t="shared" si="32"/>
        <v>0</v>
      </c>
      <c r="I255" s="37">
        <f t="shared" si="25"/>
        <v>247196</v>
      </c>
      <c r="J255" s="17">
        <f t="shared" si="33"/>
        <v>1.1538175897922309E-2</v>
      </c>
      <c r="K255" s="9"/>
      <c r="L255" s="16">
        <v>835325</v>
      </c>
      <c r="M255" s="17">
        <f t="shared" si="30"/>
        <v>29.592793224194175</v>
      </c>
      <c r="N255" s="9"/>
    </row>
    <row r="256" spans="2:14" x14ac:dyDescent="0.2">
      <c r="B256" s="100"/>
      <c r="C256" s="109" t="s">
        <v>330</v>
      </c>
      <c r="D256" s="102"/>
      <c r="E256" s="103">
        <v>300000</v>
      </c>
      <c r="F256" s="104">
        <f t="shared" si="31"/>
        <v>100</v>
      </c>
      <c r="G256" s="105">
        <v>0</v>
      </c>
      <c r="H256" s="104">
        <f t="shared" si="32"/>
        <v>0</v>
      </c>
      <c r="I256" s="106">
        <f t="shared" si="25"/>
        <v>300000</v>
      </c>
      <c r="J256" s="104">
        <f t="shared" si="33"/>
        <v>1.4002867236430577E-2</v>
      </c>
      <c r="K256" s="107"/>
      <c r="L256" s="105">
        <v>454777</v>
      </c>
      <c r="M256" s="104">
        <f t="shared" si="30"/>
        <v>65.966396717512097</v>
      </c>
      <c r="N256" s="107"/>
    </row>
    <row r="257" spans="2:14" x14ac:dyDescent="0.2">
      <c r="B257" s="12"/>
      <c r="C257" s="81" t="s">
        <v>252</v>
      </c>
      <c r="D257" s="7"/>
      <c r="E257" s="68">
        <v>480000</v>
      </c>
      <c r="F257" s="17">
        <f t="shared" si="31"/>
        <v>100</v>
      </c>
      <c r="G257" s="16">
        <v>0</v>
      </c>
      <c r="H257" s="17">
        <f t="shared" si="32"/>
        <v>0</v>
      </c>
      <c r="I257" s="37">
        <f t="shared" si="25"/>
        <v>480000</v>
      </c>
      <c r="J257" s="17">
        <f t="shared" si="33"/>
        <v>2.240458757828892E-2</v>
      </c>
      <c r="K257" s="9"/>
      <c r="L257" s="16">
        <v>635083</v>
      </c>
      <c r="M257" s="17">
        <f t="shared" si="30"/>
        <v>75.580672132618886</v>
      </c>
      <c r="N257" s="9"/>
    </row>
    <row r="258" spans="2:14" x14ac:dyDescent="0.2">
      <c r="B258" s="12"/>
      <c r="C258" s="81" t="s">
        <v>112</v>
      </c>
      <c r="D258" s="7"/>
      <c r="E258" s="68">
        <v>292436</v>
      </c>
      <c r="F258" s="17">
        <f t="shared" si="31"/>
        <v>100</v>
      </c>
      <c r="G258" s="16">
        <v>0</v>
      </c>
      <c r="H258" s="17">
        <f t="shared" si="32"/>
        <v>0</v>
      </c>
      <c r="I258" s="37">
        <f t="shared" si="25"/>
        <v>292436</v>
      </c>
      <c r="J258" s="17">
        <f t="shared" si="33"/>
        <v>1.364980827717604E-2</v>
      </c>
      <c r="K258" s="9"/>
      <c r="L258" s="16">
        <v>1349405</v>
      </c>
      <c r="M258" s="17">
        <f t="shared" si="30"/>
        <v>21.671477428940904</v>
      </c>
      <c r="N258" s="9"/>
    </row>
    <row r="259" spans="2:14" x14ac:dyDescent="0.2">
      <c r="B259" s="12"/>
      <c r="C259" s="81" t="s">
        <v>253</v>
      </c>
      <c r="D259" s="7"/>
      <c r="E259" s="68">
        <v>72000</v>
      </c>
      <c r="F259" s="17">
        <f t="shared" si="31"/>
        <v>100</v>
      </c>
      <c r="G259" s="16">
        <v>0</v>
      </c>
      <c r="H259" s="17">
        <f t="shared" si="32"/>
        <v>0</v>
      </c>
      <c r="I259" s="37">
        <f t="shared" si="25"/>
        <v>72000</v>
      </c>
      <c r="J259" s="17">
        <f t="shared" si="33"/>
        <v>3.3606881367433386E-3</v>
      </c>
      <c r="K259" s="9"/>
      <c r="L259" s="16">
        <v>418802</v>
      </c>
      <c r="M259" s="17">
        <f t="shared" si="30"/>
        <v>17.191894976623797</v>
      </c>
      <c r="N259" s="9"/>
    </row>
    <row r="260" spans="2:14" x14ac:dyDescent="0.2">
      <c r="B260" s="32"/>
      <c r="C260" s="83" t="s">
        <v>170</v>
      </c>
      <c r="D260" s="33"/>
      <c r="E260" s="69">
        <v>375000</v>
      </c>
      <c r="F260" s="34">
        <f t="shared" si="31"/>
        <v>100</v>
      </c>
      <c r="G260" s="35">
        <v>0</v>
      </c>
      <c r="H260" s="34">
        <f t="shared" si="32"/>
        <v>0</v>
      </c>
      <c r="I260" s="64">
        <f t="shared" si="25"/>
        <v>375000</v>
      </c>
      <c r="J260" s="34">
        <f t="shared" si="33"/>
        <v>1.7503584045538222E-2</v>
      </c>
      <c r="K260" s="36"/>
      <c r="L260" s="35">
        <v>2071722</v>
      </c>
      <c r="M260" s="34">
        <f t="shared" si="30"/>
        <v>18.10088419199101</v>
      </c>
      <c r="N260" s="36"/>
    </row>
    <row r="261" spans="2:14" x14ac:dyDescent="0.2">
      <c r="B261" s="12"/>
      <c r="C261" s="81" t="s">
        <v>331</v>
      </c>
      <c r="D261" s="7"/>
      <c r="E261" s="68">
        <v>2924647</v>
      </c>
      <c r="F261" s="17">
        <f t="shared" si="31"/>
        <v>100</v>
      </c>
      <c r="G261" s="16">
        <v>0</v>
      </c>
      <c r="H261" s="17">
        <f t="shared" si="32"/>
        <v>0</v>
      </c>
      <c r="I261" s="37">
        <f t="shared" si="25"/>
        <v>2924647</v>
      </c>
      <c r="J261" s="17">
        <f t="shared" si="33"/>
        <v>0.13651147884808323</v>
      </c>
      <c r="K261" s="9"/>
      <c r="L261" s="16">
        <v>3768687</v>
      </c>
      <c r="M261" s="17">
        <f t="shared" ref="M261:M314" si="34">(I261/$L261)*100</f>
        <v>77.603871056418328</v>
      </c>
      <c r="N261" s="9"/>
    </row>
    <row r="262" spans="2:14" x14ac:dyDescent="0.2">
      <c r="B262" s="12"/>
      <c r="C262" s="81" t="s">
        <v>254</v>
      </c>
      <c r="D262" s="7"/>
      <c r="E262" s="68">
        <v>80000</v>
      </c>
      <c r="F262" s="17">
        <f t="shared" si="31"/>
        <v>100</v>
      </c>
      <c r="G262" s="16">
        <v>0</v>
      </c>
      <c r="H262" s="17">
        <f t="shared" si="32"/>
        <v>0</v>
      </c>
      <c r="I262" s="37">
        <f t="shared" si="25"/>
        <v>80000</v>
      </c>
      <c r="J262" s="17">
        <f t="shared" si="33"/>
        <v>3.7340979297148199E-3</v>
      </c>
      <c r="K262" s="9"/>
      <c r="L262" s="16">
        <v>360000</v>
      </c>
      <c r="M262" s="17">
        <f t="shared" si="34"/>
        <v>22.222222222222221</v>
      </c>
      <c r="N262" s="9"/>
    </row>
    <row r="263" spans="2:14" x14ac:dyDescent="0.2">
      <c r="B263" s="12"/>
      <c r="C263" s="81" t="s">
        <v>215</v>
      </c>
      <c r="D263" s="7"/>
      <c r="E263" s="68">
        <v>581860</v>
      </c>
      <c r="F263" s="17">
        <f t="shared" si="31"/>
        <v>100</v>
      </c>
      <c r="G263" s="16">
        <v>0</v>
      </c>
      <c r="H263" s="17">
        <f t="shared" si="32"/>
        <v>0</v>
      </c>
      <c r="I263" s="37">
        <f t="shared" si="25"/>
        <v>581860</v>
      </c>
      <c r="J263" s="17">
        <f t="shared" si="33"/>
        <v>2.7159027767298317E-2</v>
      </c>
      <c r="K263" s="9"/>
      <c r="L263" s="16">
        <v>11192798</v>
      </c>
      <c r="M263" s="17">
        <f t="shared" si="34"/>
        <v>5.1985214063543363</v>
      </c>
      <c r="N263" s="9"/>
    </row>
    <row r="264" spans="2:14" x14ac:dyDescent="0.2">
      <c r="B264" s="12"/>
      <c r="C264" s="81" t="s">
        <v>255</v>
      </c>
      <c r="D264" s="7"/>
      <c r="E264" s="68">
        <v>0</v>
      </c>
      <c r="F264" s="17">
        <v>0</v>
      </c>
      <c r="G264" s="16">
        <v>0</v>
      </c>
      <c r="H264" s="17">
        <v>0</v>
      </c>
      <c r="I264" s="37">
        <f t="shared" si="25"/>
        <v>0</v>
      </c>
      <c r="J264" s="17">
        <f t="shared" si="33"/>
        <v>0</v>
      </c>
      <c r="K264" s="9"/>
      <c r="L264" s="16">
        <v>343655</v>
      </c>
      <c r="M264" s="17">
        <f t="shared" si="34"/>
        <v>0</v>
      </c>
      <c r="N264" s="9"/>
    </row>
    <row r="265" spans="2:14" x14ac:dyDescent="0.2">
      <c r="B265" s="100"/>
      <c r="C265" s="109" t="s">
        <v>382</v>
      </c>
      <c r="D265" s="102"/>
      <c r="E265" s="103">
        <v>0</v>
      </c>
      <c r="F265" s="104">
        <v>0</v>
      </c>
      <c r="G265" s="105">
        <v>0</v>
      </c>
      <c r="H265" s="104">
        <v>0</v>
      </c>
      <c r="I265" s="106">
        <f t="shared" si="25"/>
        <v>0</v>
      </c>
      <c r="J265" s="104">
        <f t="shared" si="33"/>
        <v>0</v>
      </c>
      <c r="K265" s="107"/>
      <c r="L265" s="105">
        <v>52448</v>
      </c>
      <c r="M265" s="104">
        <f t="shared" si="34"/>
        <v>0</v>
      </c>
      <c r="N265" s="107"/>
    </row>
    <row r="266" spans="2:14" x14ac:dyDescent="0.2">
      <c r="B266" s="12"/>
      <c r="C266" s="81" t="s">
        <v>216</v>
      </c>
      <c r="D266" s="7"/>
      <c r="E266" s="68">
        <v>0</v>
      </c>
      <c r="F266" s="17">
        <v>0</v>
      </c>
      <c r="G266" s="16">
        <v>0</v>
      </c>
      <c r="H266" s="17">
        <v>0</v>
      </c>
      <c r="I266" s="37">
        <f t="shared" si="25"/>
        <v>0</v>
      </c>
      <c r="J266" s="17">
        <f t="shared" si="33"/>
        <v>0</v>
      </c>
      <c r="K266" s="9"/>
      <c r="L266" s="16">
        <v>216809</v>
      </c>
      <c r="M266" s="17">
        <f t="shared" si="34"/>
        <v>0</v>
      </c>
      <c r="N266" s="9"/>
    </row>
    <row r="267" spans="2:14" x14ac:dyDescent="0.2">
      <c r="B267" s="12"/>
      <c r="C267" s="81" t="s">
        <v>113</v>
      </c>
      <c r="D267" s="7"/>
      <c r="E267" s="68">
        <v>514066</v>
      </c>
      <c r="F267" s="17">
        <f t="shared" si="31"/>
        <v>100</v>
      </c>
      <c r="G267" s="16">
        <v>0</v>
      </c>
      <c r="H267" s="17">
        <f t="shared" si="32"/>
        <v>0</v>
      </c>
      <c r="I267" s="37">
        <f t="shared" si="25"/>
        <v>514066</v>
      </c>
      <c r="J267" s="17">
        <f t="shared" si="33"/>
        <v>2.3994659829209737E-2</v>
      </c>
      <c r="K267" s="9"/>
      <c r="L267" s="16">
        <v>5260424</v>
      </c>
      <c r="M267" s="17">
        <f t="shared" si="34"/>
        <v>9.7723301391674884</v>
      </c>
      <c r="N267" s="9"/>
    </row>
    <row r="268" spans="2:14" x14ac:dyDescent="0.2">
      <c r="B268" s="12"/>
      <c r="C268" s="81" t="s">
        <v>114</v>
      </c>
      <c r="D268" s="7"/>
      <c r="E268" s="68">
        <v>473407</v>
      </c>
      <c r="F268" s="17">
        <f t="shared" si="31"/>
        <v>100</v>
      </c>
      <c r="G268" s="16">
        <v>0</v>
      </c>
      <c r="H268" s="17">
        <f t="shared" si="32"/>
        <v>0</v>
      </c>
      <c r="I268" s="37">
        <f t="shared" si="25"/>
        <v>473407</v>
      </c>
      <c r="J268" s="17">
        <f t="shared" si="33"/>
        <v>2.2096851232656301E-2</v>
      </c>
      <c r="K268" s="9"/>
      <c r="L268" s="16">
        <v>945413</v>
      </c>
      <c r="M268" s="17">
        <f t="shared" si="34"/>
        <v>50.074094602041654</v>
      </c>
      <c r="N268" s="9"/>
    </row>
    <row r="269" spans="2:14" x14ac:dyDescent="0.2">
      <c r="B269" s="32"/>
      <c r="C269" s="83" t="s">
        <v>171</v>
      </c>
      <c r="D269" s="33"/>
      <c r="E269" s="69">
        <v>0</v>
      </c>
      <c r="F269" s="34">
        <v>0</v>
      </c>
      <c r="G269" s="35">
        <v>0</v>
      </c>
      <c r="H269" s="34">
        <v>0</v>
      </c>
      <c r="I269" s="64">
        <f t="shared" si="25"/>
        <v>0</v>
      </c>
      <c r="J269" s="34">
        <f t="shared" si="33"/>
        <v>0</v>
      </c>
      <c r="K269" s="36"/>
      <c r="L269" s="35">
        <v>336443</v>
      </c>
      <c r="M269" s="34">
        <f t="shared" si="34"/>
        <v>0</v>
      </c>
      <c r="N269" s="36"/>
    </row>
    <row r="270" spans="2:14" x14ac:dyDescent="0.2">
      <c r="B270" s="12"/>
      <c r="C270" s="81" t="s">
        <v>257</v>
      </c>
      <c r="D270" s="7"/>
      <c r="E270" s="68">
        <v>40000</v>
      </c>
      <c r="F270" s="17">
        <f t="shared" si="31"/>
        <v>100</v>
      </c>
      <c r="G270" s="16">
        <v>0</v>
      </c>
      <c r="H270" s="17">
        <f t="shared" si="32"/>
        <v>0</v>
      </c>
      <c r="I270" s="37">
        <f t="shared" si="25"/>
        <v>40000</v>
      </c>
      <c r="J270" s="17">
        <f t="shared" si="33"/>
        <v>1.86704896485741E-3</v>
      </c>
      <c r="K270" s="9"/>
      <c r="L270" s="16">
        <v>2527816</v>
      </c>
      <c r="M270" s="17">
        <f t="shared" si="34"/>
        <v>1.5823936552344</v>
      </c>
      <c r="N270" s="9"/>
    </row>
    <row r="271" spans="2:14" x14ac:dyDescent="0.2">
      <c r="B271" s="12"/>
      <c r="C271" s="81" t="s">
        <v>217</v>
      </c>
      <c r="D271" s="7"/>
      <c r="E271" s="68">
        <v>0</v>
      </c>
      <c r="F271" s="17">
        <v>0</v>
      </c>
      <c r="G271" s="16">
        <v>0</v>
      </c>
      <c r="H271" s="17">
        <v>0</v>
      </c>
      <c r="I271" s="37">
        <f t="shared" si="25"/>
        <v>0</v>
      </c>
      <c r="J271" s="17">
        <f t="shared" si="33"/>
        <v>0</v>
      </c>
      <c r="K271" s="9"/>
      <c r="L271" s="16">
        <v>6951341</v>
      </c>
      <c r="M271" s="17">
        <f t="shared" si="34"/>
        <v>0</v>
      </c>
      <c r="N271" s="9"/>
    </row>
    <row r="272" spans="2:14" x14ac:dyDescent="0.2">
      <c r="B272" s="12"/>
      <c r="C272" s="81" t="s">
        <v>218</v>
      </c>
      <c r="D272" s="7"/>
      <c r="E272" s="68">
        <v>283910</v>
      </c>
      <c r="F272" s="17">
        <f t="shared" si="31"/>
        <v>100</v>
      </c>
      <c r="G272" s="16">
        <v>0</v>
      </c>
      <c r="H272" s="17">
        <f t="shared" si="32"/>
        <v>0</v>
      </c>
      <c r="I272" s="37">
        <f t="shared" si="25"/>
        <v>283910</v>
      </c>
      <c r="J272" s="17">
        <f t="shared" si="33"/>
        <v>1.3251846790316681E-2</v>
      </c>
      <c r="K272" s="9"/>
      <c r="L272" s="16">
        <v>399910</v>
      </c>
      <c r="M272" s="17">
        <f t="shared" si="34"/>
        <v>70.993473531544595</v>
      </c>
      <c r="N272" s="9"/>
    </row>
    <row r="273" spans="2:14" x14ac:dyDescent="0.2">
      <c r="B273" s="12"/>
      <c r="C273" s="81" t="s">
        <v>383</v>
      </c>
      <c r="D273" s="7"/>
      <c r="E273" s="68">
        <v>0</v>
      </c>
      <c r="F273" s="17">
        <v>0</v>
      </c>
      <c r="G273" s="16">
        <v>0</v>
      </c>
      <c r="H273" s="17">
        <v>0</v>
      </c>
      <c r="I273" s="37">
        <f t="shared" si="25"/>
        <v>0</v>
      </c>
      <c r="J273" s="17">
        <f t="shared" si="33"/>
        <v>0</v>
      </c>
      <c r="K273" s="9"/>
      <c r="L273" s="16">
        <v>46208</v>
      </c>
      <c r="M273" s="17">
        <f t="shared" si="34"/>
        <v>0</v>
      </c>
      <c r="N273" s="9"/>
    </row>
    <row r="274" spans="2:14" x14ac:dyDescent="0.2">
      <c r="B274" s="12"/>
      <c r="C274" s="81" t="s">
        <v>172</v>
      </c>
      <c r="D274" s="7"/>
      <c r="E274" s="68">
        <v>0</v>
      </c>
      <c r="F274" s="17">
        <v>0</v>
      </c>
      <c r="G274" s="16">
        <v>0</v>
      </c>
      <c r="H274" s="17">
        <v>0</v>
      </c>
      <c r="I274" s="37">
        <f t="shared" ref="I274:I324" si="35">G274+E274</f>
        <v>0</v>
      </c>
      <c r="J274" s="17">
        <f t="shared" si="33"/>
        <v>0</v>
      </c>
      <c r="K274" s="9"/>
      <c r="L274" s="16">
        <v>531845</v>
      </c>
      <c r="M274" s="17">
        <f t="shared" si="34"/>
        <v>0</v>
      </c>
      <c r="N274" s="9"/>
    </row>
    <row r="275" spans="2:14" x14ac:dyDescent="0.2">
      <c r="B275" s="12"/>
      <c r="C275" s="81" t="s">
        <v>115</v>
      </c>
      <c r="D275" s="7"/>
      <c r="E275" s="68">
        <v>270572</v>
      </c>
      <c r="F275" s="17">
        <f t="shared" si="31"/>
        <v>100</v>
      </c>
      <c r="G275" s="16">
        <v>0</v>
      </c>
      <c r="H275" s="17">
        <f t="shared" si="32"/>
        <v>0</v>
      </c>
      <c r="I275" s="37">
        <f t="shared" si="35"/>
        <v>270572</v>
      </c>
      <c r="J275" s="17">
        <f t="shared" si="33"/>
        <v>1.2629279312984978E-2</v>
      </c>
      <c r="K275" s="9"/>
      <c r="L275" s="16">
        <v>804523</v>
      </c>
      <c r="M275" s="17">
        <f t="shared" si="34"/>
        <v>33.631356716961477</v>
      </c>
      <c r="N275" s="9"/>
    </row>
    <row r="276" spans="2:14" x14ac:dyDescent="0.2">
      <c r="B276" s="12"/>
      <c r="C276" s="81" t="s">
        <v>116</v>
      </c>
      <c r="D276" s="7"/>
      <c r="E276" s="68">
        <v>409562</v>
      </c>
      <c r="F276" s="17">
        <f t="shared" si="31"/>
        <v>100</v>
      </c>
      <c r="G276" s="16">
        <v>0</v>
      </c>
      <c r="H276" s="17">
        <f t="shared" si="32"/>
        <v>0</v>
      </c>
      <c r="I276" s="37">
        <f t="shared" si="35"/>
        <v>409562</v>
      </c>
      <c r="J276" s="17">
        <f t="shared" si="33"/>
        <v>1.9116807703623267E-2</v>
      </c>
      <c r="K276" s="9"/>
      <c r="L276" s="16">
        <v>565255</v>
      </c>
      <c r="M276" s="17">
        <f t="shared" si="34"/>
        <v>72.45614811014498</v>
      </c>
      <c r="N276" s="9"/>
    </row>
    <row r="277" spans="2:14" x14ac:dyDescent="0.2">
      <c r="B277" s="12"/>
      <c r="C277" s="81" t="s">
        <v>118</v>
      </c>
      <c r="D277" s="7"/>
      <c r="E277" s="68">
        <v>135000</v>
      </c>
      <c r="F277" s="17">
        <f t="shared" si="31"/>
        <v>100</v>
      </c>
      <c r="G277" s="16">
        <v>0</v>
      </c>
      <c r="H277" s="17">
        <v>0</v>
      </c>
      <c r="I277" s="37">
        <f t="shared" si="35"/>
        <v>135000</v>
      </c>
      <c r="J277" s="17">
        <f t="shared" si="33"/>
        <v>6.3012902563937597E-3</v>
      </c>
      <c r="K277" s="9"/>
      <c r="L277" s="16">
        <v>225000</v>
      </c>
      <c r="M277" s="17">
        <f t="shared" si="34"/>
        <v>60</v>
      </c>
      <c r="N277" s="9"/>
    </row>
    <row r="278" spans="2:14" x14ac:dyDescent="0.2">
      <c r="B278" s="12"/>
      <c r="C278" s="81" t="s">
        <v>258</v>
      </c>
      <c r="D278" s="7"/>
      <c r="E278" s="68">
        <v>0</v>
      </c>
      <c r="F278" s="17">
        <v>0</v>
      </c>
      <c r="G278" s="16">
        <v>0</v>
      </c>
      <c r="H278" s="17">
        <v>0</v>
      </c>
      <c r="I278" s="37">
        <f t="shared" si="35"/>
        <v>0</v>
      </c>
      <c r="J278" s="17">
        <f t="shared" si="33"/>
        <v>0</v>
      </c>
      <c r="K278" s="9"/>
      <c r="L278" s="16">
        <v>6863138</v>
      </c>
      <c r="M278" s="17">
        <f t="shared" si="34"/>
        <v>0</v>
      </c>
      <c r="N278" s="9"/>
    </row>
    <row r="279" spans="2:14" x14ac:dyDescent="0.2">
      <c r="B279" s="12"/>
      <c r="C279" s="81" t="s">
        <v>259</v>
      </c>
      <c r="D279" s="7"/>
      <c r="E279" s="68">
        <v>0</v>
      </c>
      <c r="F279" s="17">
        <v>0</v>
      </c>
      <c r="G279" s="16">
        <v>0</v>
      </c>
      <c r="H279" s="17">
        <v>0</v>
      </c>
      <c r="I279" s="37">
        <f t="shared" si="35"/>
        <v>0</v>
      </c>
      <c r="J279" s="17">
        <f t="shared" si="33"/>
        <v>0</v>
      </c>
      <c r="K279" s="9"/>
      <c r="L279" s="16">
        <v>4692569</v>
      </c>
      <c r="M279" s="17">
        <f t="shared" si="34"/>
        <v>0</v>
      </c>
      <c r="N279" s="9"/>
    </row>
    <row r="280" spans="2:14" x14ac:dyDescent="0.2">
      <c r="B280" s="12"/>
      <c r="C280" s="81" t="s">
        <v>173</v>
      </c>
      <c r="D280" s="7"/>
      <c r="E280" s="68">
        <v>0</v>
      </c>
      <c r="F280" s="17">
        <v>0</v>
      </c>
      <c r="G280" s="16">
        <v>0</v>
      </c>
      <c r="H280" s="17">
        <v>0</v>
      </c>
      <c r="I280" s="37">
        <f t="shared" si="35"/>
        <v>0</v>
      </c>
      <c r="J280" s="17">
        <f t="shared" si="33"/>
        <v>0</v>
      </c>
      <c r="K280" s="9"/>
      <c r="L280" s="16">
        <v>267526</v>
      </c>
      <c r="M280" s="17">
        <f t="shared" si="34"/>
        <v>0</v>
      </c>
      <c r="N280" s="9"/>
    </row>
    <row r="281" spans="2:14" x14ac:dyDescent="0.2">
      <c r="B281" s="12"/>
      <c r="C281" s="81" t="s">
        <v>332</v>
      </c>
      <c r="D281" s="7"/>
      <c r="E281" s="68">
        <v>500000</v>
      </c>
      <c r="F281" s="17">
        <f t="shared" si="31"/>
        <v>100</v>
      </c>
      <c r="G281" s="16">
        <v>0</v>
      </c>
      <c r="H281" s="17">
        <f t="shared" si="32"/>
        <v>0</v>
      </c>
      <c r="I281" s="37">
        <f t="shared" si="35"/>
        <v>500000</v>
      </c>
      <c r="J281" s="17">
        <f t="shared" si="33"/>
        <v>2.3338112060717627E-2</v>
      </c>
      <c r="K281" s="9"/>
      <c r="L281" s="16">
        <v>602400</v>
      </c>
      <c r="M281" s="17">
        <f t="shared" si="34"/>
        <v>83.001328021248341</v>
      </c>
      <c r="N281" s="9"/>
    </row>
    <row r="282" spans="2:14" x14ac:dyDescent="0.2">
      <c r="B282" s="12"/>
      <c r="C282" s="81" t="s">
        <v>174</v>
      </c>
      <c r="D282" s="7"/>
      <c r="E282" s="68">
        <v>91000</v>
      </c>
      <c r="F282" s="17">
        <f t="shared" si="31"/>
        <v>100</v>
      </c>
      <c r="G282" s="16">
        <v>0</v>
      </c>
      <c r="H282" s="17">
        <f t="shared" si="32"/>
        <v>0</v>
      </c>
      <c r="I282" s="37">
        <f t="shared" si="35"/>
        <v>91000</v>
      </c>
      <c r="J282" s="17">
        <f t="shared" si="33"/>
        <v>4.2475363950506082E-3</v>
      </c>
      <c r="K282" s="9"/>
      <c r="L282" s="16">
        <v>148000</v>
      </c>
      <c r="M282" s="17">
        <f t="shared" si="34"/>
        <v>61.486486486486491</v>
      </c>
      <c r="N282" s="9"/>
    </row>
    <row r="283" spans="2:14" x14ac:dyDescent="0.2">
      <c r="B283" s="12"/>
      <c r="C283" s="81" t="s">
        <v>119</v>
      </c>
      <c r="D283" s="7"/>
      <c r="E283" s="68">
        <v>152000</v>
      </c>
      <c r="F283" s="17">
        <f t="shared" si="31"/>
        <v>100</v>
      </c>
      <c r="G283" s="16">
        <v>0</v>
      </c>
      <c r="H283" s="17">
        <f t="shared" si="32"/>
        <v>0</v>
      </c>
      <c r="I283" s="37">
        <f t="shared" si="35"/>
        <v>152000</v>
      </c>
      <c r="J283" s="17">
        <f t="shared" si="33"/>
        <v>7.0947860664581589E-3</v>
      </c>
      <c r="K283" s="9"/>
      <c r="L283" s="16">
        <v>561675</v>
      </c>
      <c r="M283" s="17">
        <f t="shared" si="34"/>
        <v>27.061913027996614</v>
      </c>
      <c r="N283" s="9"/>
    </row>
    <row r="284" spans="2:14" x14ac:dyDescent="0.2">
      <c r="B284" s="12"/>
      <c r="C284" s="81" t="s">
        <v>175</v>
      </c>
      <c r="D284" s="7"/>
      <c r="E284" s="68">
        <v>0</v>
      </c>
      <c r="F284" s="17">
        <v>0</v>
      </c>
      <c r="G284" s="16">
        <v>0</v>
      </c>
      <c r="H284" s="17">
        <v>0</v>
      </c>
      <c r="I284" s="37">
        <f t="shared" si="35"/>
        <v>0</v>
      </c>
      <c r="J284" s="17">
        <f t="shared" si="33"/>
        <v>0</v>
      </c>
      <c r="K284" s="9"/>
      <c r="L284" s="16">
        <v>798500</v>
      </c>
      <c r="M284" s="17">
        <f t="shared" si="34"/>
        <v>0</v>
      </c>
      <c r="N284" s="9"/>
    </row>
    <row r="285" spans="2:14" x14ac:dyDescent="0.2">
      <c r="B285" s="12"/>
      <c r="C285" s="81" t="s">
        <v>220</v>
      </c>
      <c r="D285" s="7"/>
      <c r="E285" s="68">
        <v>0</v>
      </c>
      <c r="F285" s="17">
        <v>0</v>
      </c>
      <c r="G285" s="16">
        <v>0</v>
      </c>
      <c r="H285" s="17">
        <v>0</v>
      </c>
      <c r="I285" s="37">
        <f t="shared" si="35"/>
        <v>0</v>
      </c>
      <c r="J285" s="17">
        <f t="shared" si="33"/>
        <v>0</v>
      </c>
      <c r="K285" s="9"/>
      <c r="L285" s="16">
        <v>1391546</v>
      </c>
      <c r="M285" s="17">
        <f t="shared" si="34"/>
        <v>0</v>
      </c>
      <c r="N285" s="9"/>
    </row>
    <row r="286" spans="2:14" x14ac:dyDescent="0.2">
      <c r="B286" s="12"/>
      <c r="C286" s="81" t="s">
        <v>260</v>
      </c>
      <c r="D286" s="7"/>
      <c r="E286" s="68">
        <v>0</v>
      </c>
      <c r="F286" s="17">
        <v>0</v>
      </c>
      <c r="G286" s="16">
        <v>0</v>
      </c>
      <c r="H286" s="17">
        <v>0</v>
      </c>
      <c r="I286" s="37">
        <f t="shared" si="35"/>
        <v>0</v>
      </c>
      <c r="J286" s="17">
        <f t="shared" si="33"/>
        <v>0</v>
      </c>
      <c r="K286" s="9"/>
      <c r="L286" s="16">
        <v>350000</v>
      </c>
      <c r="M286" s="17">
        <f t="shared" si="34"/>
        <v>0</v>
      </c>
      <c r="N286" s="9"/>
    </row>
    <row r="287" spans="2:14" x14ac:dyDescent="0.2">
      <c r="B287" s="12"/>
      <c r="C287" s="81" t="s">
        <v>333</v>
      </c>
      <c r="D287" s="7"/>
      <c r="E287" s="68">
        <v>156000</v>
      </c>
      <c r="F287" s="17">
        <f t="shared" si="31"/>
        <v>100</v>
      </c>
      <c r="G287" s="16">
        <v>0</v>
      </c>
      <c r="H287" s="17">
        <f t="shared" si="32"/>
        <v>0</v>
      </c>
      <c r="I287" s="37">
        <f t="shared" si="35"/>
        <v>156000</v>
      </c>
      <c r="J287" s="17">
        <f t="shared" si="33"/>
        <v>7.2814909629439007E-3</v>
      </c>
      <c r="K287" s="9"/>
      <c r="L287" s="16">
        <v>156000</v>
      </c>
      <c r="M287" s="17">
        <f t="shared" si="34"/>
        <v>100</v>
      </c>
      <c r="N287" s="9"/>
    </row>
    <row r="288" spans="2:14" x14ac:dyDescent="0.2">
      <c r="B288" s="12"/>
      <c r="C288" s="81" t="s">
        <v>334</v>
      </c>
      <c r="D288" s="7"/>
      <c r="E288" s="68">
        <v>4928428</v>
      </c>
      <c r="F288" s="17">
        <f t="shared" si="31"/>
        <v>100</v>
      </c>
      <c r="G288" s="16">
        <v>0</v>
      </c>
      <c r="H288" s="17">
        <f t="shared" si="32"/>
        <v>0</v>
      </c>
      <c r="I288" s="37">
        <f t="shared" si="35"/>
        <v>4928428</v>
      </c>
      <c r="J288" s="17">
        <f t="shared" si="33"/>
        <v>0.23004040989435692</v>
      </c>
      <c r="K288" s="9"/>
      <c r="L288" s="16">
        <v>5053090</v>
      </c>
      <c r="M288" s="17">
        <f t="shared" si="34"/>
        <v>97.532955082929448</v>
      </c>
      <c r="N288" s="9"/>
    </row>
    <row r="289" spans="2:14" x14ac:dyDescent="0.2">
      <c r="B289" s="12"/>
      <c r="C289" s="81" t="s">
        <v>384</v>
      </c>
      <c r="D289" s="7"/>
      <c r="E289" s="68">
        <v>0</v>
      </c>
      <c r="F289" s="17">
        <v>0</v>
      </c>
      <c r="G289" s="16">
        <v>0</v>
      </c>
      <c r="H289" s="17">
        <v>0</v>
      </c>
      <c r="I289" s="37">
        <f t="shared" si="35"/>
        <v>0</v>
      </c>
      <c r="J289" s="17">
        <f t="shared" si="33"/>
        <v>0</v>
      </c>
      <c r="K289" s="9"/>
      <c r="L289" s="16">
        <v>158985</v>
      </c>
      <c r="M289" s="17">
        <f t="shared" si="34"/>
        <v>0</v>
      </c>
      <c r="N289" s="9"/>
    </row>
    <row r="290" spans="2:14" x14ac:dyDescent="0.2">
      <c r="B290" s="12"/>
      <c r="C290" s="81" t="s">
        <v>261</v>
      </c>
      <c r="D290" s="7"/>
      <c r="E290" s="68">
        <v>44000</v>
      </c>
      <c r="F290" s="17">
        <f t="shared" si="31"/>
        <v>100</v>
      </c>
      <c r="G290" s="16">
        <v>0</v>
      </c>
      <c r="H290" s="17">
        <f t="shared" si="32"/>
        <v>0</v>
      </c>
      <c r="I290" s="37">
        <f t="shared" si="35"/>
        <v>44000</v>
      </c>
      <c r="J290" s="17">
        <f t="shared" si="33"/>
        <v>2.0537538613431511E-3</v>
      </c>
      <c r="K290" s="9"/>
      <c r="L290" s="16">
        <v>44000</v>
      </c>
      <c r="M290" s="17">
        <f t="shared" si="34"/>
        <v>100</v>
      </c>
      <c r="N290" s="9"/>
    </row>
    <row r="291" spans="2:14" x14ac:dyDescent="0.2">
      <c r="B291" s="12"/>
      <c r="C291" s="81" t="s">
        <v>177</v>
      </c>
      <c r="D291" s="7"/>
      <c r="E291" s="68">
        <v>0</v>
      </c>
      <c r="F291" s="17">
        <v>0</v>
      </c>
      <c r="G291" s="16">
        <v>0</v>
      </c>
      <c r="H291" s="17">
        <v>0</v>
      </c>
      <c r="I291" s="37">
        <f t="shared" si="35"/>
        <v>0</v>
      </c>
      <c r="J291" s="17">
        <f t="shared" si="33"/>
        <v>0</v>
      </c>
      <c r="K291" s="9"/>
      <c r="L291" s="16">
        <v>354541</v>
      </c>
      <c r="M291" s="17">
        <f t="shared" si="34"/>
        <v>0</v>
      </c>
      <c r="N291" s="9"/>
    </row>
    <row r="292" spans="2:14" x14ac:dyDescent="0.2">
      <c r="B292" s="12"/>
      <c r="C292" s="81" t="s">
        <v>385</v>
      </c>
      <c r="D292" s="7"/>
      <c r="E292" s="68">
        <v>0</v>
      </c>
      <c r="F292" s="17">
        <v>0</v>
      </c>
      <c r="G292" s="16">
        <v>0</v>
      </c>
      <c r="H292" s="17">
        <v>0</v>
      </c>
      <c r="I292" s="37">
        <f t="shared" si="35"/>
        <v>0</v>
      </c>
      <c r="J292" s="17">
        <f t="shared" si="33"/>
        <v>0</v>
      </c>
      <c r="K292" s="9"/>
      <c r="L292" s="16">
        <v>244800</v>
      </c>
      <c r="M292" s="17">
        <f t="shared" si="34"/>
        <v>0</v>
      </c>
      <c r="N292" s="9"/>
    </row>
    <row r="293" spans="2:14" x14ac:dyDescent="0.2">
      <c r="B293" s="12"/>
      <c r="C293" s="81" t="s">
        <v>178</v>
      </c>
      <c r="D293" s="7"/>
      <c r="E293" s="68">
        <v>0</v>
      </c>
      <c r="F293" s="17">
        <v>0</v>
      </c>
      <c r="G293" s="16">
        <v>0</v>
      </c>
      <c r="H293" s="17">
        <v>0</v>
      </c>
      <c r="I293" s="37">
        <f t="shared" si="35"/>
        <v>0</v>
      </c>
      <c r="J293" s="17">
        <f t="shared" si="33"/>
        <v>0</v>
      </c>
      <c r="K293" s="9"/>
      <c r="L293" s="16">
        <v>3085420</v>
      </c>
      <c r="M293" s="17">
        <f t="shared" si="34"/>
        <v>0</v>
      </c>
      <c r="N293" s="9"/>
    </row>
    <row r="294" spans="2:14" x14ac:dyDescent="0.2">
      <c r="B294" s="12"/>
      <c r="C294" s="81" t="s">
        <v>335</v>
      </c>
      <c r="D294" s="7"/>
      <c r="E294" s="68">
        <v>1119901</v>
      </c>
      <c r="F294" s="17">
        <f t="shared" si="31"/>
        <v>100</v>
      </c>
      <c r="G294" s="16">
        <v>0</v>
      </c>
      <c r="H294" s="17">
        <f t="shared" si="32"/>
        <v>0</v>
      </c>
      <c r="I294" s="37">
        <f t="shared" si="35"/>
        <v>1119901</v>
      </c>
      <c r="J294" s="17">
        <f t="shared" si="33"/>
        <v>5.2272750069819469E-2</v>
      </c>
      <c r="K294" s="9"/>
      <c r="L294" s="16">
        <v>1119901</v>
      </c>
      <c r="M294" s="17">
        <f t="shared" si="34"/>
        <v>100</v>
      </c>
      <c r="N294" s="9"/>
    </row>
    <row r="295" spans="2:14" x14ac:dyDescent="0.2">
      <c r="B295" s="12"/>
      <c r="C295" s="81" t="s">
        <v>221</v>
      </c>
      <c r="D295" s="7"/>
      <c r="E295" s="68">
        <v>320000</v>
      </c>
      <c r="F295" s="17">
        <f t="shared" si="31"/>
        <v>100</v>
      </c>
      <c r="G295" s="16">
        <v>0</v>
      </c>
      <c r="H295" s="17">
        <f t="shared" si="32"/>
        <v>0</v>
      </c>
      <c r="I295" s="37">
        <f t="shared" si="35"/>
        <v>320000</v>
      </c>
      <c r="J295" s="17">
        <f t="shared" si="33"/>
        <v>1.493639171885928E-2</v>
      </c>
      <c r="K295" s="9"/>
      <c r="L295" s="16">
        <v>864180</v>
      </c>
      <c r="M295" s="17">
        <f t="shared" si="34"/>
        <v>37.029322594829786</v>
      </c>
      <c r="N295" s="9"/>
    </row>
    <row r="296" spans="2:14" x14ac:dyDescent="0.2">
      <c r="B296" s="12"/>
      <c r="C296" s="81" t="s">
        <v>263</v>
      </c>
      <c r="D296" s="7"/>
      <c r="E296" s="68">
        <v>0</v>
      </c>
      <c r="F296" s="17">
        <v>0</v>
      </c>
      <c r="G296" s="16">
        <v>0</v>
      </c>
      <c r="H296" s="17">
        <v>0</v>
      </c>
      <c r="I296" s="37">
        <f t="shared" si="35"/>
        <v>0</v>
      </c>
      <c r="J296" s="17">
        <f t="shared" si="33"/>
        <v>0</v>
      </c>
      <c r="K296" s="9"/>
      <c r="L296" s="16">
        <v>985306</v>
      </c>
      <c r="M296" s="17">
        <f t="shared" si="34"/>
        <v>0</v>
      </c>
      <c r="N296" s="9"/>
    </row>
    <row r="297" spans="2:14" x14ac:dyDescent="0.2">
      <c r="B297" s="12"/>
      <c r="C297" s="81" t="s">
        <v>121</v>
      </c>
      <c r="D297" s="7"/>
      <c r="E297" s="68">
        <v>400000</v>
      </c>
      <c r="F297" s="17">
        <f t="shared" si="31"/>
        <v>100</v>
      </c>
      <c r="G297" s="16">
        <v>0</v>
      </c>
      <c r="H297" s="17">
        <f t="shared" si="32"/>
        <v>0</v>
      </c>
      <c r="I297" s="37">
        <f t="shared" si="35"/>
        <v>400000</v>
      </c>
      <c r="J297" s="17">
        <f t="shared" si="33"/>
        <v>1.8670489648574103E-2</v>
      </c>
      <c r="K297" s="9"/>
      <c r="L297" s="16">
        <v>500000</v>
      </c>
      <c r="M297" s="17">
        <f t="shared" si="34"/>
        <v>80</v>
      </c>
      <c r="N297" s="9"/>
    </row>
    <row r="298" spans="2:14" x14ac:dyDescent="0.2">
      <c r="B298" s="12"/>
      <c r="C298" s="81" t="s">
        <v>122</v>
      </c>
      <c r="D298" s="7"/>
      <c r="E298" s="68">
        <v>423184</v>
      </c>
      <c r="F298" s="17">
        <f t="shared" si="31"/>
        <v>100</v>
      </c>
      <c r="G298" s="16">
        <v>0</v>
      </c>
      <c r="H298" s="17">
        <f t="shared" si="32"/>
        <v>0</v>
      </c>
      <c r="I298" s="37">
        <f t="shared" si="35"/>
        <v>423184</v>
      </c>
      <c r="J298" s="17">
        <f t="shared" si="33"/>
        <v>1.9752631228605457E-2</v>
      </c>
      <c r="K298" s="9"/>
      <c r="L298" s="16">
        <v>718291</v>
      </c>
      <c r="M298" s="17">
        <f t="shared" si="34"/>
        <v>58.915397798385335</v>
      </c>
      <c r="N298" s="9"/>
    </row>
    <row r="299" spans="2:14" x14ac:dyDescent="0.2">
      <c r="B299" s="12"/>
      <c r="C299" s="81" t="s">
        <v>123</v>
      </c>
      <c r="D299" s="7"/>
      <c r="E299" s="68">
        <v>2005206</v>
      </c>
      <c r="F299" s="17">
        <f t="shared" si="31"/>
        <v>100</v>
      </c>
      <c r="G299" s="16">
        <v>0</v>
      </c>
      <c r="H299" s="17">
        <f t="shared" si="32"/>
        <v>0</v>
      </c>
      <c r="I299" s="37">
        <f t="shared" si="35"/>
        <v>2005206</v>
      </c>
      <c r="J299" s="17">
        <f t="shared" si="33"/>
        <v>9.3595444665646704E-2</v>
      </c>
      <c r="K299" s="9"/>
      <c r="L299" s="16">
        <v>2005206</v>
      </c>
      <c r="M299" s="17">
        <f t="shared" si="34"/>
        <v>100</v>
      </c>
      <c r="N299" s="9"/>
    </row>
    <row r="300" spans="2:14" x14ac:dyDescent="0.2">
      <c r="B300" s="12"/>
      <c r="C300" s="81" t="s">
        <v>386</v>
      </c>
      <c r="D300" s="7"/>
      <c r="E300" s="68">
        <v>0</v>
      </c>
      <c r="F300" s="17">
        <v>0</v>
      </c>
      <c r="G300" s="16">
        <v>0</v>
      </c>
      <c r="H300" s="17">
        <v>0</v>
      </c>
      <c r="I300" s="37">
        <f t="shared" si="35"/>
        <v>0</v>
      </c>
      <c r="J300" s="17">
        <f t="shared" si="33"/>
        <v>0</v>
      </c>
      <c r="K300" s="9"/>
      <c r="L300" s="16">
        <v>1603356</v>
      </c>
      <c r="M300" s="17">
        <f t="shared" si="34"/>
        <v>0</v>
      </c>
      <c r="N300" s="9"/>
    </row>
    <row r="301" spans="2:14" x14ac:dyDescent="0.2">
      <c r="B301" s="12"/>
      <c r="C301" s="81" t="s">
        <v>180</v>
      </c>
      <c r="D301" s="7"/>
      <c r="E301" s="68">
        <v>12000</v>
      </c>
      <c r="F301" s="17">
        <f t="shared" ref="F301:F351" si="36">(E301/$I301)*100</f>
        <v>100</v>
      </c>
      <c r="G301" s="16">
        <v>0</v>
      </c>
      <c r="H301" s="17">
        <f t="shared" ref="H301:H351" si="37">(G301/$I301)*100</f>
        <v>0</v>
      </c>
      <c r="I301" s="37">
        <f t="shared" si="35"/>
        <v>12000</v>
      </c>
      <c r="J301" s="17">
        <f t="shared" si="33"/>
        <v>5.601146894572231E-4</v>
      </c>
      <c r="K301" s="9"/>
      <c r="L301" s="16">
        <v>312139</v>
      </c>
      <c r="M301" s="17">
        <f t="shared" si="34"/>
        <v>3.844441098356822</v>
      </c>
      <c r="N301" s="9"/>
    </row>
    <row r="302" spans="2:14" x14ac:dyDescent="0.2">
      <c r="B302" s="12"/>
      <c r="C302" s="81" t="s">
        <v>336</v>
      </c>
      <c r="D302" s="7"/>
      <c r="E302" s="68">
        <v>538960</v>
      </c>
      <c r="F302" s="17">
        <f t="shared" si="36"/>
        <v>100</v>
      </c>
      <c r="G302" s="16">
        <v>0</v>
      </c>
      <c r="H302" s="17">
        <f t="shared" si="37"/>
        <v>0</v>
      </c>
      <c r="I302" s="37">
        <f t="shared" si="35"/>
        <v>538960</v>
      </c>
      <c r="J302" s="17">
        <f t="shared" si="33"/>
        <v>2.5156617752488748E-2</v>
      </c>
      <c r="K302" s="9"/>
      <c r="L302" s="16">
        <v>1013505</v>
      </c>
      <c r="M302" s="17">
        <f t="shared" si="34"/>
        <v>53.177833360466899</v>
      </c>
      <c r="N302" s="9"/>
    </row>
    <row r="303" spans="2:14" x14ac:dyDescent="0.2">
      <c r="B303" s="12"/>
      <c r="C303" s="81" t="s">
        <v>181</v>
      </c>
      <c r="D303" s="7"/>
      <c r="E303" s="68">
        <v>318363</v>
      </c>
      <c r="F303" s="17">
        <f t="shared" si="36"/>
        <v>100</v>
      </c>
      <c r="G303" s="16">
        <v>0</v>
      </c>
      <c r="H303" s="17">
        <f t="shared" si="37"/>
        <v>0</v>
      </c>
      <c r="I303" s="37">
        <f t="shared" si="35"/>
        <v>318363</v>
      </c>
      <c r="J303" s="17">
        <f t="shared" si="33"/>
        <v>1.4859982739972492E-2</v>
      </c>
      <c r="K303" s="9"/>
      <c r="L303" s="16">
        <v>500123</v>
      </c>
      <c r="M303" s="17">
        <f t="shared" si="34"/>
        <v>63.656940392663408</v>
      </c>
      <c r="N303" s="9"/>
    </row>
    <row r="304" spans="2:14" x14ac:dyDescent="0.2">
      <c r="B304" s="12"/>
      <c r="C304" s="81" t="s">
        <v>264</v>
      </c>
      <c r="D304" s="7"/>
      <c r="E304" s="68">
        <v>1399366</v>
      </c>
      <c r="F304" s="17">
        <f t="shared" si="36"/>
        <v>100</v>
      </c>
      <c r="G304" s="16">
        <v>0</v>
      </c>
      <c r="H304" s="17">
        <f t="shared" si="37"/>
        <v>0</v>
      </c>
      <c r="I304" s="37">
        <f t="shared" si="35"/>
        <v>1399366</v>
      </c>
      <c r="J304" s="17">
        <f t="shared" si="33"/>
        <v>6.5317121043916362E-2</v>
      </c>
      <c r="K304" s="9"/>
      <c r="L304" s="16">
        <v>1537081</v>
      </c>
      <c r="M304" s="17">
        <f t="shared" si="34"/>
        <v>91.040485179375708</v>
      </c>
      <c r="N304" s="9"/>
    </row>
    <row r="305" spans="2:14" x14ac:dyDescent="0.2">
      <c r="B305" s="12"/>
      <c r="C305" s="81" t="s">
        <v>222</v>
      </c>
      <c r="D305" s="7"/>
      <c r="E305" s="68">
        <v>0</v>
      </c>
      <c r="F305" s="17">
        <v>0</v>
      </c>
      <c r="G305" s="16">
        <v>0</v>
      </c>
      <c r="H305" s="17">
        <v>0</v>
      </c>
      <c r="I305" s="37">
        <f t="shared" si="35"/>
        <v>0</v>
      </c>
      <c r="J305" s="17">
        <f t="shared" si="33"/>
        <v>0</v>
      </c>
      <c r="K305" s="9"/>
      <c r="L305" s="16">
        <v>332800</v>
      </c>
      <c r="M305" s="17">
        <f t="shared" si="34"/>
        <v>0</v>
      </c>
      <c r="N305" s="9"/>
    </row>
    <row r="306" spans="2:14" x14ac:dyDescent="0.2">
      <c r="B306" s="12"/>
      <c r="C306" s="81" t="s">
        <v>124</v>
      </c>
      <c r="D306" s="7"/>
      <c r="E306" s="68">
        <v>320000</v>
      </c>
      <c r="F306" s="17">
        <f t="shared" si="36"/>
        <v>100</v>
      </c>
      <c r="G306" s="16">
        <v>0</v>
      </c>
      <c r="H306" s="17">
        <f t="shared" si="37"/>
        <v>0</v>
      </c>
      <c r="I306" s="37">
        <f t="shared" si="35"/>
        <v>320000</v>
      </c>
      <c r="J306" s="17">
        <f t="shared" si="33"/>
        <v>1.493639171885928E-2</v>
      </c>
      <c r="K306" s="9"/>
      <c r="L306" s="16">
        <v>1317390</v>
      </c>
      <c r="M306" s="17">
        <f t="shared" si="34"/>
        <v>24.290453092857849</v>
      </c>
      <c r="N306" s="9"/>
    </row>
    <row r="307" spans="2:14" x14ac:dyDescent="0.2">
      <c r="B307" s="12"/>
      <c r="C307" s="81" t="s">
        <v>387</v>
      </c>
      <c r="D307" s="7"/>
      <c r="E307" s="68">
        <v>0</v>
      </c>
      <c r="F307" s="17">
        <v>0</v>
      </c>
      <c r="G307" s="16">
        <v>0</v>
      </c>
      <c r="H307" s="17">
        <v>0</v>
      </c>
      <c r="I307" s="37">
        <f t="shared" si="35"/>
        <v>0</v>
      </c>
      <c r="J307" s="17">
        <f t="shared" si="33"/>
        <v>0</v>
      </c>
      <c r="K307" s="9"/>
      <c r="L307" s="16">
        <v>136468</v>
      </c>
      <c r="M307" s="17">
        <f t="shared" si="34"/>
        <v>0</v>
      </c>
      <c r="N307" s="9"/>
    </row>
    <row r="308" spans="2:14" x14ac:dyDescent="0.2">
      <c r="B308" s="12"/>
      <c r="C308" s="81" t="s">
        <v>125</v>
      </c>
      <c r="D308" s="7"/>
      <c r="E308" s="68">
        <v>2327906</v>
      </c>
      <c r="F308" s="17">
        <f t="shared" si="36"/>
        <v>100</v>
      </c>
      <c r="G308" s="16">
        <v>0</v>
      </c>
      <c r="H308" s="17">
        <f t="shared" si="37"/>
        <v>0</v>
      </c>
      <c r="I308" s="37">
        <f t="shared" si="35"/>
        <v>2327906</v>
      </c>
      <c r="J308" s="17">
        <f t="shared" si="33"/>
        <v>0.10865786218963386</v>
      </c>
      <c r="K308" s="9"/>
      <c r="L308" s="16">
        <v>2327906</v>
      </c>
      <c r="M308" s="17">
        <f t="shared" si="34"/>
        <v>100</v>
      </c>
      <c r="N308" s="9"/>
    </row>
    <row r="309" spans="2:14" x14ac:dyDescent="0.2">
      <c r="B309" s="12"/>
      <c r="C309" s="81" t="s">
        <v>265</v>
      </c>
      <c r="D309" s="7"/>
      <c r="E309" s="68">
        <v>919424</v>
      </c>
      <c r="F309" s="17">
        <f t="shared" si="36"/>
        <v>100</v>
      </c>
      <c r="G309" s="16">
        <v>0</v>
      </c>
      <c r="H309" s="17">
        <f t="shared" si="37"/>
        <v>0</v>
      </c>
      <c r="I309" s="37">
        <f t="shared" si="35"/>
        <v>919424</v>
      </c>
      <c r="J309" s="17">
        <f t="shared" si="33"/>
        <v>4.2915240686626485E-2</v>
      </c>
      <c r="K309" s="9"/>
      <c r="L309" s="16">
        <v>1923920</v>
      </c>
      <c r="M309" s="17">
        <f t="shared" si="34"/>
        <v>47.78909725976132</v>
      </c>
      <c r="N309" s="9"/>
    </row>
    <row r="310" spans="2:14" x14ac:dyDescent="0.2">
      <c r="B310" s="12"/>
      <c r="C310" s="81" t="s">
        <v>182</v>
      </c>
      <c r="D310" s="7"/>
      <c r="E310" s="68">
        <v>627629</v>
      </c>
      <c r="F310" s="17">
        <f t="shared" si="36"/>
        <v>100</v>
      </c>
      <c r="G310" s="16">
        <v>0</v>
      </c>
      <c r="H310" s="17">
        <f t="shared" si="37"/>
        <v>0</v>
      </c>
      <c r="I310" s="37">
        <f t="shared" si="35"/>
        <v>627629</v>
      </c>
      <c r="J310" s="17">
        <f t="shared" si="33"/>
        <v>2.9295351869112286E-2</v>
      </c>
      <c r="K310" s="9"/>
      <c r="L310" s="16">
        <v>1872302</v>
      </c>
      <c r="M310" s="17">
        <f t="shared" si="34"/>
        <v>33.521782276577177</v>
      </c>
      <c r="N310" s="9"/>
    </row>
    <row r="311" spans="2:14" x14ac:dyDescent="0.2">
      <c r="B311" s="12"/>
      <c r="C311" s="81" t="s">
        <v>337</v>
      </c>
      <c r="D311" s="7"/>
      <c r="E311" s="68">
        <v>260000</v>
      </c>
      <c r="F311" s="17">
        <f t="shared" si="36"/>
        <v>100</v>
      </c>
      <c r="G311" s="16">
        <v>0</v>
      </c>
      <c r="H311" s="17">
        <f t="shared" si="37"/>
        <v>0</v>
      </c>
      <c r="I311" s="37">
        <f t="shared" si="35"/>
        <v>260000</v>
      </c>
      <c r="J311" s="17">
        <f t="shared" si="33"/>
        <v>1.2135818271573166E-2</v>
      </c>
      <c r="K311" s="9"/>
      <c r="L311" s="16">
        <v>879000</v>
      </c>
      <c r="M311" s="17">
        <f t="shared" si="34"/>
        <v>29.579067121729235</v>
      </c>
      <c r="N311" s="9"/>
    </row>
    <row r="312" spans="2:14" x14ac:dyDescent="0.2">
      <c r="B312" s="12"/>
      <c r="C312" s="81" t="s">
        <v>126</v>
      </c>
      <c r="D312" s="7"/>
      <c r="E312" s="68">
        <v>403200</v>
      </c>
      <c r="F312" s="17">
        <f t="shared" si="36"/>
        <v>100</v>
      </c>
      <c r="G312" s="16">
        <v>0</v>
      </c>
      <c r="H312" s="17">
        <f t="shared" si="37"/>
        <v>0</v>
      </c>
      <c r="I312" s="37">
        <f t="shared" si="35"/>
        <v>403200</v>
      </c>
      <c r="J312" s="17">
        <f t="shared" si="33"/>
        <v>1.8819853565762695E-2</v>
      </c>
      <c r="K312" s="9"/>
      <c r="L312" s="16">
        <v>816992</v>
      </c>
      <c r="M312" s="17">
        <f t="shared" si="34"/>
        <v>49.351768438369042</v>
      </c>
      <c r="N312" s="9"/>
    </row>
    <row r="313" spans="2:14" x14ac:dyDescent="0.2">
      <c r="B313" s="12"/>
      <c r="C313" s="81" t="s">
        <v>338</v>
      </c>
      <c r="D313" s="7"/>
      <c r="E313" s="68">
        <v>57600</v>
      </c>
      <c r="F313" s="17">
        <f t="shared" si="36"/>
        <v>100</v>
      </c>
      <c r="G313" s="16">
        <v>0</v>
      </c>
      <c r="H313" s="17">
        <f t="shared" si="37"/>
        <v>0</v>
      </c>
      <c r="I313" s="37">
        <f t="shared" si="35"/>
        <v>57600</v>
      </c>
      <c r="J313" s="17">
        <f t="shared" si="33"/>
        <v>2.6885505093946706E-3</v>
      </c>
      <c r="K313" s="9"/>
      <c r="L313" s="16">
        <v>1026000</v>
      </c>
      <c r="M313" s="17">
        <f t="shared" si="34"/>
        <v>5.6140350877192979</v>
      </c>
      <c r="N313" s="9"/>
    </row>
    <row r="314" spans="2:14" x14ac:dyDescent="0.2">
      <c r="B314" s="12"/>
      <c r="C314" s="81" t="s">
        <v>127</v>
      </c>
      <c r="D314" s="7"/>
      <c r="E314" s="68">
        <v>458000</v>
      </c>
      <c r="F314" s="17">
        <f t="shared" si="36"/>
        <v>100</v>
      </c>
      <c r="G314" s="16">
        <v>0</v>
      </c>
      <c r="H314" s="17">
        <f t="shared" si="37"/>
        <v>0</v>
      </c>
      <c r="I314" s="37">
        <f t="shared" si="35"/>
        <v>458000</v>
      </c>
      <c r="J314" s="17">
        <f t="shared" si="33"/>
        <v>2.1377710647617346E-2</v>
      </c>
      <c r="K314" s="9"/>
      <c r="L314" s="16">
        <v>555960</v>
      </c>
      <c r="M314" s="17">
        <f t="shared" si="34"/>
        <v>82.380027340096404</v>
      </c>
      <c r="N314" s="9"/>
    </row>
    <row r="315" spans="2:14" x14ac:dyDescent="0.2">
      <c r="B315" s="12"/>
      <c r="C315" s="81" t="s">
        <v>339</v>
      </c>
      <c r="D315" s="7"/>
      <c r="E315" s="68">
        <v>500000</v>
      </c>
      <c r="F315" s="17">
        <f t="shared" si="36"/>
        <v>100</v>
      </c>
      <c r="G315" s="16">
        <v>0</v>
      </c>
      <c r="H315" s="17">
        <f t="shared" si="37"/>
        <v>0</v>
      </c>
      <c r="I315" s="37">
        <f t="shared" si="35"/>
        <v>500000</v>
      </c>
      <c r="J315" s="17">
        <f t="shared" ref="J315:J378" si="38">(I315/I$417)*100</f>
        <v>2.3338112060717627E-2</v>
      </c>
      <c r="K315" s="9"/>
      <c r="L315" s="16">
        <v>500000</v>
      </c>
      <c r="M315" s="17">
        <f t="shared" ref="M315:M369" si="39">(I315/$L315)*100</f>
        <v>100</v>
      </c>
      <c r="N315" s="9"/>
    </row>
    <row r="316" spans="2:14" x14ac:dyDescent="0.2">
      <c r="B316" s="12"/>
      <c r="C316" s="81" t="s">
        <v>340</v>
      </c>
      <c r="D316" s="7"/>
      <c r="E316" s="68">
        <v>280000</v>
      </c>
      <c r="F316" s="17">
        <f t="shared" si="36"/>
        <v>100</v>
      </c>
      <c r="G316" s="16">
        <v>0</v>
      </c>
      <c r="H316" s="17">
        <f t="shared" si="37"/>
        <v>0</v>
      </c>
      <c r="I316" s="37">
        <f t="shared" si="35"/>
        <v>280000</v>
      </c>
      <c r="J316" s="17">
        <f t="shared" si="38"/>
        <v>1.3069342754001873E-2</v>
      </c>
      <c r="K316" s="9"/>
      <c r="L316" s="16">
        <v>2247833</v>
      </c>
      <c r="M316" s="17">
        <f t="shared" si="39"/>
        <v>12.456441381543913</v>
      </c>
      <c r="N316" s="9"/>
    </row>
    <row r="317" spans="2:14" x14ac:dyDescent="0.2">
      <c r="B317" s="12"/>
      <c r="C317" s="81" t="s">
        <v>266</v>
      </c>
      <c r="D317" s="7"/>
      <c r="E317" s="68">
        <v>496205</v>
      </c>
      <c r="F317" s="17">
        <f t="shared" si="36"/>
        <v>100</v>
      </c>
      <c r="G317" s="16">
        <v>0</v>
      </c>
      <c r="H317" s="17">
        <f t="shared" si="37"/>
        <v>0</v>
      </c>
      <c r="I317" s="37">
        <f t="shared" si="35"/>
        <v>496205</v>
      </c>
      <c r="J317" s="17">
        <f t="shared" si="38"/>
        <v>2.3160975790176778E-2</v>
      </c>
      <c r="K317" s="9"/>
      <c r="L317" s="16">
        <v>984211</v>
      </c>
      <c r="M317" s="17">
        <f t="shared" si="39"/>
        <v>50.416526537500594</v>
      </c>
      <c r="N317" s="9"/>
    </row>
    <row r="318" spans="2:14" x14ac:dyDescent="0.2">
      <c r="B318" s="12"/>
      <c r="C318" s="81" t="s">
        <v>388</v>
      </c>
      <c r="D318" s="7"/>
      <c r="E318" s="68">
        <v>0</v>
      </c>
      <c r="F318" s="17">
        <v>0</v>
      </c>
      <c r="G318" s="16">
        <v>0</v>
      </c>
      <c r="H318" s="17">
        <v>0</v>
      </c>
      <c r="I318" s="37">
        <f t="shared" si="35"/>
        <v>0</v>
      </c>
      <c r="J318" s="17">
        <f t="shared" si="38"/>
        <v>0</v>
      </c>
      <c r="K318" s="9"/>
      <c r="L318" s="16">
        <v>768000</v>
      </c>
      <c r="M318" s="17">
        <f t="shared" si="39"/>
        <v>0</v>
      </c>
      <c r="N318" s="9"/>
    </row>
    <row r="319" spans="2:14" x14ac:dyDescent="0.2">
      <c r="B319" s="12"/>
      <c r="C319" s="81" t="s">
        <v>128</v>
      </c>
      <c r="D319" s="7"/>
      <c r="E319" s="68">
        <v>225104</v>
      </c>
      <c r="F319" s="17">
        <f t="shared" si="36"/>
        <v>100</v>
      </c>
      <c r="G319" s="16">
        <v>0</v>
      </c>
      <c r="H319" s="17">
        <f t="shared" si="37"/>
        <v>0</v>
      </c>
      <c r="I319" s="37">
        <f t="shared" si="35"/>
        <v>225104</v>
      </c>
      <c r="J319" s="17">
        <f t="shared" si="38"/>
        <v>1.0507004754631562E-2</v>
      </c>
      <c r="K319" s="9"/>
      <c r="L319" s="16">
        <v>2591323</v>
      </c>
      <c r="M319" s="17">
        <f t="shared" si="39"/>
        <v>8.6868368011243682</v>
      </c>
      <c r="N319" s="9"/>
    </row>
    <row r="320" spans="2:14" x14ac:dyDescent="0.2">
      <c r="B320" s="12"/>
      <c r="C320" s="81" t="s">
        <v>389</v>
      </c>
      <c r="D320" s="7"/>
      <c r="E320" s="68">
        <v>0</v>
      </c>
      <c r="F320" s="17">
        <v>0</v>
      </c>
      <c r="G320" s="16">
        <v>0</v>
      </c>
      <c r="H320" s="17">
        <v>0</v>
      </c>
      <c r="I320" s="37">
        <f t="shared" si="35"/>
        <v>0</v>
      </c>
      <c r="J320" s="17">
        <f t="shared" si="38"/>
        <v>0</v>
      </c>
      <c r="K320" s="9"/>
      <c r="L320" s="16">
        <v>658965</v>
      </c>
      <c r="M320" s="17">
        <f t="shared" si="39"/>
        <v>0</v>
      </c>
      <c r="N320" s="9"/>
    </row>
    <row r="321" spans="2:14" x14ac:dyDescent="0.2">
      <c r="B321" s="12"/>
      <c r="C321" s="81" t="s">
        <v>183</v>
      </c>
      <c r="D321" s="7"/>
      <c r="E321" s="68">
        <v>0</v>
      </c>
      <c r="F321" s="17">
        <v>0</v>
      </c>
      <c r="G321" s="16">
        <v>0</v>
      </c>
      <c r="H321" s="17">
        <v>0</v>
      </c>
      <c r="I321" s="37">
        <f t="shared" si="35"/>
        <v>0</v>
      </c>
      <c r="J321" s="17">
        <f t="shared" si="38"/>
        <v>0</v>
      </c>
      <c r="K321" s="9"/>
      <c r="L321" s="16">
        <v>1932074</v>
      </c>
      <c r="M321" s="17">
        <f t="shared" si="39"/>
        <v>0</v>
      </c>
      <c r="N321" s="9"/>
    </row>
    <row r="322" spans="2:14" x14ac:dyDescent="0.2">
      <c r="B322" s="12"/>
      <c r="C322" s="81" t="s">
        <v>129</v>
      </c>
      <c r="D322" s="7"/>
      <c r="E322" s="68">
        <v>435384</v>
      </c>
      <c r="F322" s="17">
        <f t="shared" si="36"/>
        <v>100</v>
      </c>
      <c r="G322" s="16">
        <v>0</v>
      </c>
      <c r="H322" s="17">
        <f t="shared" si="37"/>
        <v>0</v>
      </c>
      <c r="I322" s="37">
        <f t="shared" si="35"/>
        <v>435384</v>
      </c>
      <c r="J322" s="17">
        <f t="shared" si="38"/>
        <v>2.0322081162886967E-2</v>
      </c>
      <c r="K322" s="9"/>
      <c r="L322" s="16">
        <v>693815</v>
      </c>
      <c r="M322" s="17">
        <f t="shared" si="39"/>
        <v>62.752174571031183</v>
      </c>
      <c r="N322" s="9"/>
    </row>
    <row r="323" spans="2:14" x14ac:dyDescent="0.2">
      <c r="B323" s="12"/>
      <c r="C323" s="81" t="s">
        <v>390</v>
      </c>
      <c r="D323" s="7"/>
      <c r="E323" s="68">
        <v>0</v>
      </c>
      <c r="F323" s="17">
        <v>0</v>
      </c>
      <c r="G323" s="16">
        <v>0</v>
      </c>
      <c r="H323" s="17">
        <v>0</v>
      </c>
      <c r="I323" s="37">
        <f t="shared" si="35"/>
        <v>0</v>
      </c>
      <c r="J323" s="17">
        <f t="shared" si="38"/>
        <v>0</v>
      </c>
      <c r="K323" s="9"/>
      <c r="L323" s="16">
        <v>727566</v>
      </c>
      <c r="M323" s="17">
        <f t="shared" si="39"/>
        <v>0</v>
      </c>
      <c r="N323" s="9"/>
    </row>
    <row r="324" spans="2:14" x14ac:dyDescent="0.2">
      <c r="B324" s="12"/>
      <c r="C324" s="81" t="s">
        <v>184</v>
      </c>
      <c r="D324" s="7"/>
      <c r="E324" s="68">
        <v>0</v>
      </c>
      <c r="F324" s="17">
        <v>0</v>
      </c>
      <c r="G324" s="16">
        <v>0</v>
      </c>
      <c r="H324" s="17">
        <v>0</v>
      </c>
      <c r="I324" s="37">
        <f t="shared" si="35"/>
        <v>0</v>
      </c>
      <c r="J324" s="17">
        <f t="shared" si="38"/>
        <v>0</v>
      </c>
      <c r="K324" s="9"/>
      <c r="L324" s="16">
        <v>1764325</v>
      </c>
      <c r="M324" s="17">
        <f t="shared" si="39"/>
        <v>0</v>
      </c>
      <c r="N324" s="9"/>
    </row>
    <row r="325" spans="2:14" x14ac:dyDescent="0.2">
      <c r="B325" s="12"/>
      <c r="C325" s="81" t="s">
        <v>267</v>
      </c>
      <c r="D325" s="7"/>
      <c r="E325" s="68">
        <v>0</v>
      </c>
      <c r="F325" s="17">
        <v>0</v>
      </c>
      <c r="G325" s="16">
        <v>0</v>
      </c>
      <c r="H325" s="17">
        <v>0</v>
      </c>
      <c r="I325" s="37">
        <f t="shared" ref="I325:I357" si="40">G325+E325</f>
        <v>0</v>
      </c>
      <c r="J325" s="17">
        <f t="shared" si="38"/>
        <v>0</v>
      </c>
      <c r="K325" s="9"/>
      <c r="L325" s="16">
        <v>56000</v>
      </c>
      <c r="M325" s="17">
        <f t="shared" si="39"/>
        <v>0</v>
      </c>
      <c r="N325" s="9"/>
    </row>
    <row r="326" spans="2:14" x14ac:dyDescent="0.2">
      <c r="B326" s="12"/>
      <c r="C326" s="81" t="s">
        <v>185</v>
      </c>
      <c r="D326" s="7"/>
      <c r="E326" s="68">
        <v>0</v>
      </c>
      <c r="F326" s="17">
        <v>0</v>
      </c>
      <c r="G326" s="16">
        <v>0</v>
      </c>
      <c r="H326" s="17">
        <v>0</v>
      </c>
      <c r="I326" s="37">
        <f t="shared" si="40"/>
        <v>0</v>
      </c>
      <c r="J326" s="17">
        <f t="shared" si="38"/>
        <v>0</v>
      </c>
      <c r="K326" s="9"/>
      <c r="L326" s="16">
        <v>366400</v>
      </c>
      <c r="M326" s="17">
        <f t="shared" si="39"/>
        <v>0</v>
      </c>
      <c r="N326" s="9"/>
    </row>
    <row r="327" spans="2:14" x14ac:dyDescent="0.2">
      <c r="B327" s="12"/>
      <c r="C327" s="81" t="s">
        <v>223</v>
      </c>
      <c r="D327" s="7"/>
      <c r="E327" s="68">
        <v>0</v>
      </c>
      <c r="F327" s="17">
        <v>0</v>
      </c>
      <c r="G327" s="16">
        <v>0</v>
      </c>
      <c r="H327" s="17">
        <v>0</v>
      </c>
      <c r="I327" s="37">
        <f t="shared" si="40"/>
        <v>0</v>
      </c>
      <c r="J327" s="17">
        <f t="shared" si="38"/>
        <v>0</v>
      </c>
      <c r="K327" s="9"/>
      <c r="L327" s="16">
        <v>20000</v>
      </c>
      <c r="M327" s="17">
        <f t="shared" si="39"/>
        <v>0</v>
      </c>
      <c r="N327" s="9"/>
    </row>
    <row r="328" spans="2:14" x14ac:dyDescent="0.2">
      <c r="B328" s="12"/>
      <c r="C328" s="81" t="s">
        <v>186</v>
      </c>
      <c r="D328" s="7"/>
      <c r="E328" s="68">
        <v>300000</v>
      </c>
      <c r="F328" s="17">
        <f t="shared" si="36"/>
        <v>100</v>
      </c>
      <c r="G328" s="16">
        <v>0</v>
      </c>
      <c r="H328" s="17">
        <f t="shared" si="37"/>
        <v>0</v>
      </c>
      <c r="I328" s="37">
        <f t="shared" si="40"/>
        <v>300000</v>
      </c>
      <c r="J328" s="17">
        <f t="shared" si="38"/>
        <v>1.4002867236430577E-2</v>
      </c>
      <c r="K328" s="9"/>
      <c r="L328" s="16">
        <v>1718219</v>
      </c>
      <c r="M328" s="17">
        <f t="shared" si="39"/>
        <v>17.459939623528779</v>
      </c>
      <c r="N328" s="9"/>
    </row>
    <row r="329" spans="2:14" x14ac:dyDescent="0.2">
      <c r="B329" s="12"/>
      <c r="C329" s="81" t="s">
        <v>187</v>
      </c>
      <c r="D329" s="7"/>
      <c r="E329" s="68">
        <v>0</v>
      </c>
      <c r="F329" s="17">
        <v>0</v>
      </c>
      <c r="G329" s="16">
        <v>0</v>
      </c>
      <c r="H329" s="17">
        <v>0</v>
      </c>
      <c r="I329" s="37">
        <f t="shared" si="40"/>
        <v>0</v>
      </c>
      <c r="J329" s="17">
        <f t="shared" si="38"/>
        <v>0</v>
      </c>
      <c r="K329" s="9"/>
      <c r="L329" s="16">
        <v>477163</v>
      </c>
      <c r="M329" s="17">
        <f t="shared" si="39"/>
        <v>0</v>
      </c>
      <c r="N329" s="9"/>
    </row>
    <row r="330" spans="2:14" x14ac:dyDescent="0.2">
      <c r="B330" s="12"/>
      <c r="C330" s="81" t="s">
        <v>391</v>
      </c>
      <c r="D330" s="7"/>
      <c r="E330" s="68">
        <v>0</v>
      </c>
      <c r="F330" s="17">
        <v>0</v>
      </c>
      <c r="G330" s="16">
        <v>0</v>
      </c>
      <c r="H330" s="17">
        <v>0</v>
      </c>
      <c r="I330" s="37">
        <f t="shared" si="40"/>
        <v>0</v>
      </c>
      <c r="J330" s="17">
        <f t="shared" si="38"/>
        <v>0</v>
      </c>
      <c r="K330" s="9"/>
      <c r="L330" s="16">
        <v>287785</v>
      </c>
      <c r="M330" s="17">
        <f t="shared" si="39"/>
        <v>0</v>
      </c>
      <c r="N330" s="9"/>
    </row>
    <row r="331" spans="2:14" x14ac:dyDescent="0.2">
      <c r="B331" s="12"/>
      <c r="C331" s="81" t="s">
        <v>392</v>
      </c>
      <c r="D331" s="7"/>
      <c r="E331" s="68">
        <v>0</v>
      </c>
      <c r="F331" s="17">
        <v>0</v>
      </c>
      <c r="G331" s="16">
        <v>0</v>
      </c>
      <c r="H331" s="17">
        <v>0</v>
      </c>
      <c r="I331" s="37">
        <f t="shared" si="40"/>
        <v>0</v>
      </c>
      <c r="J331" s="17">
        <f t="shared" si="38"/>
        <v>0</v>
      </c>
      <c r="K331" s="9"/>
      <c r="L331" s="16">
        <v>500000</v>
      </c>
      <c r="M331" s="17">
        <f t="shared" si="39"/>
        <v>0</v>
      </c>
      <c r="N331" s="9"/>
    </row>
    <row r="332" spans="2:14" x14ac:dyDescent="0.2">
      <c r="B332" s="12"/>
      <c r="C332" s="81" t="s">
        <v>131</v>
      </c>
      <c r="D332" s="7"/>
      <c r="E332" s="68">
        <v>640000</v>
      </c>
      <c r="F332" s="17">
        <f t="shared" si="36"/>
        <v>100</v>
      </c>
      <c r="G332" s="16">
        <v>0</v>
      </c>
      <c r="H332" s="17">
        <f t="shared" si="37"/>
        <v>0</v>
      </c>
      <c r="I332" s="37">
        <f t="shared" si="40"/>
        <v>640000</v>
      </c>
      <c r="J332" s="17">
        <f t="shared" si="38"/>
        <v>2.9872783437718559E-2</v>
      </c>
      <c r="K332" s="9"/>
      <c r="L332" s="16">
        <v>640000</v>
      </c>
      <c r="M332" s="17">
        <f t="shared" si="39"/>
        <v>100</v>
      </c>
      <c r="N332" s="9"/>
    </row>
    <row r="333" spans="2:14" x14ac:dyDescent="0.2">
      <c r="B333" s="12"/>
      <c r="C333" s="81" t="s">
        <v>224</v>
      </c>
      <c r="D333" s="7"/>
      <c r="E333" s="68">
        <v>1000000</v>
      </c>
      <c r="F333" s="17">
        <f t="shared" si="36"/>
        <v>100</v>
      </c>
      <c r="G333" s="16">
        <v>0</v>
      </c>
      <c r="H333" s="17">
        <f t="shared" si="37"/>
        <v>0</v>
      </c>
      <c r="I333" s="37">
        <f t="shared" si="40"/>
        <v>1000000</v>
      </c>
      <c r="J333" s="17">
        <f t="shared" si="38"/>
        <v>4.6676224121435253E-2</v>
      </c>
      <c r="K333" s="9"/>
      <c r="L333" s="16">
        <v>1902496</v>
      </c>
      <c r="M333" s="17">
        <f t="shared" si="39"/>
        <v>52.562528383765326</v>
      </c>
      <c r="N333" s="9"/>
    </row>
    <row r="334" spans="2:14" x14ac:dyDescent="0.2">
      <c r="B334" s="12"/>
      <c r="C334" s="81" t="s">
        <v>341</v>
      </c>
      <c r="D334" s="7"/>
      <c r="E334" s="68">
        <v>253000</v>
      </c>
      <c r="F334" s="17">
        <f t="shared" si="36"/>
        <v>100</v>
      </c>
      <c r="G334" s="16">
        <v>0</v>
      </c>
      <c r="H334" s="17">
        <f t="shared" si="37"/>
        <v>0</v>
      </c>
      <c r="I334" s="37">
        <f t="shared" si="40"/>
        <v>253000</v>
      </c>
      <c r="J334" s="17">
        <f t="shared" si="38"/>
        <v>1.180908470272312E-2</v>
      </c>
      <c r="K334" s="9"/>
      <c r="L334" s="16">
        <v>734958</v>
      </c>
      <c r="M334" s="17">
        <f t="shared" si="39"/>
        <v>34.423735778098887</v>
      </c>
      <c r="N334" s="9"/>
    </row>
    <row r="335" spans="2:14" x14ac:dyDescent="0.2">
      <c r="B335" s="12"/>
      <c r="C335" s="81" t="s">
        <v>188</v>
      </c>
      <c r="D335" s="7"/>
      <c r="E335" s="68">
        <v>2322825</v>
      </c>
      <c r="F335" s="17">
        <f t="shared" si="36"/>
        <v>100</v>
      </c>
      <c r="G335" s="16">
        <v>0</v>
      </c>
      <c r="H335" s="17">
        <f t="shared" si="37"/>
        <v>0</v>
      </c>
      <c r="I335" s="37">
        <f t="shared" si="40"/>
        <v>2322825</v>
      </c>
      <c r="J335" s="17">
        <f t="shared" si="38"/>
        <v>0.10842070029487286</v>
      </c>
      <c r="K335" s="9"/>
      <c r="L335" s="16">
        <v>6911162</v>
      </c>
      <c r="M335" s="17">
        <f t="shared" si="39"/>
        <v>33.609760558354729</v>
      </c>
      <c r="N335" s="9"/>
    </row>
    <row r="336" spans="2:14" x14ac:dyDescent="0.2">
      <c r="B336" s="12"/>
      <c r="C336" s="81" t="s">
        <v>342</v>
      </c>
      <c r="D336" s="7"/>
      <c r="E336" s="68">
        <v>6137022</v>
      </c>
      <c r="F336" s="17">
        <f t="shared" si="36"/>
        <v>100</v>
      </c>
      <c r="G336" s="16">
        <v>0</v>
      </c>
      <c r="H336" s="17">
        <f t="shared" si="37"/>
        <v>0</v>
      </c>
      <c r="I336" s="37">
        <f t="shared" si="40"/>
        <v>6137022</v>
      </c>
      <c r="J336" s="17">
        <f t="shared" si="38"/>
        <v>0.28645301431017883</v>
      </c>
      <c r="K336" s="9"/>
      <c r="L336" s="16">
        <v>9891434</v>
      </c>
      <c r="M336" s="17">
        <f t="shared" si="39"/>
        <v>62.043804770875489</v>
      </c>
      <c r="N336" s="9"/>
    </row>
    <row r="337" spans="2:14" x14ac:dyDescent="0.2">
      <c r="B337" s="12"/>
      <c r="C337" s="81" t="s">
        <v>132</v>
      </c>
      <c r="D337" s="7"/>
      <c r="E337" s="68">
        <v>577542</v>
      </c>
      <c r="F337" s="17">
        <f t="shared" si="36"/>
        <v>100</v>
      </c>
      <c r="G337" s="16">
        <v>0</v>
      </c>
      <c r="H337" s="17">
        <f t="shared" si="37"/>
        <v>0</v>
      </c>
      <c r="I337" s="37">
        <f t="shared" si="40"/>
        <v>577542</v>
      </c>
      <c r="J337" s="17">
        <f t="shared" si="38"/>
        <v>2.695747983154196E-2</v>
      </c>
      <c r="K337" s="9"/>
      <c r="L337" s="16">
        <v>721542</v>
      </c>
      <c r="M337" s="17">
        <f t="shared" si="39"/>
        <v>80.04274179465645</v>
      </c>
      <c r="N337" s="9"/>
    </row>
    <row r="338" spans="2:14" x14ac:dyDescent="0.2">
      <c r="B338" s="12"/>
      <c r="C338" s="81" t="s">
        <v>189</v>
      </c>
      <c r="D338" s="7"/>
      <c r="E338" s="68">
        <v>0</v>
      </c>
      <c r="F338" s="17">
        <v>0</v>
      </c>
      <c r="G338" s="16">
        <v>0</v>
      </c>
      <c r="H338" s="17">
        <v>0</v>
      </c>
      <c r="I338" s="37">
        <f t="shared" si="40"/>
        <v>0</v>
      </c>
      <c r="J338" s="17">
        <f t="shared" si="38"/>
        <v>0</v>
      </c>
      <c r="K338" s="9"/>
      <c r="L338" s="16">
        <v>438449</v>
      </c>
      <c r="M338" s="17">
        <f t="shared" si="39"/>
        <v>0</v>
      </c>
      <c r="N338" s="9"/>
    </row>
    <row r="339" spans="2:14" x14ac:dyDescent="0.2">
      <c r="B339" s="12"/>
      <c r="C339" s="81" t="s">
        <v>190</v>
      </c>
      <c r="D339" s="7"/>
      <c r="E339" s="68">
        <v>0</v>
      </c>
      <c r="F339" s="17">
        <v>0</v>
      </c>
      <c r="G339" s="16">
        <v>0</v>
      </c>
      <c r="H339" s="17">
        <v>0</v>
      </c>
      <c r="I339" s="37">
        <f t="shared" si="40"/>
        <v>0</v>
      </c>
      <c r="J339" s="17">
        <f t="shared" si="38"/>
        <v>0</v>
      </c>
      <c r="K339" s="9"/>
      <c r="L339" s="16">
        <v>1384106</v>
      </c>
      <c r="M339" s="17">
        <f t="shared" si="39"/>
        <v>0</v>
      </c>
      <c r="N339" s="9"/>
    </row>
    <row r="340" spans="2:14" x14ac:dyDescent="0.2">
      <c r="B340" s="12"/>
      <c r="C340" s="81" t="s">
        <v>191</v>
      </c>
      <c r="D340" s="7"/>
      <c r="E340" s="68">
        <v>562082</v>
      </c>
      <c r="F340" s="17">
        <f t="shared" si="36"/>
        <v>100</v>
      </c>
      <c r="G340" s="16">
        <v>0</v>
      </c>
      <c r="H340" s="17">
        <f t="shared" si="37"/>
        <v>0</v>
      </c>
      <c r="I340" s="37">
        <f t="shared" si="40"/>
        <v>562082</v>
      </c>
      <c r="J340" s="17">
        <f t="shared" si="38"/>
        <v>2.6235865406624568E-2</v>
      </c>
      <c r="K340" s="9"/>
      <c r="L340" s="16">
        <v>1136332</v>
      </c>
      <c r="M340" s="17">
        <f t="shared" si="39"/>
        <v>49.464593094271748</v>
      </c>
      <c r="N340" s="9"/>
    </row>
    <row r="341" spans="2:14" x14ac:dyDescent="0.2">
      <c r="B341" s="12"/>
      <c r="C341" s="81" t="s">
        <v>225</v>
      </c>
      <c r="D341" s="7"/>
      <c r="E341" s="68">
        <v>80000</v>
      </c>
      <c r="F341" s="17">
        <f t="shared" si="36"/>
        <v>100</v>
      </c>
      <c r="G341" s="16">
        <v>0</v>
      </c>
      <c r="H341" s="17">
        <f t="shared" si="37"/>
        <v>0</v>
      </c>
      <c r="I341" s="37">
        <f t="shared" si="40"/>
        <v>80000</v>
      </c>
      <c r="J341" s="17">
        <f t="shared" si="38"/>
        <v>3.7340979297148199E-3</v>
      </c>
      <c r="K341" s="9"/>
      <c r="L341" s="16">
        <v>569024</v>
      </c>
      <c r="M341" s="17">
        <f t="shared" si="39"/>
        <v>14.059160949274546</v>
      </c>
      <c r="N341" s="9"/>
    </row>
    <row r="342" spans="2:14" x14ac:dyDescent="0.2">
      <c r="B342" s="12"/>
      <c r="C342" s="81" t="s">
        <v>133</v>
      </c>
      <c r="D342" s="7"/>
      <c r="E342" s="68">
        <v>200000</v>
      </c>
      <c r="F342" s="17">
        <f t="shared" si="36"/>
        <v>100</v>
      </c>
      <c r="G342" s="16">
        <v>0</v>
      </c>
      <c r="H342" s="17">
        <f t="shared" si="37"/>
        <v>0</v>
      </c>
      <c r="I342" s="37">
        <f t="shared" si="40"/>
        <v>200000</v>
      </c>
      <c r="J342" s="17">
        <f t="shared" si="38"/>
        <v>9.3352448242870513E-3</v>
      </c>
      <c r="K342" s="9"/>
      <c r="L342" s="16">
        <v>490000</v>
      </c>
      <c r="M342" s="17">
        <f t="shared" si="39"/>
        <v>40.816326530612244</v>
      </c>
      <c r="N342" s="9"/>
    </row>
    <row r="343" spans="2:14" x14ac:dyDescent="0.2">
      <c r="B343" s="12"/>
      <c r="C343" s="81" t="s">
        <v>343</v>
      </c>
      <c r="D343" s="7"/>
      <c r="E343" s="68">
        <v>223640</v>
      </c>
      <c r="F343" s="17">
        <f t="shared" si="36"/>
        <v>100</v>
      </c>
      <c r="G343" s="16">
        <v>0</v>
      </c>
      <c r="H343" s="17">
        <f t="shared" si="37"/>
        <v>0</v>
      </c>
      <c r="I343" s="37">
        <f t="shared" si="40"/>
        <v>223640</v>
      </c>
      <c r="J343" s="17">
        <f t="shared" si="38"/>
        <v>1.043867076251778E-2</v>
      </c>
      <c r="K343" s="9"/>
      <c r="L343" s="16">
        <v>3934510</v>
      </c>
      <c r="M343" s="17">
        <f t="shared" si="39"/>
        <v>5.6840623101733128</v>
      </c>
      <c r="N343" s="9"/>
    </row>
    <row r="344" spans="2:14" x14ac:dyDescent="0.2">
      <c r="B344" s="12"/>
      <c r="C344" s="81" t="s">
        <v>192</v>
      </c>
      <c r="D344" s="7"/>
      <c r="E344" s="68">
        <v>0</v>
      </c>
      <c r="F344" s="17">
        <v>0</v>
      </c>
      <c r="G344" s="16">
        <v>0</v>
      </c>
      <c r="H344" s="17">
        <v>0</v>
      </c>
      <c r="I344" s="37">
        <f t="shared" si="40"/>
        <v>0</v>
      </c>
      <c r="J344" s="17">
        <f t="shared" si="38"/>
        <v>0</v>
      </c>
      <c r="K344" s="9"/>
      <c r="L344" s="16">
        <v>1101624</v>
      </c>
      <c r="M344" s="17">
        <f t="shared" si="39"/>
        <v>0</v>
      </c>
      <c r="N344" s="9"/>
    </row>
    <row r="345" spans="2:14" x14ac:dyDescent="0.2">
      <c r="B345" s="12"/>
      <c r="C345" s="81" t="s">
        <v>193</v>
      </c>
      <c r="D345" s="7"/>
      <c r="E345" s="68">
        <v>0</v>
      </c>
      <c r="F345" s="17">
        <v>0</v>
      </c>
      <c r="G345" s="16">
        <v>0</v>
      </c>
      <c r="H345" s="17">
        <v>0</v>
      </c>
      <c r="I345" s="37">
        <f t="shared" si="40"/>
        <v>0</v>
      </c>
      <c r="J345" s="17">
        <f t="shared" si="38"/>
        <v>0</v>
      </c>
      <c r="K345" s="9"/>
      <c r="L345" s="16">
        <v>2008840</v>
      </c>
      <c r="M345" s="17">
        <f t="shared" si="39"/>
        <v>0</v>
      </c>
      <c r="N345" s="9"/>
    </row>
    <row r="346" spans="2:14" x14ac:dyDescent="0.2">
      <c r="B346" s="12"/>
      <c r="C346" s="81" t="s">
        <v>135</v>
      </c>
      <c r="D346" s="7"/>
      <c r="E346" s="68">
        <v>0</v>
      </c>
      <c r="F346" s="17">
        <v>0</v>
      </c>
      <c r="G346" s="16">
        <v>0</v>
      </c>
      <c r="H346" s="17">
        <v>0</v>
      </c>
      <c r="I346" s="37">
        <f t="shared" si="40"/>
        <v>0</v>
      </c>
      <c r="J346" s="17">
        <f t="shared" si="38"/>
        <v>0</v>
      </c>
      <c r="K346" s="9"/>
      <c r="L346" s="16">
        <v>646226</v>
      </c>
      <c r="M346" s="17">
        <f t="shared" si="39"/>
        <v>0</v>
      </c>
      <c r="N346" s="9"/>
    </row>
    <row r="347" spans="2:14" x14ac:dyDescent="0.2">
      <c r="B347" s="12"/>
      <c r="C347" s="81" t="s">
        <v>393</v>
      </c>
      <c r="D347" s="7"/>
      <c r="E347" s="68">
        <v>0</v>
      </c>
      <c r="F347" s="17">
        <v>0</v>
      </c>
      <c r="G347" s="16">
        <v>0</v>
      </c>
      <c r="H347" s="17">
        <v>0</v>
      </c>
      <c r="I347" s="37">
        <f t="shared" si="40"/>
        <v>0</v>
      </c>
      <c r="J347" s="17">
        <f t="shared" si="38"/>
        <v>0</v>
      </c>
      <c r="K347" s="9"/>
      <c r="L347" s="16">
        <v>100000</v>
      </c>
      <c r="M347" s="17">
        <f t="shared" si="39"/>
        <v>0</v>
      </c>
      <c r="N347" s="9"/>
    </row>
    <row r="348" spans="2:14" x14ac:dyDescent="0.2">
      <c r="B348" s="12"/>
      <c r="C348" s="81" t="s">
        <v>194</v>
      </c>
      <c r="D348" s="7"/>
      <c r="E348" s="68">
        <v>104000</v>
      </c>
      <c r="F348" s="17">
        <f t="shared" si="36"/>
        <v>100</v>
      </c>
      <c r="G348" s="16">
        <v>0</v>
      </c>
      <c r="H348" s="17">
        <f t="shared" si="37"/>
        <v>0</v>
      </c>
      <c r="I348" s="37">
        <f t="shared" si="40"/>
        <v>104000</v>
      </c>
      <c r="J348" s="17">
        <f t="shared" si="38"/>
        <v>4.8543273086292665E-3</v>
      </c>
      <c r="K348" s="9"/>
      <c r="L348" s="16">
        <v>747039</v>
      </c>
      <c r="M348" s="17">
        <f t="shared" si="39"/>
        <v>13.921629258981124</v>
      </c>
      <c r="N348" s="9"/>
    </row>
    <row r="349" spans="2:14" x14ac:dyDescent="0.2">
      <c r="B349" s="12"/>
      <c r="C349" s="81" t="s">
        <v>344</v>
      </c>
      <c r="D349" s="7"/>
      <c r="E349" s="68">
        <v>250000</v>
      </c>
      <c r="F349" s="17">
        <f t="shared" si="36"/>
        <v>100</v>
      </c>
      <c r="G349" s="16">
        <v>0</v>
      </c>
      <c r="H349" s="17">
        <f t="shared" si="37"/>
        <v>0</v>
      </c>
      <c r="I349" s="37">
        <f t="shared" si="40"/>
        <v>250000</v>
      </c>
      <c r="J349" s="17">
        <f t="shared" si="38"/>
        <v>1.1669056030358813E-2</v>
      </c>
      <c r="K349" s="9"/>
      <c r="L349" s="16">
        <v>815697</v>
      </c>
      <c r="M349" s="17">
        <f t="shared" si="39"/>
        <v>30.648635461451985</v>
      </c>
      <c r="N349" s="9"/>
    </row>
    <row r="350" spans="2:14" x14ac:dyDescent="0.2">
      <c r="B350" s="12"/>
      <c r="C350" s="81" t="s">
        <v>394</v>
      </c>
      <c r="D350" s="7"/>
      <c r="E350" s="68">
        <v>0</v>
      </c>
      <c r="F350" s="17">
        <v>0</v>
      </c>
      <c r="G350" s="16">
        <v>0</v>
      </c>
      <c r="H350" s="17">
        <v>0</v>
      </c>
      <c r="I350" s="37">
        <f t="shared" si="40"/>
        <v>0</v>
      </c>
      <c r="J350" s="17">
        <f t="shared" si="38"/>
        <v>0</v>
      </c>
      <c r="K350" s="9"/>
      <c r="L350" s="16">
        <v>144320</v>
      </c>
      <c r="M350" s="17">
        <f t="shared" si="39"/>
        <v>0</v>
      </c>
      <c r="N350" s="9"/>
    </row>
    <row r="351" spans="2:14" x14ac:dyDescent="0.2">
      <c r="B351" s="12"/>
      <c r="C351" s="81" t="s">
        <v>195</v>
      </c>
      <c r="D351" s="7"/>
      <c r="E351" s="68">
        <v>404671</v>
      </c>
      <c r="F351" s="17">
        <f t="shared" si="36"/>
        <v>100</v>
      </c>
      <c r="G351" s="16">
        <v>0</v>
      </c>
      <c r="H351" s="17">
        <f t="shared" si="37"/>
        <v>0</v>
      </c>
      <c r="I351" s="37">
        <f t="shared" si="40"/>
        <v>404671</v>
      </c>
      <c r="J351" s="17">
        <f t="shared" si="38"/>
        <v>1.8888514291445328E-2</v>
      </c>
      <c r="K351" s="9"/>
      <c r="L351" s="16">
        <v>884671</v>
      </c>
      <c r="M351" s="17">
        <f t="shared" si="39"/>
        <v>45.742541577603426</v>
      </c>
      <c r="N351" s="9"/>
    </row>
    <row r="352" spans="2:14" x14ac:dyDescent="0.2">
      <c r="B352" s="12"/>
      <c r="C352" s="81" t="s">
        <v>395</v>
      </c>
      <c r="D352" s="7"/>
      <c r="E352" s="68">
        <v>0</v>
      </c>
      <c r="F352" s="17">
        <v>0</v>
      </c>
      <c r="G352" s="16">
        <v>0</v>
      </c>
      <c r="H352" s="17">
        <v>0</v>
      </c>
      <c r="I352" s="37">
        <f t="shared" si="40"/>
        <v>0</v>
      </c>
      <c r="J352" s="17">
        <f t="shared" si="38"/>
        <v>0</v>
      </c>
      <c r="K352" s="9"/>
      <c r="L352" s="16">
        <v>229408</v>
      </c>
      <c r="M352" s="17">
        <f t="shared" si="39"/>
        <v>0</v>
      </c>
      <c r="N352" s="9"/>
    </row>
    <row r="353" spans="2:14" x14ac:dyDescent="0.2">
      <c r="B353" s="12"/>
      <c r="C353" s="81" t="s">
        <v>396</v>
      </c>
      <c r="D353" s="7"/>
      <c r="E353" s="68">
        <v>0</v>
      </c>
      <c r="F353" s="17">
        <v>0</v>
      </c>
      <c r="G353" s="16">
        <v>0</v>
      </c>
      <c r="H353" s="17">
        <v>0</v>
      </c>
      <c r="I353" s="37">
        <f t="shared" si="40"/>
        <v>0</v>
      </c>
      <c r="J353" s="17">
        <f t="shared" si="38"/>
        <v>0</v>
      </c>
      <c r="K353" s="9"/>
      <c r="L353" s="16">
        <v>414544</v>
      </c>
      <c r="M353" s="17">
        <f t="shared" si="39"/>
        <v>0</v>
      </c>
      <c r="N353" s="9"/>
    </row>
    <row r="354" spans="2:14" x14ac:dyDescent="0.2">
      <c r="B354" s="12"/>
      <c r="C354" s="81" t="s">
        <v>226</v>
      </c>
      <c r="D354" s="7"/>
      <c r="E354" s="68">
        <v>720000</v>
      </c>
      <c r="F354" s="17">
        <f t="shared" ref="F354:F403" si="41">(E354/$I354)*100</f>
        <v>100</v>
      </c>
      <c r="G354" s="16">
        <v>0</v>
      </c>
      <c r="H354" s="17">
        <f t="shared" ref="H354:H402" si="42">(G354/$I354)*100</f>
        <v>0</v>
      </c>
      <c r="I354" s="37">
        <f t="shared" si="40"/>
        <v>720000</v>
      </c>
      <c r="J354" s="17">
        <f t="shared" si="38"/>
        <v>3.3606881367433381E-2</v>
      </c>
      <c r="K354" s="9"/>
      <c r="L354" s="16">
        <v>1136705</v>
      </c>
      <c r="M354" s="17">
        <f t="shared" si="39"/>
        <v>63.340972371899483</v>
      </c>
      <c r="N354" s="9"/>
    </row>
    <row r="355" spans="2:14" x14ac:dyDescent="0.2">
      <c r="B355" s="12"/>
      <c r="C355" s="81" t="s">
        <v>196</v>
      </c>
      <c r="D355" s="7"/>
      <c r="E355" s="68">
        <v>130528</v>
      </c>
      <c r="F355" s="17">
        <f t="shared" si="41"/>
        <v>100</v>
      </c>
      <c r="G355" s="16">
        <v>0</v>
      </c>
      <c r="H355" s="17">
        <f t="shared" si="42"/>
        <v>0</v>
      </c>
      <c r="I355" s="37">
        <f t="shared" si="40"/>
        <v>130528</v>
      </c>
      <c r="J355" s="17">
        <f t="shared" si="38"/>
        <v>6.0925541821227006E-3</v>
      </c>
      <c r="K355" s="9"/>
      <c r="L355" s="16">
        <v>2562363</v>
      </c>
      <c r="M355" s="17">
        <f t="shared" si="39"/>
        <v>5.0940479549540791</v>
      </c>
      <c r="N355" s="9"/>
    </row>
    <row r="356" spans="2:14" x14ac:dyDescent="0.2">
      <c r="B356" s="12"/>
      <c r="C356" s="81" t="s">
        <v>197</v>
      </c>
      <c r="D356" s="7"/>
      <c r="E356" s="68">
        <v>0</v>
      </c>
      <c r="F356" s="17">
        <v>0</v>
      </c>
      <c r="G356" s="16">
        <v>0</v>
      </c>
      <c r="H356" s="17">
        <v>0</v>
      </c>
      <c r="I356" s="37">
        <f t="shared" si="40"/>
        <v>0</v>
      </c>
      <c r="J356" s="17">
        <f t="shared" si="38"/>
        <v>0</v>
      </c>
      <c r="K356" s="9"/>
      <c r="L356" s="16">
        <v>267918</v>
      </c>
      <c r="M356" s="17">
        <f t="shared" si="39"/>
        <v>0</v>
      </c>
      <c r="N356" s="9"/>
    </row>
    <row r="357" spans="2:14" x14ac:dyDescent="0.2">
      <c r="B357" s="12"/>
      <c r="C357" s="81" t="s">
        <v>268</v>
      </c>
      <c r="D357" s="7"/>
      <c r="E357" s="68">
        <v>160000</v>
      </c>
      <c r="F357" s="17">
        <f t="shared" si="41"/>
        <v>100</v>
      </c>
      <c r="G357" s="16">
        <v>0</v>
      </c>
      <c r="H357" s="17">
        <f t="shared" si="42"/>
        <v>0</v>
      </c>
      <c r="I357" s="37">
        <f t="shared" si="40"/>
        <v>160000</v>
      </c>
      <c r="J357" s="17">
        <f t="shared" si="38"/>
        <v>7.4681958594296398E-3</v>
      </c>
      <c r="K357" s="9"/>
      <c r="L357" s="16">
        <v>895612</v>
      </c>
      <c r="M357" s="17">
        <f t="shared" si="39"/>
        <v>17.864878987775956</v>
      </c>
      <c r="N357" s="9"/>
    </row>
    <row r="358" spans="2:14" x14ac:dyDescent="0.2">
      <c r="B358" s="12"/>
      <c r="C358" s="81" t="s">
        <v>397</v>
      </c>
      <c r="D358" s="7"/>
      <c r="E358" s="68">
        <v>0</v>
      </c>
      <c r="F358" s="17">
        <v>0</v>
      </c>
      <c r="G358" s="16">
        <v>0</v>
      </c>
      <c r="H358" s="17">
        <v>0</v>
      </c>
      <c r="I358" s="37">
        <f t="shared" ref="I358:I404" si="43">G358+E358</f>
        <v>0</v>
      </c>
      <c r="J358" s="17">
        <f t="shared" si="38"/>
        <v>0</v>
      </c>
      <c r="K358" s="9"/>
      <c r="L358" s="16">
        <v>831069</v>
      </c>
      <c r="M358" s="17">
        <f t="shared" si="39"/>
        <v>0</v>
      </c>
      <c r="N358" s="9"/>
    </row>
    <row r="359" spans="2:14" x14ac:dyDescent="0.2">
      <c r="B359" s="12"/>
      <c r="C359" s="81" t="s">
        <v>398</v>
      </c>
      <c r="D359" s="7"/>
      <c r="E359" s="68">
        <v>0</v>
      </c>
      <c r="F359" s="17">
        <v>0</v>
      </c>
      <c r="G359" s="16">
        <v>0</v>
      </c>
      <c r="H359" s="17">
        <v>0</v>
      </c>
      <c r="I359" s="37">
        <f t="shared" si="43"/>
        <v>0</v>
      </c>
      <c r="J359" s="17">
        <f t="shared" si="38"/>
        <v>0</v>
      </c>
      <c r="K359" s="9"/>
      <c r="L359" s="16">
        <v>269437</v>
      </c>
      <c r="M359" s="17">
        <f t="shared" si="39"/>
        <v>0</v>
      </c>
      <c r="N359" s="9"/>
    </row>
    <row r="360" spans="2:14" x14ac:dyDescent="0.2">
      <c r="B360" s="12"/>
      <c r="C360" s="81" t="s">
        <v>136</v>
      </c>
      <c r="D360" s="7"/>
      <c r="E360" s="68">
        <v>0</v>
      </c>
      <c r="F360" s="17">
        <v>0</v>
      </c>
      <c r="G360" s="16">
        <v>0</v>
      </c>
      <c r="H360" s="17">
        <v>0</v>
      </c>
      <c r="I360" s="37">
        <f t="shared" si="43"/>
        <v>0</v>
      </c>
      <c r="J360" s="17">
        <f t="shared" si="38"/>
        <v>0</v>
      </c>
      <c r="K360" s="9"/>
      <c r="L360" s="16">
        <v>323748</v>
      </c>
      <c r="M360" s="17">
        <f t="shared" si="39"/>
        <v>0</v>
      </c>
      <c r="N360" s="9"/>
    </row>
    <row r="361" spans="2:14" x14ac:dyDescent="0.2">
      <c r="B361" s="12"/>
      <c r="C361" s="81" t="s">
        <v>399</v>
      </c>
      <c r="D361" s="7"/>
      <c r="E361" s="68">
        <v>0</v>
      </c>
      <c r="F361" s="17">
        <v>0</v>
      </c>
      <c r="G361" s="16">
        <v>0</v>
      </c>
      <c r="H361" s="17">
        <v>0</v>
      </c>
      <c r="I361" s="37">
        <f t="shared" si="43"/>
        <v>0</v>
      </c>
      <c r="J361" s="17">
        <f t="shared" si="38"/>
        <v>0</v>
      </c>
      <c r="K361" s="9"/>
      <c r="L361" s="16">
        <v>7398204</v>
      </c>
      <c r="M361" s="17">
        <f t="shared" si="39"/>
        <v>0</v>
      </c>
      <c r="N361" s="9"/>
    </row>
    <row r="362" spans="2:14" x14ac:dyDescent="0.2">
      <c r="B362" s="12"/>
      <c r="C362" s="81" t="s">
        <v>345</v>
      </c>
      <c r="D362" s="7"/>
      <c r="E362" s="68">
        <v>465669</v>
      </c>
      <c r="F362" s="17">
        <f t="shared" si="41"/>
        <v>100</v>
      </c>
      <c r="G362" s="16">
        <v>0</v>
      </c>
      <c r="H362" s="17">
        <f t="shared" si="42"/>
        <v>0</v>
      </c>
      <c r="I362" s="37">
        <f t="shared" si="43"/>
        <v>465669</v>
      </c>
      <c r="J362" s="17">
        <f t="shared" si="38"/>
        <v>2.1735670610404635E-2</v>
      </c>
      <c r="K362" s="9"/>
      <c r="L362" s="16">
        <v>3513775</v>
      </c>
      <c r="M362" s="17">
        <f t="shared" si="39"/>
        <v>13.252669849378517</v>
      </c>
      <c r="N362" s="9"/>
    </row>
    <row r="363" spans="2:14" x14ac:dyDescent="0.2">
      <c r="B363" s="12"/>
      <c r="C363" s="81" t="s">
        <v>227</v>
      </c>
      <c r="D363" s="7"/>
      <c r="E363" s="68">
        <v>75000</v>
      </c>
      <c r="F363" s="17">
        <f t="shared" si="41"/>
        <v>100</v>
      </c>
      <c r="G363" s="16">
        <v>0</v>
      </c>
      <c r="H363" s="17">
        <f t="shared" si="42"/>
        <v>0</v>
      </c>
      <c r="I363" s="37">
        <f t="shared" si="43"/>
        <v>75000</v>
      </c>
      <c r="J363" s="17">
        <f t="shared" si="38"/>
        <v>3.5007168091076442E-3</v>
      </c>
      <c r="K363" s="9"/>
      <c r="L363" s="16">
        <v>398919</v>
      </c>
      <c r="M363" s="17">
        <f t="shared" si="39"/>
        <v>18.800809186827401</v>
      </c>
      <c r="N363" s="9"/>
    </row>
    <row r="364" spans="2:14" x14ac:dyDescent="0.2">
      <c r="B364" s="12"/>
      <c r="C364" s="81" t="s">
        <v>346</v>
      </c>
      <c r="D364" s="7"/>
      <c r="E364" s="68">
        <v>106916</v>
      </c>
      <c r="F364" s="17">
        <f t="shared" si="41"/>
        <v>100</v>
      </c>
      <c r="G364" s="16">
        <v>0</v>
      </c>
      <c r="H364" s="17">
        <f t="shared" si="42"/>
        <v>0</v>
      </c>
      <c r="I364" s="37">
        <f t="shared" si="43"/>
        <v>106916</v>
      </c>
      <c r="J364" s="17">
        <f t="shared" si="38"/>
        <v>4.990435178167372E-3</v>
      </c>
      <c r="K364" s="9"/>
      <c r="L364" s="16">
        <v>163916</v>
      </c>
      <c r="M364" s="17">
        <f t="shared" si="39"/>
        <v>65.226091412674776</v>
      </c>
      <c r="N364" s="9"/>
    </row>
    <row r="365" spans="2:14" x14ac:dyDescent="0.2">
      <c r="B365" s="12"/>
      <c r="C365" s="81" t="s">
        <v>198</v>
      </c>
      <c r="D365" s="7"/>
      <c r="E365" s="68">
        <v>1197741</v>
      </c>
      <c r="F365" s="17">
        <f t="shared" si="41"/>
        <v>100</v>
      </c>
      <c r="G365" s="16">
        <v>0</v>
      </c>
      <c r="H365" s="17">
        <f t="shared" si="42"/>
        <v>0</v>
      </c>
      <c r="I365" s="37">
        <f t="shared" si="43"/>
        <v>1197741</v>
      </c>
      <c r="J365" s="17">
        <f t="shared" si="38"/>
        <v>5.5906027355431979E-2</v>
      </c>
      <c r="K365" s="9"/>
      <c r="L365" s="16">
        <v>4276038</v>
      </c>
      <c r="M365" s="17">
        <f t="shared" si="39"/>
        <v>28.010532179554996</v>
      </c>
      <c r="N365" s="9"/>
    </row>
    <row r="366" spans="2:14" x14ac:dyDescent="0.2">
      <c r="B366" s="12"/>
      <c r="C366" s="81" t="s">
        <v>269</v>
      </c>
      <c r="D366" s="7"/>
      <c r="E366" s="68">
        <v>0</v>
      </c>
      <c r="F366" s="17">
        <v>0</v>
      </c>
      <c r="G366" s="16">
        <v>0</v>
      </c>
      <c r="H366" s="17">
        <v>0</v>
      </c>
      <c r="I366" s="37">
        <f t="shared" si="43"/>
        <v>0</v>
      </c>
      <c r="J366" s="17">
        <f t="shared" si="38"/>
        <v>0</v>
      </c>
      <c r="K366" s="9"/>
      <c r="L366" s="16">
        <v>418175</v>
      </c>
      <c r="M366" s="17">
        <f t="shared" si="39"/>
        <v>0</v>
      </c>
      <c r="N366" s="9"/>
    </row>
    <row r="367" spans="2:14" x14ac:dyDescent="0.2">
      <c r="B367" s="12"/>
      <c r="C367" s="81" t="s">
        <v>400</v>
      </c>
      <c r="D367" s="7"/>
      <c r="E367" s="68">
        <v>0</v>
      </c>
      <c r="F367" s="17">
        <v>0</v>
      </c>
      <c r="G367" s="16">
        <v>0</v>
      </c>
      <c r="H367" s="17">
        <v>0</v>
      </c>
      <c r="I367" s="37">
        <f t="shared" si="43"/>
        <v>0</v>
      </c>
      <c r="J367" s="17">
        <f t="shared" si="38"/>
        <v>0</v>
      </c>
      <c r="K367" s="9"/>
      <c r="L367" s="16">
        <v>215280</v>
      </c>
      <c r="M367" s="17">
        <f t="shared" si="39"/>
        <v>0</v>
      </c>
      <c r="N367" s="9"/>
    </row>
    <row r="368" spans="2:14" x14ac:dyDescent="0.2">
      <c r="B368" s="12"/>
      <c r="C368" s="81" t="s">
        <v>347</v>
      </c>
      <c r="D368" s="7"/>
      <c r="E368" s="68">
        <v>295215</v>
      </c>
      <c r="F368" s="17">
        <f t="shared" si="41"/>
        <v>100</v>
      </c>
      <c r="G368" s="16">
        <v>0</v>
      </c>
      <c r="H368" s="17">
        <f t="shared" si="42"/>
        <v>0</v>
      </c>
      <c r="I368" s="37">
        <f t="shared" si="43"/>
        <v>295215</v>
      </c>
      <c r="J368" s="17">
        <f t="shared" si="38"/>
        <v>1.3779521504009509E-2</v>
      </c>
      <c r="K368" s="9"/>
      <c r="L368" s="16">
        <v>653691</v>
      </c>
      <c r="M368" s="17">
        <f t="shared" si="39"/>
        <v>45.161245909764709</v>
      </c>
      <c r="N368" s="9"/>
    </row>
    <row r="369" spans="2:14" x14ac:dyDescent="0.2">
      <c r="B369" s="12"/>
      <c r="C369" s="81" t="s">
        <v>228</v>
      </c>
      <c r="D369" s="7"/>
      <c r="E369" s="68">
        <v>325000</v>
      </c>
      <c r="F369" s="17">
        <f t="shared" si="41"/>
        <v>100</v>
      </c>
      <c r="G369" s="16">
        <v>0</v>
      </c>
      <c r="H369" s="17">
        <f t="shared" si="42"/>
        <v>0</v>
      </c>
      <c r="I369" s="37">
        <f t="shared" si="43"/>
        <v>325000</v>
      </c>
      <c r="J369" s="17">
        <f t="shared" si="38"/>
        <v>1.5169772839466458E-2</v>
      </c>
      <c r="K369" s="9"/>
      <c r="L369" s="16">
        <v>368000</v>
      </c>
      <c r="M369" s="17">
        <f t="shared" si="39"/>
        <v>88.315217391304344</v>
      </c>
      <c r="N369" s="9"/>
    </row>
    <row r="370" spans="2:14" x14ac:dyDescent="0.2">
      <c r="B370" s="12"/>
      <c r="C370" s="81" t="s">
        <v>199</v>
      </c>
      <c r="D370" s="7"/>
      <c r="E370" s="68">
        <v>0</v>
      </c>
      <c r="F370" s="17">
        <v>0</v>
      </c>
      <c r="G370" s="16">
        <v>0</v>
      </c>
      <c r="H370" s="17">
        <v>0</v>
      </c>
      <c r="I370" s="37">
        <f t="shared" si="43"/>
        <v>0</v>
      </c>
      <c r="J370" s="17">
        <f t="shared" si="38"/>
        <v>0</v>
      </c>
      <c r="K370" s="9"/>
      <c r="L370" s="16">
        <v>1077000</v>
      </c>
      <c r="M370" s="17">
        <f t="shared" ref="M370:M404" si="44">(I370/$L370)*100</f>
        <v>0</v>
      </c>
      <c r="N370" s="9"/>
    </row>
    <row r="371" spans="2:14" x14ac:dyDescent="0.2">
      <c r="B371" s="12"/>
      <c r="C371" s="81" t="s">
        <v>137</v>
      </c>
      <c r="D371" s="7"/>
      <c r="E371" s="68">
        <v>1163559</v>
      </c>
      <c r="F371" s="17">
        <f t="shared" si="41"/>
        <v>100</v>
      </c>
      <c r="G371" s="16">
        <v>0</v>
      </c>
      <c r="H371" s="17">
        <f t="shared" si="42"/>
        <v>0</v>
      </c>
      <c r="I371" s="37">
        <f t="shared" si="43"/>
        <v>1163559</v>
      </c>
      <c r="J371" s="17">
        <f t="shared" si="38"/>
        <v>5.4310540662513083E-2</v>
      </c>
      <c r="K371" s="9"/>
      <c r="L371" s="16">
        <v>1288320</v>
      </c>
      <c r="M371" s="17">
        <f t="shared" si="44"/>
        <v>90.315992921013404</v>
      </c>
      <c r="N371" s="9"/>
    </row>
    <row r="372" spans="2:14" x14ac:dyDescent="0.2">
      <c r="B372" s="12"/>
      <c r="C372" s="81" t="s">
        <v>138</v>
      </c>
      <c r="D372" s="7"/>
      <c r="E372" s="68">
        <v>231500</v>
      </c>
      <c r="F372" s="17">
        <f t="shared" si="41"/>
        <v>100</v>
      </c>
      <c r="G372" s="16">
        <v>0</v>
      </c>
      <c r="H372" s="17">
        <f t="shared" si="42"/>
        <v>0</v>
      </c>
      <c r="I372" s="37">
        <f t="shared" si="43"/>
        <v>231500</v>
      </c>
      <c r="J372" s="17">
        <f t="shared" si="38"/>
        <v>1.0805545884112262E-2</v>
      </c>
      <c r="K372" s="9"/>
      <c r="L372" s="16">
        <v>2262076</v>
      </c>
      <c r="M372" s="17">
        <f t="shared" si="44"/>
        <v>10.233962077313052</v>
      </c>
      <c r="N372" s="9"/>
    </row>
    <row r="373" spans="2:14" x14ac:dyDescent="0.2">
      <c r="B373" s="12"/>
      <c r="C373" s="81" t="s">
        <v>229</v>
      </c>
      <c r="D373" s="7"/>
      <c r="E373" s="68">
        <v>181830</v>
      </c>
      <c r="F373" s="17">
        <f t="shared" si="41"/>
        <v>100</v>
      </c>
      <c r="G373" s="16">
        <v>0</v>
      </c>
      <c r="H373" s="17">
        <f t="shared" si="42"/>
        <v>0</v>
      </c>
      <c r="I373" s="37">
        <f t="shared" si="43"/>
        <v>181830</v>
      </c>
      <c r="J373" s="17">
        <f t="shared" si="38"/>
        <v>8.4871378320005731E-3</v>
      </c>
      <c r="K373" s="9"/>
      <c r="L373" s="16">
        <v>359572</v>
      </c>
      <c r="M373" s="17">
        <f t="shared" si="44"/>
        <v>50.568453605953742</v>
      </c>
      <c r="N373" s="9"/>
    </row>
    <row r="374" spans="2:14" x14ac:dyDescent="0.2">
      <c r="B374" s="12"/>
      <c r="C374" s="81" t="s">
        <v>139</v>
      </c>
      <c r="D374" s="7"/>
      <c r="E374" s="68">
        <v>892047</v>
      </c>
      <c r="F374" s="17">
        <f t="shared" si="41"/>
        <v>100</v>
      </c>
      <c r="G374" s="16">
        <v>0</v>
      </c>
      <c r="H374" s="17">
        <f t="shared" si="42"/>
        <v>0</v>
      </c>
      <c r="I374" s="37">
        <f t="shared" si="43"/>
        <v>892047</v>
      </c>
      <c r="J374" s="17">
        <f t="shared" si="38"/>
        <v>4.1637385698853953E-2</v>
      </c>
      <c r="K374" s="9"/>
      <c r="L374" s="16">
        <v>1883974</v>
      </c>
      <c r="M374" s="17">
        <f t="shared" si="44"/>
        <v>47.349220318327113</v>
      </c>
      <c r="N374" s="9"/>
    </row>
    <row r="375" spans="2:14" x14ac:dyDescent="0.2">
      <c r="B375" s="12"/>
      <c r="C375" s="81" t="s">
        <v>230</v>
      </c>
      <c r="D375" s="7"/>
      <c r="E375" s="68">
        <v>0</v>
      </c>
      <c r="F375" s="17">
        <v>0</v>
      </c>
      <c r="G375" s="16">
        <v>0</v>
      </c>
      <c r="H375" s="17">
        <v>0</v>
      </c>
      <c r="I375" s="37">
        <f t="shared" si="43"/>
        <v>0</v>
      </c>
      <c r="J375" s="17">
        <f t="shared" si="38"/>
        <v>0</v>
      </c>
      <c r="K375" s="9"/>
      <c r="L375" s="16">
        <v>1431803</v>
      </c>
      <c r="M375" s="17">
        <f t="shared" si="44"/>
        <v>0</v>
      </c>
      <c r="N375" s="9"/>
    </row>
    <row r="376" spans="2:14" x14ac:dyDescent="0.2">
      <c r="B376" s="12"/>
      <c r="C376" s="81" t="s">
        <v>401</v>
      </c>
      <c r="D376" s="7"/>
      <c r="E376" s="68">
        <v>0</v>
      </c>
      <c r="F376" s="17">
        <v>0</v>
      </c>
      <c r="G376" s="16">
        <v>0</v>
      </c>
      <c r="H376" s="17">
        <v>0</v>
      </c>
      <c r="I376" s="37">
        <f t="shared" si="43"/>
        <v>0</v>
      </c>
      <c r="J376" s="17">
        <f t="shared" si="38"/>
        <v>0</v>
      </c>
      <c r="K376" s="9"/>
      <c r="L376" s="16">
        <v>13138333</v>
      </c>
      <c r="M376" s="17">
        <f t="shared" si="44"/>
        <v>0</v>
      </c>
      <c r="N376" s="9"/>
    </row>
    <row r="377" spans="2:14" x14ac:dyDescent="0.2">
      <c r="B377" s="12"/>
      <c r="C377" s="81" t="s">
        <v>348</v>
      </c>
      <c r="D377" s="7"/>
      <c r="E377" s="68">
        <v>160000</v>
      </c>
      <c r="F377" s="17">
        <f t="shared" si="41"/>
        <v>100</v>
      </c>
      <c r="G377" s="16">
        <v>0</v>
      </c>
      <c r="H377" s="17">
        <f t="shared" si="42"/>
        <v>0</v>
      </c>
      <c r="I377" s="37">
        <f t="shared" si="43"/>
        <v>160000</v>
      </c>
      <c r="J377" s="17">
        <f t="shared" si="38"/>
        <v>7.4681958594296398E-3</v>
      </c>
      <c r="K377" s="9"/>
      <c r="L377" s="16">
        <v>796126</v>
      </c>
      <c r="M377" s="17">
        <f t="shared" si="44"/>
        <v>20.097321278290121</v>
      </c>
      <c r="N377" s="9"/>
    </row>
    <row r="378" spans="2:14" x14ac:dyDescent="0.2">
      <c r="B378" s="12"/>
      <c r="C378" s="81" t="s">
        <v>140</v>
      </c>
      <c r="D378" s="7"/>
      <c r="E378" s="68">
        <v>45352</v>
      </c>
      <c r="F378" s="17">
        <f t="shared" si="41"/>
        <v>100</v>
      </c>
      <c r="G378" s="16">
        <v>0</v>
      </c>
      <c r="H378" s="17">
        <f t="shared" si="42"/>
        <v>0</v>
      </c>
      <c r="I378" s="37">
        <f t="shared" si="43"/>
        <v>45352</v>
      </c>
      <c r="J378" s="17">
        <f t="shared" si="38"/>
        <v>2.1168601163553315E-3</v>
      </c>
      <c r="K378" s="9"/>
      <c r="L378" s="16">
        <v>605352</v>
      </c>
      <c r="M378" s="17">
        <f t="shared" si="44"/>
        <v>7.4918394586951056</v>
      </c>
      <c r="N378" s="9"/>
    </row>
    <row r="379" spans="2:14" x14ac:dyDescent="0.2">
      <c r="B379" s="12"/>
      <c r="C379" s="81" t="s">
        <v>349</v>
      </c>
      <c r="D379" s="7"/>
      <c r="E379" s="68">
        <v>228801</v>
      </c>
      <c r="F379" s="17">
        <f t="shared" si="41"/>
        <v>100</v>
      </c>
      <c r="G379" s="16">
        <v>0</v>
      </c>
      <c r="H379" s="17">
        <f t="shared" si="42"/>
        <v>0</v>
      </c>
      <c r="I379" s="37">
        <f t="shared" si="43"/>
        <v>228801</v>
      </c>
      <c r="J379" s="17">
        <f t="shared" ref="J379:J404" si="45">(I379/I$417)*100</f>
        <v>1.0679566755208507E-2</v>
      </c>
      <c r="K379" s="9"/>
      <c r="L379" s="16">
        <v>319521</v>
      </c>
      <c r="M379" s="17">
        <f t="shared" si="44"/>
        <v>71.607499976527365</v>
      </c>
      <c r="N379" s="9"/>
    </row>
    <row r="380" spans="2:14" x14ac:dyDescent="0.2">
      <c r="B380" s="12"/>
      <c r="C380" s="81" t="s">
        <v>350</v>
      </c>
      <c r="D380" s="7"/>
      <c r="E380" s="68">
        <v>59303</v>
      </c>
      <c r="F380" s="17">
        <f t="shared" si="41"/>
        <v>100</v>
      </c>
      <c r="G380" s="16">
        <v>0</v>
      </c>
      <c r="H380" s="17">
        <f t="shared" si="42"/>
        <v>0</v>
      </c>
      <c r="I380" s="37">
        <f t="shared" si="43"/>
        <v>59303</v>
      </c>
      <c r="J380" s="17">
        <f t="shared" si="45"/>
        <v>2.7680401190734749E-3</v>
      </c>
      <c r="K380" s="9"/>
      <c r="L380" s="16">
        <v>578419</v>
      </c>
      <c r="M380" s="17">
        <f t="shared" si="44"/>
        <v>10.252602352274044</v>
      </c>
      <c r="N380" s="9"/>
    </row>
    <row r="381" spans="2:14" x14ac:dyDescent="0.2">
      <c r="B381" s="12"/>
      <c r="C381" s="81" t="s">
        <v>270</v>
      </c>
      <c r="D381" s="7"/>
      <c r="E381" s="68">
        <v>0</v>
      </c>
      <c r="F381" s="17">
        <v>0</v>
      </c>
      <c r="G381" s="16">
        <v>0</v>
      </c>
      <c r="H381" s="17">
        <v>0</v>
      </c>
      <c r="I381" s="37">
        <f t="shared" si="43"/>
        <v>0</v>
      </c>
      <c r="J381" s="17">
        <f t="shared" si="45"/>
        <v>0</v>
      </c>
      <c r="K381" s="9"/>
      <c r="L381" s="16">
        <v>405000</v>
      </c>
      <c r="M381" s="17">
        <f t="shared" si="44"/>
        <v>0</v>
      </c>
      <c r="N381" s="9"/>
    </row>
    <row r="382" spans="2:14" x14ac:dyDescent="0.2">
      <c r="B382" s="12"/>
      <c r="C382" s="81" t="s">
        <v>141</v>
      </c>
      <c r="D382" s="7"/>
      <c r="E382" s="68">
        <v>960000</v>
      </c>
      <c r="F382" s="17">
        <f t="shared" si="41"/>
        <v>100</v>
      </c>
      <c r="G382" s="16">
        <v>0</v>
      </c>
      <c r="H382" s="17">
        <f t="shared" si="42"/>
        <v>0</v>
      </c>
      <c r="I382" s="37">
        <f t="shared" si="43"/>
        <v>960000</v>
      </c>
      <c r="J382" s="17">
        <f t="shared" si="45"/>
        <v>4.4809175156577841E-2</v>
      </c>
      <c r="K382" s="9"/>
      <c r="L382" s="16">
        <v>1315955</v>
      </c>
      <c r="M382" s="17">
        <f t="shared" si="44"/>
        <v>72.950822786493461</v>
      </c>
      <c r="N382" s="9"/>
    </row>
    <row r="383" spans="2:14" x14ac:dyDescent="0.2">
      <c r="B383" s="12"/>
      <c r="C383" s="81" t="s">
        <v>402</v>
      </c>
      <c r="D383" s="7"/>
      <c r="E383" s="68">
        <v>0</v>
      </c>
      <c r="F383" s="17">
        <v>0</v>
      </c>
      <c r="G383" s="16">
        <v>0</v>
      </c>
      <c r="H383" s="17">
        <v>0</v>
      </c>
      <c r="I383" s="37">
        <f t="shared" si="43"/>
        <v>0</v>
      </c>
      <c r="J383" s="17">
        <f t="shared" si="45"/>
        <v>0</v>
      </c>
      <c r="K383" s="9"/>
      <c r="L383" s="16">
        <v>704635</v>
      </c>
      <c r="M383" s="17">
        <f t="shared" si="44"/>
        <v>0</v>
      </c>
      <c r="N383" s="9"/>
    </row>
    <row r="384" spans="2:14" x14ac:dyDescent="0.2">
      <c r="B384" s="12"/>
      <c r="C384" s="81" t="s">
        <v>231</v>
      </c>
      <c r="D384" s="7"/>
      <c r="E384" s="68">
        <v>400000</v>
      </c>
      <c r="F384" s="17">
        <f t="shared" si="41"/>
        <v>100</v>
      </c>
      <c r="G384" s="16">
        <v>0</v>
      </c>
      <c r="H384" s="17">
        <f t="shared" si="42"/>
        <v>0</v>
      </c>
      <c r="I384" s="37">
        <f t="shared" si="43"/>
        <v>400000</v>
      </c>
      <c r="J384" s="17">
        <f t="shared" si="45"/>
        <v>1.8670489648574103E-2</v>
      </c>
      <c r="K384" s="9"/>
      <c r="L384" s="16">
        <v>639790</v>
      </c>
      <c r="M384" s="17">
        <f t="shared" si="44"/>
        <v>62.520514543834693</v>
      </c>
      <c r="N384" s="9"/>
    </row>
    <row r="385" spans="2:14" x14ac:dyDescent="0.2">
      <c r="B385" s="12"/>
      <c r="C385" s="81" t="s">
        <v>271</v>
      </c>
      <c r="D385" s="7"/>
      <c r="E385" s="68">
        <v>365200</v>
      </c>
      <c r="F385" s="17">
        <f t="shared" si="41"/>
        <v>100</v>
      </c>
      <c r="G385" s="16">
        <v>0</v>
      </c>
      <c r="H385" s="17">
        <f t="shared" si="42"/>
        <v>0</v>
      </c>
      <c r="I385" s="37">
        <f t="shared" si="43"/>
        <v>365200</v>
      </c>
      <c r="J385" s="17">
        <f t="shared" si="45"/>
        <v>1.7046157049148157E-2</v>
      </c>
      <c r="K385" s="9"/>
      <c r="L385" s="16">
        <v>1682138</v>
      </c>
      <c r="M385" s="17">
        <f t="shared" si="44"/>
        <v>21.71046608542224</v>
      </c>
      <c r="N385" s="9"/>
    </row>
    <row r="386" spans="2:14" x14ac:dyDescent="0.2">
      <c r="B386" s="12"/>
      <c r="C386" s="81" t="s">
        <v>403</v>
      </c>
      <c r="D386" s="7"/>
      <c r="E386" s="68">
        <v>0</v>
      </c>
      <c r="F386" s="17">
        <v>0</v>
      </c>
      <c r="G386" s="16">
        <v>0</v>
      </c>
      <c r="H386" s="17">
        <v>0</v>
      </c>
      <c r="I386" s="37">
        <f t="shared" si="43"/>
        <v>0</v>
      </c>
      <c r="J386" s="17">
        <f t="shared" si="45"/>
        <v>0</v>
      </c>
      <c r="K386" s="9"/>
      <c r="L386" s="16">
        <v>137393</v>
      </c>
      <c r="M386" s="17">
        <f t="shared" si="44"/>
        <v>0</v>
      </c>
      <c r="N386" s="9"/>
    </row>
    <row r="387" spans="2:14" x14ac:dyDescent="0.2">
      <c r="B387" s="12"/>
      <c r="C387" s="81" t="s">
        <v>142</v>
      </c>
      <c r="D387" s="7"/>
      <c r="E387" s="68">
        <v>1000000</v>
      </c>
      <c r="F387" s="17">
        <f t="shared" si="41"/>
        <v>100</v>
      </c>
      <c r="G387" s="16">
        <v>0</v>
      </c>
      <c r="H387" s="17">
        <f t="shared" si="42"/>
        <v>0</v>
      </c>
      <c r="I387" s="37">
        <f t="shared" si="43"/>
        <v>1000000</v>
      </c>
      <c r="J387" s="17">
        <f t="shared" si="45"/>
        <v>4.6676224121435253E-2</v>
      </c>
      <c r="K387" s="9"/>
      <c r="L387" s="16">
        <v>1760000</v>
      </c>
      <c r="M387" s="17">
        <f t="shared" si="44"/>
        <v>56.81818181818182</v>
      </c>
      <c r="N387" s="9"/>
    </row>
    <row r="388" spans="2:14" x14ac:dyDescent="0.2">
      <c r="B388" s="12"/>
      <c r="C388" s="81" t="s">
        <v>232</v>
      </c>
      <c r="D388" s="7"/>
      <c r="E388" s="68">
        <v>108535</v>
      </c>
      <c r="F388" s="17">
        <f t="shared" si="41"/>
        <v>100</v>
      </c>
      <c r="G388" s="16">
        <v>0</v>
      </c>
      <c r="H388" s="17">
        <f t="shared" si="42"/>
        <v>0</v>
      </c>
      <c r="I388" s="37">
        <f t="shared" si="43"/>
        <v>108535</v>
      </c>
      <c r="J388" s="17">
        <f t="shared" si="45"/>
        <v>5.0660039850199748E-3</v>
      </c>
      <c r="K388" s="9"/>
      <c r="L388" s="16">
        <v>881847</v>
      </c>
      <c r="M388" s="17">
        <f t="shared" si="44"/>
        <v>12.307690563102216</v>
      </c>
      <c r="N388" s="9"/>
    </row>
    <row r="389" spans="2:14" x14ac:dyDescent="0.2">
      <c r="B389" s="12"/>
      <c r="C389" s="81" t="s">
        <v>242</v>
      </c>
      <c r="D389" s="7"/>
      <c r="E389" s="68">
        <v>1960000</v>
      </c>
      <c r="F389" s="17">
        <f t="shared" si="41"/>
        <v>100</v>
      </c>
      <c r="G389" s="16">
        <v>0</v>
      </c>
      <c r="H389" s="17">
        <f t="shared" si="42"/>
        <v>0</v>
      </c>
      <c r="I389" s="37">
        <f t="shared" si="43"/>
        <v>1960000</v>
      </c>
      <c r="J389" s="17">
        <f t="shared" si="45"/>
        <v>9.1485399278013094E-2</v>
      </c>
      <c r="K389" s="9"/>
      <c r="L389" s="16">
        <v>3637986</v>
      </c>
      <c r="M389" s="17">
        <f t="shared" si="44"/>
        <v>53.875963239000924</v>
      </c>
      <c r="N389" s="9"/>
    </row>
    <row r="390" spans="2:14" x14ac:dyDescent="0.2">
      <c r="B390" s="12"/>
      <c r="C390" s="81" t="s">
        <v>404</v>
      </c>
      <c r="D390" s="7"/>
      <c r="E390" s="68">
        <v>0</v>
      </c>
      <c r="F390" s="17">
        <v>0</v>
      </c>
      <c r="G390" s="16">
        <v>0</v>
      </c>
      <c r="H390" s="17">
        <v>0</v>
      </c>
      <c r="I390" s="37">
        <f t="shared" si="43"/>
        <v>0</v>
      </c>
      <c r="J390" s="17">
        <f t="shared" si="45"/>
        <v>0</v>
      </c>
      <c r="K390" s="9"/>
      <c r="L390" s="16">
        <v>53888455</v>
      </c>
      <c r="M390" s="17">
        <f t="shared" si="44"/>
        <v>0</v>
      </c>
      <c r="N390" s="9"/>
    </row>
    <row r="391" spans="2:14" x14ac:dyDescent="0.2">
      <c r="B391" s="12"/>
      <c r="C391" s="81" t="s">
        <v>405</v>
      </c>
      <c r="D391" s="7"/>
      <c r="E391" s="68">
        <v>0</v>
      </c>
      <c r="F391" s="17">
        <v>0</v>
      </c>
      <c r="G391" s="16">
        <v>0</v>
      </c>
      <c r="H391" s="17">
        <v>0</v>
      </c>
      <c r="I391" s="37">
        <f t="shared" si="43"/>
        <v>0</v>
      </c>
      <c r="J391" s="17">
        <f t="shared" si="45"/>
        <v>0</v>
      </c>
      <c r="K391" s="9"/>
      <c r="L391" s="16">
        <v>507808</v>
      </c>
      <c r="M391" s="17">
        <f t="shared" si="44"/>
        <v>0</v>
      </c>
      <c r="N391" s="9"/>
    </row>
    <row r="392" spans="2:14" x14ac:dyDescent="0.2">
      <c r="B392" s="12"/>
      <c r="C392" s="81" t="s">
        <v>406</v>
      </c>
      <c r="D392" s="7"/>
      <c r="E392" s="68">
        <v>0</v>
      </c>
      <c r="F392" s="17">
        <v>0</v>
      </c>
      <c r="G392" s="16">
        <v>0</v>
      </c>
      <c r="H392" s="17">
        <v>0</v>
      </c>
      <c r="I392" s="37">
        <f t="shared" si="43"/>
        <v>0</v>
      </c>
      <c r="J392" s="17">
        <f t="shared" si="45"/>
        <v>0</v>
      </c>
      <c r="K392" s="9"/>
      <c r="L392" s="16">
        <v>321950</v>
      </c>
      <c r="M392" s="17">
        <f t="shared" si="44"/>
        <v>0</v>
      </c>
      <c r="N392" s="9"/>
    </row>
    <row r="393" spans="2:14" x14ac:dyDescent="0.2">
      <c r="B393" s="12"/>
      <c r="C393" s="81" t="s">
        <v>351</v>
      </c>
      <c r="D393" s="7"/>
      <c r="E393" s="68">
        <v>631960</v>
      </c>
      <c r="F393" s="17">
        <f t="shared" si="41"/>
        <v>100</v>
      </c>
      <c r="G393" s="16">
        <v>0</v>
      </c>
      <c r="H393" s="17">
        <f t="shared" si="42"/>
        <v>0</v>
      </c>
      <c r="I393" s="37">
        <f t="shared" si="43"/>
        <v>631960</v>
      </c>
      <c r="J393" s="17">
        <f t="shared" si="45"/>
        <v>2.9497506595782222E-2</v>
      </c>
      <c r="K393" s="9"/>
      <c r="L393" s="16">
        <v>850598</v>
      </c>
      <c r="M393" s="17">
        <f t="shared" si="44"/>
        <v>74.295965896933694</v>
      </c>
      <c r="N393" s="9"/>
    </row>
    <row r="394" spans="2:14" x14ac:dyDescent="0.2">
      <c r="B394" s="12"/>
      <c r="C394" s="81" t="s">
        <v>143</v>
      </c>
      <c r="D394" s="7"/>
      <c r="E394" s="68">
        <v>48810</v>
      </c>
      <c r="F394" s="17">
        <f t="shared" si="41"/>
        <v>100</v>
      </c>
      <c r="G394" s="16">
        <v>0</v>
      </c>
      <c r="H394" s="17">
        <f t="shared" si="42"/>
        <v>0</v>
      </c>
      <c r="I394" s="37">
        <f t="shared" si="43"/>
        <v>48810</v>
      </c>
      <c r="J394" s="17">
        <f t="shared" si="45"/>
        <v>2.2782664993672547E-3</v>
      </c>
      <c r="K394" s="9"/>
      <c r="L394" s="16">
        <v>66542</v>
      </c>
      <c r="M394" s="17">
        <f t="shared" si="44"/>
        <v>73.352168555198219</v>
      </c>
      <c r="N394" s="9"/>
    </row>
    <row r="395" spans="2:14" x14ac:dyDescent="0.2">
      <c r="B395" s="12"/>
      <c r="C395" s="81" t="s">
        <v>407</v>
      </c>
      <c r="D395" s="7"/>
      <c r="E395" s="68">
        <v>0</v>
      </c>
      <c r="F395" s="17">
        <v>0</v>
      </c>
      <c r="G395" s="16">
        <v>0</v>
      </c>
      <c r="H395" s="17">
        <v>0</v>
      </c>
      <c r="I395" s="37">
        <f t="shared" si="43"/>
        <v>0</v>
      </c>
      <c r="J395" s="17">
        <f t="shared" si="45"/>
        <v>0</v>
      </c>
      <c r="K395" s="9"/>
      <c r="L395" s="16">
        <v>841056</v>
      </c>
      <c r="M395" s="17">
        <f t="shared" si="44"/>
        <v>0</v>
      </c>
      <c r="N395" s="9"/>
    </row>
    <row r="396" spans="2:14" x14ac:dyDescent="0.2">
      <c r="B396" s="12"/>
      <c r="C396" s="81" t="s">
        <v>352</v>
      </c>
      <c r="D396" s="7"/>
      <c r="E396" s="68">
        <v>160000</v>
      </c>
      <c r="F396" s="17">
        <f t="shared" si="41"/>
        <v>100</v>
      </c>
      <c r="G396" s="16">
        <v>0</v>
      </c>
      <c r="H396" s="17">
        <f t="shared" si="42"/>
        <v>0</v>
      </c>
      <c r="I396" s="37">
        <f t="shared" si="43"/>
        <v>160000</v>
      </c>
      <c r="J396" s="17">
        <f t="shared" si="45"/>
        <v>7.4681958594296398E-3</v>
      </c>
      <c r="K396" s="9"/>
      <c r="L396" s="16">
        <v>354140</v>
      </c>
      <c r="M396" s="17">
        <f t="shared" si="44"/>
        <v>45.179872366860565</v>
      </c>
      <c r="N396" s="9"/>
    </row>
    <row r="397" spans="2:14" x14ac:dyDescent="0.2">
      <c r="B397" s="12"/>
      <c r="C397" s="81" t="s">
        <v>353</v>
      </c>
      <c r="D397" s="7"/>
      <c r="E397" s="68">
        <v>84375</v>
      </c>
      <c r="F397" s="17">
        <f t="shared" si="41"/>
        <v>100</v>
      </c>
      <c r="G397" s="16">
        <v>0</v>
      </c>
      <c r="H397" s="17">
        <f t="shared" si="42"/>
        <v>0</v>
      </c>
      <c r="I397" s="37">
        <f t="shared" si="43"/>
        <v>84375</v>
      </c>
      <c r="J397" s="17">
        <f t="shared" si="45"/>
        <v>3.9383064102460992E-3</v>
      </c>
      <c r="K397" s="9"/>
      <c r="L397" s="16">
        <v>900130</v>
      </c>
      <c r="M397" s="17">
        <f t="shared" si="44"/>
        <v>9.3736460289069363</v>
      </c>
      <c r="N397" s="9"/>
    </row>
    <row r="398" spans="2:14" x14ac:dyDescent="0.2">
      <c r="B398" s="12"/>
      <c r="C398" s="81" t="s">
        <v>200</v>
      </c>
      <c r="D398" s="7"/>
      <c r="E398" s="68">
        <v>583174</v>
      </c>
      <c r="F398" s="17">
        <f t="shared" si="41"/>
        <v>100</v>
      </c>
      <c r="G398" s="16">
        <v>0</v>
      </c>
      <c r="H398" s="17">
        <f t="shared" si="42"/>
        <v>0</v>
      </c>
      <c r="I398" s="37">
        <f t="shared" si="43"/>
        <v>583174</v>
      </c>
      <c r="J398" s="17">
        <f t="shared" si="45"/>
        <v>2.7220360325793884E-2</v>
      </c>
      <c r="K398" s="9"/>
      <c r="L398" s="16">
        <v>1529718</v>
      </c>
      <c r="M398" s="17">
        <f t="shared" si="44"/>
        <v>38.122974299838269</v>
      </c>
      <c r="N398" s="9"/>
    </row>
    <row r="399" spans="2:14" x14ac:dyDescent="0.2">
      <c r="B399" s="12"/>
      <c r="C399" s="81" t="s">
        <v>354</v>
      </c>
      <c r="D399" s="7"/>
      <c r="E399" s="68">
        <v>1137050</v>
      </c>
      <c r="F399" s="17">
        <f t="shared" si="41"/>
        <v>100</v>
      </c>
      <c r="G399" s="16">
        <v>0</v>
      </c>
      <c r="H399" s="17">
        <f t="shared" si="42"/>
        <v>0</v>
      </c>
      <c r="I399" s="37">
        <f t="shared" si="43"/>
        <v>1137050</v>
      </c>
      <c r="J399" s="17">
        <f t="shared" si="45"/>
        <v>5.3073200637277961E-2</v>
      </c>
      <c r="K399" s="9"/>
      <c r="L399" s="16">
        <v>2291336</v>
      </c>
      <c r="M399" s="17">
        <f t="shared" si="44"/>
        <v>49.623887548574281</v>
      </c>
      <c r="N399" s="9"/>
    </row>
    <row r="400" spans="2:14" x14ac:dyDescent="0.2">
      <c r="B400" s="12"/>
      <c r="C400" s="81" t="s">
        <v>272</v>
      </c>
      <c r="D400" s="7"/>
      <c r="E400" s="68">
        <v>0</v>
      </c>
      <c r="F400" s="17">
        <v>0</v>
      </c>
      <c r="G400" s="16">
        <v>0</v>
      </c>
      <c r="H400" s="17">
        <v>0</v>
      </c>
      <c r="I400" s="37">
        <f t="shared" si="43"/>
        <v>0</v>
      </c>
      <c r="J400" s="17">
        <f t="shared" si="45"/>
        <v>0</v>
      </c>
      <c r="K400" s="9"/>
      <c r="L400" s="16">
        <v>5000000</v>
      </c>
      <c r="M400" s="17">
        <f t="shared" si="44"/>
        <v>0</v>
      </c>
      <c r="N400" s="9"/>
    </row>
    <row r="401" spans="2:14" x14ac:dyDescent="0.2">
      <c r="B401" s="12"/>
      <c r="C401" s="81" t="s">
        <v>274</v>
      </c>
      <c r="D401" s="7"/>
      <c r="E401" s="68">
        <v>0</v>
      </c>
      <c r="F401" s="17">
        <v>0</v>
      </c>
      <c r="G401" s="16">
        <v>0</v>
      </c>
      <c r="H401" s="17">
        <v>0</v>
      </c>
      <c r="I401" s="37">
        <f t="shared" si="43"/>
        <v>0</v>
      </c>
      <c r="J401" s="17">
        <f t="shared" si="45"/>
        <v>0</v>
      </c>
      <c r="K401" s="9"/>
      <c r="L401" s="16">
        <v>199616</v>
      </c>
      <c r="M401" s="17">
        <f t="shared" si="44"/>
        <v>0</v>
      </c>
      <c r="N401" s="9"/>
    </row>
    <row r="402" spans="2:14" x14ac:dyDescent="0.2">
      <c r="B402" s="12"/>
      <c r="C402" s="81" t="s">
        <v>233</v>
      </c>
      <c r="D402" s="7"/>
      <c r="E402" s="68">
        <v>60000</v>
      </c>
      <c r="F402" s="17">
        <f t="shared" si="41"/>
        <v>100</v>
      </c>
      <c r="G402" s="16">
        <v>0</v>
      </c>
      <c r="H402" s="17">
        <f t="shared" si="42"/>
        <v>0</v>
      </c>
      <c r="I402" s="37">
        <f t="shared" si="43"/>
        <v>60000</v>
      </c>
      <c r="J402" s="17">
        <f t="shared" si="45"/>
        <v>2.800573447286115E-3</v>
      </c>
      <c r="K402" s="9"/>
      <c r="L402" s="16">
        <v>265900</v>
      </c>
      <c r="M402" s="17">
        <f t="shared" si="44"/>
        <v>22.564874012786763</v>
      </c>
      <c r="N402" s="9"/>
    </row>
    <row r="403" spans="2:14" x14ac:dyDescent="0.2">
      <c r="B403" s="12"/>
      <c r="C403" s="81" t="s">
        <v>201</v>
      </c>
      <c r="D403" s="7"/>
      <c r="E403" s="68">
        <v>384271</v>
      </c>
      <c r="F403" s="17">
        <f t="shared" si="41"/>
        <v>100</v>
      </c>
      <c r="G403" s="16">
        <v>0</v>
      </c>
      <c r="H403" s="17">
        <f t="shared" ref="H403" si="46">(G403/$I403)*100</f>
        <v>0</v>
      </c>
      <c r="I403" s="37">
        <f t="shared" si="43"/>
        <v>384271</v>
      </c>
      <c r="J403" s="17">
        <f t="shared" si="45"/>
        <v>1.7936319319368045E-2</v>
      </c>
      <c r="K403" s="9"/>
      <c r="L403" s="16">
        <v>2333971</v>
      </c>
      <c r="M403" s="17">
        <f t="shared" si="44"/>
        <v>16.464257696432387</v>
      </c>
      <c r="N403" s="9"/>
    </row>
    <row r="404" spans="2:14" x14ac:dyDescent="0.2">
      <c r="B404" s="12"/>
      <c r="C404" s="81" t="s">
        <v>235</v>
      </c>
      <c r="D404" s="7"/>
      <c r="E404" s="68">
        <v>0</v>
      </c>
      <c r="F404" s="17">
        <v>0</v>
      </c>
      <c r="G404" s="16">
        <v>0</v>
      </c>
      <c r="H404" s="17">
        <v>0</v>
      </c>
      <c r="I404" s="37">
        <f t="shared" si="43"/>
        <v>0</v>
      </c>
      <c r="J404" s="17">
        <f t="shared" si="45"/>
        <v>0</v>
      </c>
      <c r="K404" s="9"/>
      <c r="L404" s="16">
        <v>1535639</v>
      </c>
      <c r="M404" s="17">
        <f t="shared" si="44"/>
        <v>0</v>
      </c>
      <c r="N404" s="9"/>
    </row>
    <row r="405" spans="2:14" x14ac:dyDescent="0.2">
      <c r="B405" s="12"/>
      <c r="C405" s="81"/>
      <c r="D405" s="7"/>
      <c r="E405" s="68"/>
      <c r="F405" s="17"/>
      <c r="G405" s="16"/>
      <c r="H405" s="17"/>
      <c r="I405" s="37"/>
      <c r="J405" s="17"/>
      <c r="K405" s="9"/>
      <c r="L405" s="16"/>
      <c r="M405" s="17"/>
      <c r="N405" s="9"/>
    </row>
    <row r="406" spans="2:14" x14ac:dyDescent="0.2">
      <c r="B406" s="12"/>
      <c r="C406" s="82" t="s">
        <v>20</v>
      </c>
      <c r="E406" s="67">
        <f>SUM(E187:E405)</f>
        <v>72299895</v>
      </c>
      <c r="F406" s="17">
        <f>(E406/$I406)*100</f>
        <v>100</v>
      </c>
      <c r="G406" s="37">
        <f>SUM(G187:G405)</f>
        <v>0</v>
      </c>
      <c r="H406" s="17">
        <f>(G406/$I406)*100</f>
        <v>0</v>
      </c>
      <c r="I406" s="37">
        <f>SUM(I187:I405)</f>
        <v>72299895</v>
      </c>
      <c r="J406" s="17">
        <f>(I406/I$417)*100</f>
        <v>3.3746861029762361</v>
      </c>
      <c r="K406" s="9"/>
      <c r="L406" s="38">
        <f>SUM(L187:L405)</f>
        <v>411378488</v>
      </c>
      <c r="M406" s="28">
        <f>(I406/$L406)*100</f>
        <v>17.575030564067802</v>
      </c>
      <c r="N406" s="9"/>
    </row>
    <row r="407" spans="2:14" x14ac:dyDescent="0.2">
      <c r="B407" s="12"/>
      <c r="E407" s="67"/>
      <c r="F407" s="17"/>
      <c r="G407" s="37"/>
      <c r="H407" s="17"/>
      <c r="I407" s="37"/>
      <c r="J407" s="17"/>
      <c r="K407" s="9"/>
      <c r="L407" s="38"/>
      <c r="M407" s="28"/>
      <c r="N407" s="9"/>
    </row>
    <row r="408" spans="2:14" x14ac:dyDescent="0.2">
      <c r="B408" s="12"/>
      <c r="C408" s="82" t="s">
        <v>408</v>
      </c>
      <c r="E408" s="68">
        <v>0</v>
      </c>
      <c r="F408" s="17">
        <v>0</v>
      </c>
      <c r="G408" s="16">
        <v>0</v>
      </c>
      <c r="H408" s="17">
        <v>0</v>
      </c>
      <c r="I408" s="37">
        <f t="shared" ref="I408:I411" si="47">G408+E408</f>
        <v>0</v>
      </c>
      <c r="J408" s="17">
        <f>(I408/I$417)*100</f>
        <v>0</v>
      </c>
      <c r="K408" s="9"/>
      <c r="L408" s="38">
        <v>27094920</v>
      </c>
      <c r="M408" s="28">
        <f t="shared" ref="M408:M411" si="48">(I408/$L408)*100</f>
        <v>0</v>
      </c>
      <c r="N408" s="9"/>
    </row>
    <row r="409" spans="2:14" x14ac:dyDescent="0.2">
      <c r="B409" s="12"/>
      <c r="C409" s="82" t="s">
        <v>409</v>
      </c>
      <c r="E409" s="68">
        <v>5600</v>
      </c>
      <c r="F409" s="17">
        <v>0</v>
      </c>
      <c r="G409" s="16">
        <v>0</v>
      </c>
      <c r="H409" s="17">
        <v>0</v>
      </c>
      <c r="I409" s="37">
        <f t="shared" si="47"/>
        <v>5600</v>
      </c>
      <c r="J409" s="17">
        <f>(I409/I$417)*100</f>
        <v>2.6138685508003744E-4</v>
      </c>
      <c r="K409" s="9"/>
      <c r="L409" s="38">
        <v>17526195</v>
      </c>
      <c r="M409" s="28">
        <f t="shared" si="48"/>
        <v>3.1952172162868213E-2</v>
      </c>
      <c r="N409" s="9"/>
    </row>
    <row r="410" spans="2:14" x14ac:dyDescent="0.2">
      <c r="B410" s="12"/>
      <c r="C410" s="82" t="s">
        <v>410</v>
      </c>
      <c r="E410" s="68">
        <v>0</v>
      </c>
      <c r="F410" s="17">
        <v>0</v>
      </c>
      <c r="G410" s="16">
        <v>0</v>
      </c>
      <c r="H410" s="17">
        <v>0</v>
      </c>
      <c r="I410" s="37">
        <f t="shared" si="47"/>
        <v>0</v>
      </c>
      <c r="J410" s="17">
        <f>(I410/I$417)*100</f>
        <v>0</v>
      </c>
      <c r="K410" s="9"/>
      <c r="L410" s="38">
        <v>28664718</v>
      </c>
      <c r="M410" s="28">
        <f t="shared" si="48"/>
        <v>0</v>
      </c>
      <c r="N410" s="9"/>
    </row>
    <row r="411" spans="2:14" x14ac:dyDescent="0.2">
      <c r="B411" s="12"/>
      <c r="C411" s="82" t="s">
        <v>411</v>
      </c>
      <c r="E411" s="68">
        <v>250000</v>
      </c>
      <c r="F411" s="17">
        <v>0</v>
      </c>
      <c r="G411" s="16">
        <v>0</v>
      </c>
      <c r="H411" s="17">
        <v>0</v>
      </c>
      <c r="I411" s="37">
        <f t="shared" si="47"/>
        <v>250000</v>
      </c>
      <c r="J411" s="17">
        <f>(I411/I$417)*100</f>
        <v>1.1669056030358813E-2</v>
      </c>
      <c r="K411" s="9"/>
      <c r="L411" s="38">
        <v>3571289</v>
      </c>
      <c r="M411" s="28">
        <f t="shared" si="48"/>
        <v>7.0002735706911432</v>
      </c>
      <c r="N411" s="9"/>
    </row>
    <row r="412" spans="2:14" x14ac:dyDescent="0.2">
      <c r="B412" s="12"/>
      <c r="E412" s="68"/>
      <c r="F412" s="17"/>
      <c r="G412" s="16"/>
      <c r="H412" s="17"/>
      <c r="I412" s="37"/>
      <c r="J412" s="17"/>
      <c r="K412" s="9"/>
      <c r="L412" s="38"/>
      <c r="M412" s="28"/>
      <c r="N412" s="9"/>
    </row>
    <row r="413" spans="2:14" x14ac:dyDescent="0.2">
      <c r="B413" s="12"/>
      <c r="C413" s="82" t="s">
        <v>20</v>
      </c>
      <c r="E413" s="67">
        <f>SUM(E408:E411)</f>
        <v>255600</v>
      </c>
      <c r="F413" s="17">
        <f>(E413/$I413)*100</f>
        <v>100</v>
      </c>
      <c r="G413" s="37">
        <f>SUM(G408:G411)</f>
        <v>0</v>
      </c>
      <c r="H413" s="17">
        <f>(G413/$I413)*100</f>
        <v>0</v>
      </c>
      <c r="I413" s="37">
        <f>SUM(I408:I411)</f>
        <v>255600</v>
      </c>
      <c r="J413" s="17">
        <f>(I413/I$417)*100</f>
        <v>1.193044288543885E-2</v>
      </c>
      <c r="K413" s="9"/>
      <c r="L413" s="38">
        <f>SUM(L408:L412)</f>
        <v>76857122</v>
      </c>
      <c r="M413" s="28">
        <f t="shared" ref="M413" si="49">(I413/$L413)*100</f>
        <v>0.33256514601210285</v>
      </c>
      <c r="N413" s="9"/>
    </row>
    <row r="414" spans="2:14" x14ac:dyDescent="0.2">
      <c r="B414" s="12"/>
      <c r="E414" s="67"/>
      <c r="F414" s="17"/>
      <c r="G414" s="37"/>
      <c r="H414" s="17"/>
      <c r="I414" s="37"/>
      <c r="J414" s="17"/>
      <c r="K414" s="9"/>
      <c r="L414" s="38"/>
      <c r="M414" s="28"/>
      <c r="N414" s="9"/>
    </row>
    <row r="415" spans="2:14" ht="13.5" thickBot="1" x14ac:dyDescent="0.25">
      <c r="B415" s="12"/>
      <c r="E415" s="67"/>
      <c r="F415" s="7"/>
      <c r="G415" s="37"/>
      <c r="H415" s="7"/>
      <c r="I415" s="37"/>
      <c r="J415" s="7"/>
      <c r="K415" s="9"/>
      <c r="L415" s="38"/>
      <c r="N415" s="24"/>
    </row>
    <row r="416" spans="2:14" x14ac:dyDescent="0.2">
      <c r="B416" s="13"/>
      <c r="C416" s="85"/>
      <c r="D416" s="14"/>
      <c r="E416" s="70"/>
      <c r="F416" s="14"/>
      <c r="G416" s="40"/>
      <c r="H416" s="14"/>
      <c r="I416" s="40"/>
      <c r="J416" s="14"/>
      <c r="K416" s="27"/>
      <c r="L416" s="40"/>
      <c r="M416" s="14"/>
      <c r="N416" s="15"/>
    </row>
    <row r="417" spans="2:14" x14ac:dyDescent="0.2">
      <c r="B417" s="12"/>
      <c r="C417" s="31" t="s">
        <v>3</v>
      </c>
      <c r="D417" s="7"/>
      <c r="E417" s="67">
        <f>E406+E183+E54+E413</f>
        <v>1770982895</v>
      </c>
      <c r="F417" s="17">
        <f>(E417/$I417)*100</f>
        <v>82.662794522248234</v>
      </c>
      <c r="G417" s="37">
        <f>G413+G406+G183+G54</f>
        <v>376385475</v>
      </c>
      <c r="H417" s="17">
        <f>(G417/$I417)*100</f>
        <v>17.568252787152865</v>
      </c>
      <c r="I417" s="37">
        <f>I406+I183+I54+I413</f>
        <v>2142418370</v>
      </c>
      <c r="J417" s="18">
        <f>J406+J183+J54</f>
        <v>99.988069557114557</v>
      </c>
      <c r="K417" s="9"/>
      <c r="L417" s="37">
        <f>L406+L183+L54+L413</f>
        <v>13645238672.27</v>
      </c>
      <c r="M417" s="28">
        <f>(I417/$L417)*100</f>
        <v>15.70084936919312</v>
      </c>
      <c r="N417" s="19"/>
    </row>
    <row r="418" spans="2:14" ht="13.5" thickBot="1" x14ac:dyDescent="0.25">
      <c r="B418" s="20"/>
      <c r="C418" s="86"/>
      <c r="D418" s="21"/>
      <c r="E418" s="71"/>
      <c r="F418" s="21"/>
      <c r="G418" s="22"/>
      <c r="H418" s="21"/>
      <c r="I418" s="21"/>
      <c r="J418" s="21"/>
      <c r="K418" s="24"/>
      <c r="L418" s="22"/>
      <c r="M418" s="21"/>
      <c r="N418" s="23"/>
    </row>
    <row r="419" spans="2:14" x14ac:dyDescent="0.2">
      <c r="E419" s="11"/>
    </row>
    <row r="420" spans="2:14" x14ac:dyDescent="0.2">
      <c r="C420" s="82" t="s">
        <v>71</v>
      </c>
      <c r="E420" s="11"/>
    </row>
    <row r="421" spans="2:14" x14ac:dyDescent="0.2">
      <c r="C421" s="82" t="s">
        <v>275</v>
      </c>
    </row>
    <row r="422" spans="2:14" x14ac:dyDescent="0.2">
      <c r="C422" s="82" t="s">
        <v>72</v>
      </c>
    </row>
    <row r="423" spans="2:14" x14ac:dyDescent="0.2">
      <c r="C423" s="82" t="s">
        <v>41</v>
      </c>
      <c r="L423" s="38"/>
    </row>
    <row r="426" spans="2:14" x14ac:dyDescent="0.2">
      <c r="C426" s="111" t="s">
        <v>69</v>
      </c>
      <c r="D426" s="111"/>
      <c r="E426" s="111"/>
      <c r="F426" s="111"/>
      <c r="H426" s="110" t="s">
        <v>70</v>
      </c>
      <c r="I426" s="110"/>
      <c r="J426" s="110"/>
      <c r="K426" s="110"/>
      <c r="L426" s="110"/>
    </row>
    <row r="428" spans="2:14" x14ac:dyDescent="0.2">
      <c r="C428" s="82" t="s">
        <v>81</v>
      </c>
      <c r="H428" t="s">
        <v>81</v>
      </c>
    </row>
  </sheetData>
  <mergeCells count="6">
    <mergeCell ref="H426:L426"/>
    <mergeCell ref="C426:F426"/>
    <mergeCell ref="E5:J5"/>
    <mergeCell ref="B1:N1"/>
    <mergeCell ref="B2:N2"/>
    <mergeCell ref="C57:E57"/>
  </mergeCells>
  <phoneticPr fontId="0" type="noConversion"/>
  <printOptions horizontalCentered="1" verticalCentered="1"/>
  <pageMargins left="0.25" right="0.25" top="0.5" bottom="0.5" header="0.5" footer="0.5"/>
  <pageSetup scale="60" orientation="portrait" r:id="rId1"/>
  <headerFooter alignWithMargins="0"/>
  <ignoredErrors>
    <ignoredError sqref="G406:H406 G417:H417 F54:G54 H54 F183:G183 H183 F417 F406 F413:H413" formula="1"/>
  </ignoredErrors>
  <drawing r:id="rId2"/>
  <legacyDrawing r:id="rId3"/>
  <oleObjects>
    <mc:AlternateContent xmlns:mc="http://schemas.openxmlformats.org/markup-compatibility/2006">
      <mc:Choice Requires="x14">
        <oleObject progId="MSGraph.Chart.8" shapeId="1027" r:id="rId4">
          <objectPr defaultSize="0" r:id="rId5">
            <anchor moveWithCells="1">
              <from>
                <xdr:col>2</xdr:col>
                <xdr:colOff>0</xdr:colOff>
                <xdr:row>426</xdr:row>
                <xdr:rowOff>152400</xdr:rowOff>
              </from>
              <to>
                <xdr:col>4</xdr:col>
                <xdr:colOff>990600</xdr:colOff>
                <xdr:row>446</xdr:row>
                <xdr:rowOff>19050</xdr:rowOff>
              </to>
            </anchor>
          </objectPr>
        </oleObject>
      </mc:Choice>
      <mc:Fallback>
        <oleObject progId="MSGraph.Chart.8" shapeId="1027" r:id="rId4"/>
      </mc:Fallback>
    </mc:AlternateContent>
    <mc:AlternateContent xmlns:mc="http://schemas.openxmlformats.org/markup-compatibility/2006">
      <mc:Choice Requires="x14">
        <oleObject progId="MSGraph.Chart.8" shapeId="1028" r:id="rId6">
          <objectPr defaultSize="0" r:id="rId7">
            <anchor moveWithCells="1">
              <from>
                <xdr:col>7</xdr:col>
                <xdr:colOff>9525</xdr:colOff>
                <xdr:row>427</xdr:row>
                <xdr:rowOff>9525</xdr:rowOff>
              </from>
              <to>
                <xdr:col>11</xdr:col>
                <xdr:colOff>1257300</xdr:colOff>
                <xdr:row>446</xdr:row>
                <xdr:rowOff>38100</xdr:rowOff>
              </to>
            </anchor>
          </objectPr>
        </oleObject>
      </mc:Choice>
      <mc:Fallback>
        <oleObject progId="MSGraph.Chart.8" shapeId="1028" r:id="rId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t-16</vt:lpstr>
      <vt:lpstr>'t-16'!Print_Area</vt:lpstr>
      <vt:lpstr>'t-16'!Print_Titles</vt:lpstr>
    </vt:vector>
  </TitlesOfParts>
  <Company>Department of Transportation FTA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grubb</dc:creator>
  <cp:lastModifiedBy>USDOT</cp:lastModifiedBy>
  <cp:lastPrinted>2008-08-29T12:40:32Z</cp:lastPrinted>
  <dcterms:created xsi:type="dcterms:W3CDTF">2000-02-23T15:49:21Z</dcterms:created>
  <dcterms:modified xsi:type="dcterms:W3CDTF">2015-11-04T20:15:19Z</dcterms:modified>
</cp:coreProperties>
</file>