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-60" windowWidth="25200" windowHeight="6435"/>
  </bookViews>
  <sheets>
    <sheet name="t-16" sheetId="1" r:id="rId1"/>
  </sheets>
  <definedNames>
    <definedName name="_xlnm.Print_Area" localSheetId="0">'t-16'!$A$9:$N$298</definedName>
    <definedName name="_xlnm.Print_Titles" localSheetId="0">'t-16'!$1:$8</definedName>
  </definedNames>
  <calcPr calcId="145621"/>
</workbook>
</file>

<file path=xl/calcChain.xml><?xml version="1.0" encoding="utf-8"?>
<calcChain xmlns="http://schemas.openxmlformats.org/spreadsheetml/2006/main">
  <c r="I12" i="1" l="1"/>
  <c r="M12" i="1" s="1"/>
  <c r="I278" i="1" l="1"/>
  <c r="F278" i="1" s="1"/>
  <c r="I271" i="1"/>
  <c r="F271" i="1" s="1"/>
  <c r="I179" i="1"/>
  <c r="I145" i="1"/>
  <c r="F145" i="1" s="1"/>
  <c r="I34" i="1"/>
  <c r="H34" i="1" s="1"/>
  <c r="I13" i="1"/>
  <c r="F13" i="1" s="1"/>
  <c r="H145" i="1" l="1"/>
  <c r="F34" i="1"/>
  <c r="H13" i="1"/>
  <c r="I45" i="1" l="1"/>
  <c r="I46" i="1"/>
  <c r="M46" i="1" s="1"/>
  <c r="I47" i="1"/>
  <c r="M47" i="1" l="1"/>
  <c r="M45" i="1"/>
  <c r="I139" i="1"/>
  <c r="H139" i="1" s="1"/>
  <c r="I140" i="1"/>
  <c r="H140" i="1" s="1"/>
  <c r="I141" i="1"/>
  <c r="M141" i="1" s="1"/>
  <c r="I142" i="1"/>
  <c r="H142" i="1" s="1"/>
  <c r="I143" i="1"/>
  <c r="M143" i="1" s="1"/>
  <c r="I144" i="1"/>
  <c r="M144" i="1" s="1"/>
  <c r="I146" i="1"/>
  <c r="H146" i="1" s="1"/>
  <c r="I147" i="1"/>
  <c r="M147" i="1" s="1"/>
  <c r="I148" i="1"/>
  <c r="M148" i="1" s="1"/>
  <c r="I149" i="1"/>
  <c r="M149" i="1" s="1"/>
  <c r="I150" i="1"/>
  <c r="M150" i="1" s="1"/>
  <c r="F144" i="1"/>
  <c r="I138" i="1"/>
  <c r="H138" i="1" s="1"/>
  <c r="I137" i="1"/>
  <c r="M137" i="1" s="1"/>
  <c r="I136" i="1"/>
  <c r="M136" i="1" s="1"/>
  <c r="I135" i="1"/>
  <c r="M135" i="1" s="1"/>
  <c r="I134" i="1"/>
  <c r="H134" i="1" s="1"/>
  <c r="I133" i="1"/>
  <c r="M133" i="1" s="1"/>
  <c r="I132" i="1"/>
  <c r="M132" i="1" s="1"/>
  <c r="I131" i="1"/>
  <c r="M131" i="1" s="1"/>
  <c r="F140" i="1" l="1"/>
  <c r="M142" i="1"/>
  <c r="H144" i="1"/>
  <c r="F142" i="1"/>
  <c r="F148" i="1"/>
  <c r="M140" i="1"/>
  <c r="M134" i="1"/>
  <c r="M138" i="1"/>
  <c r="H148" i="1"/>
  <c r="F139" i="1"/>
  <c r="F146" i="1"/>
  <c r="F137" i="1"/>
  <c r="M139" i="1"/>
  <c r="M146" i="1"/>
  <c r="H131" i="1"/>
  <c r="H132" i="1"/>
  <c r="H133" i="1"/>
  <c r="H135" i="1"/>
  <c r="H136" i="1"/>
  <c r="H137" i="1"/>
  <c r="F138" i="1"/>
  <c r="F131" i="1"/>
  <c r="F132" i="1"/>
  <c r="F133" i="1"/>
  <c r="F134" i="1"/>
  <c r="F135" i="1"/>
  <c r="F136" i="1"/>
  <c r="I44" i="1"/>
  <c r="I43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G325" i="1"/>
  <c r="I152" i="1" l="1"/>
  <c r="I317" i="1"/>
  <c r="M317" i="1" s="1"/>
  <c r="I318" i="1"/>
  <c r="M318" i="1" s="1"/>
  <c r="I319" i="1"/>
  <c r="M319" i="1" s="1"/>
  <c r="I320" i="1"/>
  <c r="M320" i="1" s="1"/>
  <c r="I321" i="1"/>
  <c r="M321" i="1" s="1"/>
  <c r="I322" i="1"/>
  <c r="M322" i="1" s="1"/>
  <c r="I323" i="1"/>
  <c r="M323" i="1" s="1"/>
  <c r="I316" i="1"/>
  <c r="M316" i="1" s="1"/>
  <c r="L325" i="1" l="1"/>
  <c r="F79" i="1"/>
  <c r="I315" i="1"/>
  <c r="I314" i="1"/>
  <c r="F314" i="1" s="1"/>
  <c r="I313" i="1"/>
  <c r="I312" i="1"/>
  <c r="I311" i="1"/>
  <c r="I310" i="1"/>
  <c r="I309" i="1"/>
  <c r="I308" i="1"/>
  <c r="I307" i="1"/>
  <c r="F307" i="1" s="1"/>
  <c r="I306" i="1"/>
  <c r="I305" i="1"/>
  <c r="I304" i="1"/>
  <c r="I303" i="1"/>
  <c r="F303" i="1" s="1"/>
  <c r="E325" i="1"/>
  <c r="I325" i="1" l="1"/>
  <c r="H325" i="1" s="1"/>
  <c r="M305" i="1"/>
  <c r="M307" i="1"/>
  <c r="M309" i="1"/>
  <c r="M311" i="1"/>
  <c r="M315" i="1"/>
  <c r="F309" i="1"/>
  <c r="F313" i="1"/>
  <c r="M304" i="1"/>
  <c r="M306" i="1"/>
  <c r="M308" i="1"/>
  <c r="M310" i="1"/>
  <c r="M312" i="1"/>
  <c r="M314" i="1"/>
  <c r="M313" i="1"/>
  <c r="M325" i="1" l="1"/>
  <c r="M32" i="1"/>
  <c r="F67" i="1"/>
  <c r="F325" i="1" l="1"/>
  <c r="M25" i="1"/>
  <c r="M18" i="1"/>
  <c r="H67" i="1"/>
  <c r="M67" i="1"/>
  <c r="I249" i="1" l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F269" i="1" s="1"/>
  <c r="I270" i="1"/>
  <c r="I272" i="1"/>
  <c r="F272" i="1" s="1"/>
  <c r="I273" i="1"/>
  <c r="I274" i="1"/>
  <c r="I275" i="1"/>
  <c r="I276" i="1"/>
  <c r="F276" i="1" s="1"/>
  <c r="I277" i="1"/>
  <c r="F277" i="1" s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F54" i="1"/>
  <c r="F57" i="1"/>
  <c r="F62" i="1"/>
  <c r="F63" i="1"/>
  <c r="M64" i="1"/>
  <c r="F76" i="1"/>
  <c r="F80" i="1"/>
  <c r="M82" i="1"/>
  <c r="F90" i="1"/>
  <c r="F91" i="1"/>
  <c r="F109" i="1"/>
  <c r="H39" i="1"/>
  <c r="F110" i="1"/>
  <c r="M112" i="1"/>
  <c r="M118" i="1"/>
  <c r="M125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L152" i="1"/>
  <c r="L49" i="1"/>
  <c r="F27" i="1"/>
  <c r="F28" i="1"/>
  <c r="F29" i="1"/>
  <c r="F30" i="1"/>
  <c r="F31" i="1"/>
  <c r="F33" i="1"/>
  <c r="M35" i="1"/>
  <c r="F36" i="1"/>
  <c r="F37" i="1"/>
  <c r="F38" i="1"/>
  <c r="F40" i="1"/>
  <c r="F41" i="1"/>
  <c r="F42" i="1"/>
  <c r="M43" i="1"/>
  <c r="M44" i="1"/>
  <c r="I185" i="1"/>
  <c r="G300" i="1"/>
  <c r="E300" i="1"/>
  <c r="M109" i="1"/>
  <c r="M11" i="1"/>
  <c r="H16" i="1"/>
  <c r="M20" i="1"/>
  <c r="M21" i="1"/>
  <c r="F22" i="1"/>
  <c r="M23" i="1"/>
  <c r="L300" i="1"/>
  <c r="I170" i="1"/>
  <c r="G152" i="1"/>
  <c r="E152" i="1"/>
  <c r="E49" i="1"/>
  <c r="I187" i="1"/>
  <c r="I186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G49" i="1"/>
  <c r="I156" i="1"/>
  <c r="G329" i="1" l="1"/>
  <c r="E329" i="1"/>
  <c r="F156" i="1"/>
  <c r="M171" i="1"/>
  <c r="M175" i="1"/>
  <c r="F175" i="1"/>
  <c r="M177" i="1"/>
  <c r="M180" i="1"/>
  <c r="F184" i="1"/>
  <c r="F187" i="1"/>
  <c r="F247" i="1"/>
  <c r="M243" i="1"/>
  <c r="M235" i="1"/>
  <c r="F233" i="1"/>
  <c r="M231" i="1"/>
  <c r="F231" i="1"/>
  <c r="M217" i="1"/>
  <c r="F217" i="1"/>
  <c r="F215" i="1"/>
  <c r="H213" i="1"/>
  <c r="F213" i="1"/>
  <c r="F211" i="1"/>
  <c r="M207" i="1"/>
  <c r="F207" i="1"/>
  <c r="M201" i="1"/>
  <c r="M199" i="1"/>
  <c r="M191" i="1"/>
  <c r="H127" i="1"/>
  <c r="F127" i="1"/>
  <c r="H123" i="1"/>
  <c r="F123" i="1"/>
  <c r="H121" i="1"/>
  <c r="H119" i="1"/>
  <c r="F119" i="1"/>
  <c r="M117" i="1"/>
  <c r="F117" i="1"/>
  <c r="M115" i="1"/>
  <c r="F115" i="1"/>
  <c r="M113" i="1"/>
  <c r="F113" i="1"/>
  <c r="M111" i="1"/>
  <c r="F111" i="1"/>
  <c r="H108" i="1"/>
  <c r="F108" i="1"/>
  <c r="H105" i="1"/>
  <c r="F105" i="1"/>
  <c r="H103" i="1"/>
  <c r="F103" i="1"/>
  <c r="M101" i="1"/>
  <c r="F101" i="1"/>
  <c r="H99" i="1"/>
  <c r="F99" i="1"/>
  <c r="M97" i="1"/>
  <c r="F97" i="1"/>
  <c r="M95" i="1"/>
  <c r="F95" i="1"/>
  <c r="M93" i="1"/>
  <c r="F93" i="1"/>
  <c r="M89" i="1"/>
  <c r="M84" i="1"/>
  <c r="M77" i="1"/>
  <c r="F77" i="1"/>
  <c r="M75" i="1"/>
  <c r="F75" i="1"/>
  <c r="M73" i="1"/>
  <c r="M71" i="1"/>
  <c r="M69" i="1"/>
  <c r="F69" i="1"/>
  <c r="M66" i="1"/>
  <c r="F66" i="1"/>
  <c r="M61" i="1"/>
  <c r="M55" i="1"/>
  <c r="F55" i="1"/>
  <c r="M296" i="1"/>
  <c r="F292" i="1"/>
  <c r="F279" i="1"/>
  <c r="F259" i="1"/>
  <c r="F255" i="1"/>
  <c r="F253" i="1"/>
  <c r="M160" i="1"/>
  <c r="M169" i="1"/>
  <c r="M172" i="1"/>
  <c r="M176" i="1"/>
  <c r="M178" i="1"/>
  <c r="M181" i="1"/>
  <c r="M183" i="1"/>
  <c r="M186" i="1"/>
  <c r="L329" i="1"/>
  <c r="F242" i="1"/>
  <c r="M238" i="1"/>
  <c r="F238" i="1"/>
  <c r="F234" i="1"/>
  <c r="F232" i="1"/>
  <c r="F228" i="1"/>
  <c r="H224" i="1"/>
  <c r="F224" i="1"/>
  <c r="M220" i="1"/>
  <c r="F220" i="1"/>
  <c r="M216" i="1"/>
  <c r="M210" i="1"/>
  <c r="F204" i="1"/>
  <c r="M202" i="1"/>
  <c r="M198" i="1"/>
  <c r="M194" i="1"/>
  <c r="M190" i="1"/>
  <c r="M130" i="1"/>
  <c r="F130" i="1"/>
  <c r="H128" i="1"/>
  <c r="F128" i="1"/>
  <c r="M126" i="1"/>
  <c r="F126" i="1"/>
  <c r="M124" i="1"/>
  <c r="M122" i="1"/>
  <c r="F122" i="1"/>
  <c r="M120" i="1"/>
  <c r="M116" i="1"/>
  <c r="F116" i="1"/>
  <c r="M114" i="1"/>
  <c r="F114" i="1"/>
  <c r="H107" i="1"/>
  <c r="F107" i="1"/>
  <c r="M106" i="1"/>
  <c r="F106" i="1"/>
  <c r="M104" i="1"/>
  <c r="F104" i="1"/>
  <c r="M102" i="1"/>
  <c r="F102" i="1"/>
  <c r="M100" i="1"/>
  <c r="M98" i="1"/>
  <c r="F98" i="1"/>
  <c r="M96" i="1"/>
  <c r="F96" i="1"/>
  <c r="M94" i="1"/>
  <c r="F94" i="1"/>
  <c r="M92" i="1"/>
  <c r="F92" i="1"/>
  <c r="M88" i="1"/>
  <c r="F88" i="1"/>
  <c r="M85" i="1"/>
  <c r="M81" i="1"/>
  <c r="F81" i="1"/>
  <c r="H78" i="1"/>
  <c r="F78" i="1"/>
  <c r="M72" i="1"/>
  <c r="F72" i="1"/>
  <c r="M68" i="1"/>
  <c r="F68" i="1"/>
  <c r="M65" i="1"/>
  <c r="M56" i="1"/>
  <c r="F56" i="1"/>
  <c r="M295" i="1"/>
  <c r="M293" i="1"/>
  <c r="M291" i="1"/>
  <c r="M289" i="1"/>
  <c r="M287" i="1"/>
  <c r="M286" i="1"/>
  <c r="F286" i="1"/>
  <c r="M284" i="1"/>
  <c r="M282" i="1"/>
  <c r="M280" i="1"/>
  <c r="M278" i="1"/>
  <c r="M276" i="1"/>
  <c r="M274" i="1"/>
  <c r="M272" i="1"/>
  <c r="M269" i="1"/>
  <c r="M267" i="1"/>
  <c r="M265" i="1"/>
  <c r="M263" i="1"/>
  <c r="M262" i="1"/>
  <c r="M260" i="1"/>
  <c r="M258" i="1"/>
  <c r="F258" i="1"/>
  <c r="M256" i="1"/>
  <c r="M254" i="1"/>
  <c r="M252" i="1"/>
  <c r="F252" i="1"/>
  <c r="M250" i="1"/>
  <c r="F250" i="1"/>
  <c r="M173" i="1"/>
  <c r="H56" i="1"/>
  <c r="M38" i="1"/>
  <c r="H80" i="1"/>
  <c r="M80" i="1"/>
  <c r="M29" i="1"/>
  <c r="M128" i="1"/>
  <c r="M182" i="1"/>
  <c r="M39" i="1"/>
  <c r="M159" i="1"/>
  <c r="H40" i="1"/>
  <c r="M298" i="1"/>
  <c r="M297" i="1"/>
  <c r="M294" i="1"/>
  <c r="M292" i="1"/>
  <c r="M290" i="1"/>
  <c r="M288" i="1"/>
  <c r="M285" i="1"/>
  <c r="M283" i="1"/>
  <c r="M281" i="1"/>
  <c r="M279" i="1"/>
  <c r="M277" i="1"/>
  <c r="M275" i="1"/>
  <c r="M273" i="1"/>
  <c r="M270" i="1"/>
  <c r="M268" i="1"/>
  <c r="M266" i="1"/>
  <c r="M264" i="1"/>
  <c r="M261" i="1"/>
  <c r="M259" i="1"/>
  <c r="M257" i="1"/>
  <c r="M255" i="1"/>
  <c r="M253" i="1"/>
  <c r="M251" i="1"/>
  <c r="M249" i="1"/>
  <c r="M33" i="1"/>
  <c r="M184" i="1"/>
  <c r="M158" i="1"/>
  <c r="M187" i="1"/>
  <c r="H207" i="1"/>
  <c r="M129" i="1"/>
  <c r="H111" i="1"/>
  <c r="M127" i="1"/>
  <c r="M103" i="1"/>
  <c r="H97" i="1"/>
  <c r="H115" i="1"/>
  <c r="M110" i="1"/>
  <c r="H126" i="1"/>
  <c r="M76" i="1"/>
  <c r="H76" i="1"/>
  <c r="M62" i="1"/>
  <c r="H68" i="1"/>
  <c r="M108" i="1"/>
  <c r="H77" i="1"/>
  <c r="H114" i="1"/>
  <c r="H122" i="1"/>
  <c r="H30" i="1"/>
  <c r="F20" i="1"/>
  <c r="M26" i="1"/>
  <c r="M36" i="1"/>
  <c r="M41" i="1"/>
  <c r="H38" i="1"/>
  <c r="H20" i="1"/>
  <c r="H37" i="1"/>
  <c r="M40" i="1"/>
  <c r="H31" i="1"/>
  <c r="H11" i="1"/>
  <c r="M27" i="1"/>
  <c r="M105" i="1"/>
  <c r="H62" i="1"/>
  <c r="M119" i="1"/>
  <c r="M174" i="1"/>
  <c r="M107" i="1"/>
  <c r="M87" i="1"/>
  <c r="I300" i="1"/>
  <c r="M300" i="1" s="1"/>
  <c r="M223" i="1"/>
  <c r="H28" i="1"/>
  <c r="H33" i="1"/>
  <c r="H42" i="1"/>
  <c r="F21" i="1"/>
  <c r="H29" i="1"/>
  <c r="M30" i="1"/>
  <c r="M37" i="1"/>
  <c r="M31" i="1"/>
  <c r="H41" i="1"/>
  <c r="M42" i="1"/>
  <c r="H81" i="1"/>
  <c r="H27" i="1"/>
  <c r="M28" i="1"/>
  <c r="M121" i="1"/>
  <c r="H72" i="1"/>
  <c r="M123" i="1"/>
  <c r="H101" i="1"/>
  <c r="M156" i="1"/>
  <c r="M157" i="1"/>
  <c r="H102" i="1"/>
  <c r="H130" i="1"/>
  <c r="M63" i="1"/>
  <c r="M230" i="1"/>
  <c r="M163" i="1"/>
  <c r="M165" i="1"/>
  <c r="H23" i="1"/>
  <c r="F23" i="1"/>
  <c r="M19" i="1"/>
  <c r="M17" i="1"/>
  <c r="H15" i="1"/>
  <c r="F15" i="1"/>
  <c r="H92" i="1"/>
  <c r="M91" i="1"/>
  <c r="M83" i="1"/>
  <c r="M74" i="1"/>
  <c r="M59" i="1"/>
  <c r="M58" i="1"/>
  <c r="H54" i="1"/>
  <c r="M247" i="1"/>
  <c r="M244" i="1"/>
  <c r="M240" i="1"/>
  <c r="H238" i="1"/>
  <c r="M236" i="1"/>
  <c r="M232" i="1"/>
  <c r="H228" i="1"/>
  <c r="M228" i="1"/>
  <c r="M225" i="1"/>
  <c r="M221" i="1"/>
  <c r="M218" i="1"/>
  <c r="M211" i="1"/>
  <c r="M208" i="1"/>
  <c r="M204" i="1"/>
  <c r="M197" i="1"/>
  <c r="M195" i="1"/>
  <c r="M193" i="1"/>
  <c r="M189" i="1"/>
  <c r="M162" i="1"/>
  <c r="M164" i="1"/>
  <c r="M166" i="1"/>
  <c r="M167" i="1"/>
  <c r="M24" i="1"/>
  <c r="M22" i="1"/>
  <c r="H22" i="1"/>
  <c r="M16" i="1"/>
  <c r="F16" i="1"/>
  <c r="M14" i="1"/>
  <c r="F14" i="1"/>
  <c r="H14" i="1"/>
  <c r="F11" i="1"/>
  <c r="I49" i="1"/>
  <c r="H104" i="1"/>
  <c r="M99" i="1"/>
  <c r="H96" i="1"/>
  <c r="M90" i="1"/>
  <c r="M78" i="1"/>
  <c r="M70" i="1"/>
  <c r="M60" i="1"/>
  <c r="M57" i="1"/>
  <c r="H57" i="1"/>
  <c r="M248" i="1"/>
  <c r="M246" i="1"/>
  <c r="M245" i="1"/>
  <c r="M241" i="1"/>
  <c r="M239" i="1"/>
  <c r="M237" i="1"/>
  <c r="M233" i="1"/>
  <c r="M229" i="1"/>
  <c r="M227" i="1"/>
  <c r="M224" i="1"/>
  <c r="M222" i="1"/>
  <c r="M219" i="1"/>
  <c r="M215" i="1"/>
  <c r="M214" i="1"/>
  <c r="M212" i="1"/>
  <c r="M209" i="1"/>
  <c r="M205" i="1"/>
  <c r="M203" i="1"/>
  <c r="M200" i="1"/>
  <c r="M196" i="1"/>
  <c r="M192" i="1"/>
  <c r="M188" i="1"/>
  <c r="M168" i="1"/>
  <c r="F39" i="1"/>
  <c r="M54" i="1"/>
  <c r="M185" i="1"/>
  <c r="M161" i="1"/>
  <c r="H21" i="1"/>
  <c r="M15" i="1"/>
  <c r="H91" i="1"/>
  <c r="M152" i="1"/>
  <c r="M206" i="1"/>
  <c r="M213" i="1"/>
  <c r="M226" i="1"/>
  <c r="M234" i="1"/>
  <c r="M242" i="1"/>
  <c r="I329" i="1" l="1"/>
  <c r="M49" i="1"/>
  <c r="F300" i="1"/>
  <c r="H300" i="1"/>
  <c r="H152" i="1"/>
  <c r="H49" i="1"/>
  <c r="F49" i="1"/>
  <c r="F152" i="1"/>
  <c r="J13" i="1" l="1"/>
  <c r="J12" i="1"/>
  <c r="J179" i="1"/>
  <c r="J271" i="1"/>
  <c r="J145" i="1"/>
  <c r="H329" i="1"/>
  <c r="J34" i="1"/>
  <c r="J46" i="1"/>
  <c r="J45" i="1"/>
  <c r="J47" i="1"/>
  <c r="J140" i="1"/>
  <c r="J142" i="1"/>
  <c r="J144" i="1"/>
  <c r="J147" i="1"/>
  <c r="J149" i="1"/>
  <c r="J139" i="1"/>
  <c r="J141" i="1"/>
  <c r="J143" i="1"/>
  <c r="J146" i="1"/>
  <c r="J148" i="1"/>
  <c r="J150" i="1"/>
  <c r="J131" i="1"/>
  <c r="J136" i="1"/>
  <c r="J134" i="1"/>
  <c r="J137" i="1"/>
  <c r="J133" i="1"/>
  <c r="J132" i="1"/>
  <c r="J135" i="1"/>
  <c r="J138" i="1"/>
  <c r="J317" i="1"/>
  <c r="J319" i="1"/>
  <c r="J321" i="1"/>
  <c r="J323" i="1"/>
  <c r="J318" i="1"/>
  <c r="J320" i="1"/>
  <c r="J322" i="1"/>
  <c r="J316" i="1"/>
  <c r="J313" i="1"/>
  <c r="J307" i="1"/>
  <c r="J309" i="1"/>
  <c r="J311" i="1"/>
  <c r="J315" i="1"/>
  <c r="J314" i="1"/>
  <c r="J305" i="1"/>
  <c r="J303" i="1"/>
  <c r="J304" i="1"/>
  <c r="J306" i="1"/>
  <c r="J308" i="1"/>
  <c r="J310" i="1"/>
  <c r="J312" i="1"/>
  <c r="J159" i="1"/>
  <c r="J180" i="1"/>
  <c r="J245" i="1"/>
  <c r="J213" i="1"/>
  <c r="J211" i="1"/>
  <c r="J203" i="1"/>
  <c r="J199" i="1"/>
  <c r="J292" i="1"/>
  <c r="J288" i="1"/>
  <c r="J285" i="1"/>
  <c r="J261" i="1"/>
  <c r="J257" i="1"/>
  <c r="J158" i="1"/>
  <c r="J160" i="1"/>
  <c r="J164" i="1"/>
  <c r="J167" i="1"/>
  <c r="J172" i="1"/>
  <c r="J181" i="1"/>
  <c r="J244" i="1"/>
  <c r="J236" i="1"/>
  <c r="J232" i="1"/>
  <c r="J222" i="1"/>
  <c r="J208" i="1"/>
  <c r="J206" i="1"/>
  <c r="J202" i="1"/>
  <c r="J192" i="1"/>
  <c r="J297" i="1"/>
  <c r="J291" i="1"/>
  <c r="J278" i="1"/>
  <c r="J274" i="1"/>
  <c r="J269" i="1"/>
  <c r="J260" i="1"/>
  <c r="J254" i="1"/>
  <c r="J163" i="1"/>
  <c r="J165" i="1"/>
  <c r="J168" i="1"/>
  <c r="J171" i="1"/>
  <c r="J177" i="1"/>
  <c r="J182" i="1"/>
  <c r="J184" i="1"/>
  <c r="J187" i="1"/>
  <c r="J241" i="1"/>
  <c r="J239" i="1"/>
  <c r="J237" i="1"/>
  <c r="J235" i="1"/>
  <c r="J233" i="1"/>
  <c r="J227" i="1"/>
  <c r="J225" i="1"/>
  <c r="J223" i="1"/>
  <c r="J221" i="1"/>
  <c r="J217" i="1"/>
  <c r="J215" i="1"/>
  <c r="J207" i="1"/>
  <c r="J205" i="1"/>
  <c r="J197" i="1"/>
  <c r="J195" i="1"/>
  <c r="J193" i="1"/>
  <c r="J191" i="1"/>
  <c r="J189" i="1"/>
  <c r="J298" i="1"/>
  <c r="J296" i="1"/>
  <c r="J294" i="1"/>
  <c r="J283" i="1"/>
  <c r="J279" i="1"/>
  <c r="J277" i="1"/>
  <c r="J270" i="1"/>
  <c r="J268" i="1"/>
  <c r="J266" i="1"/>
  <c r="J264" i="1"/>
  <c r="J255" i="1"/>
  <c r="J253" i="1"/>
  <c r="J251" i="1"/>
  <c r="J249" i="1"/>
  <c r="J174" i="1"/>
  <c r="J176" i="1"/>
  <c r="J183" i="1"/>
  <c r="J186" i="1"/>
  <c r="J185" i="1"/>
  <c r="J248" i="1"/>
  <c r="J242" i="1"/>
  <c r="J240" i="1"/>
  <c r="J230" i="1"/>
  <c r="J228" i="1"/>
  <c r="J226" i="1"/>
  <c r="J220" i="1"/>
  <c r="J218" i="1"/>
  <c r="J216" i="1"/>
  <c r="J212" i="1"/>
  <c r="J210" i="1"/>
  <c r="J204" i="1"/>
  <c r="J200" i="1"/>
  <c r="J198" i="1"/>
  <c r="J196" i="1"/>
  <c r="J194" i="1"/>
  <c r="J190" i="1"/>
  <c r="J188" i="1"/>
  <c r="J293" i="1"/>
  <c r="J287" i="1"/>
  <c r="J286" i="1"/>
  <c r="J280" i="1"/>
  <c r="J265" i="1"/>
  <c r="J263" i="1"/>
  <c r="J262" i="1"/>
  <c r="J256" i="1"/>
  <c r="J250" i="1"/>
  <c r="J157" i="1"/>
  <c r="J161" i="1"/>
  <c r="J173" i="1"/>
  <c r="J156" i="1"/>
  <c r="J175" i="1"/>
  <c r="J247" i="1"/>
  <c r="J243" i="1"/>
  <c r="J231" i="1"/>
  <c r="J229" i="1"/>
  <c r="J219" i="1"/>
  <c r="J209" i="1"/>
  <c r="J201" i="1"/>
  <c r="J290" i="1"/>
  <c r="J281" i="1"/>
  <c r="J275" i="1"/>
  <c r="J273" i="1"/>
  <c r="J259" i="1"/>
  <c r="J162" i="1"/>
  <c r="J166" i="1"/>
  <c r="J169" i="1"/>
  <c r="J178" i="1"/>
  <c r="J246" i="1"/>
  <c r="J238" i="1"/>
  <c r="J234" i="1"/>
  <c r="J224" i="1"/>
  <c r="J214" i="1"/>
  <c r="J295" i="1"/>
  <c r="J289" i="1"/>
  <c r="J284" i="1"/>
  <c r="J282" i="1"/>
  <c r="J276" i="1"/>
  <c r="J272" i="1"/>
  <c r="J267" i="1"/>
  <c r="J258" i="1"/>
  <c r="J252" i="1"/>
  <c r="J170" i="1"/>
  <c r="J325" i="1"/>
  <c r="J25" i="1"/>
  <c r="J67" i="1"/>
  <c r="J18" i="1"/>
  <c r="M329" i="1"/>
  <c r="J32" i="1"/>
  <c r="F329" i="1"/>
  <c r="J42" i="1"/>
  <c r="J81" i="1"/>
  <c r="J129" i="1"/>
  <c r="J61" i="1"/>
  <c r="J33" i="1"/>
  <c r="J14" i="1"/>
  <c r="J41" i="1"/>
  <c r="J126" i="1"/>
  <c r="J64" i="1"/>
  <c r="J117" i="1"/>
  <c r="J101" i="1"/>
  <c r="J84" i="1"/>
  <c r="J122" i="1"/>
  <c r="J20" i="1"/>
  <c r="J109" i="1"/>
  <c r="J94" i="1"/>
  <c r="J128" i="1"/>
  <c r="J123" i="1"/>
  <c r="J99" i="1"/>
  <c r="J82" i="1"/>
  <c r="J30" i="1"/>
  <c r="J125" i="1"/>
  <c r="J118" i="1"/>
  <c r="J35" i="1"/>
  <c r="J93" i="1"/>
  <c r="J22" i="1"/>
  <c r="J98" i="1"/>
  <c r="J70" i="1"/>
  <c r="J85" i="1"/>
  <c r="J120" i="1"/>
  <c r="J66" i="1"/>
  <c r="J119" i="1"/>
  <c r="J96" i="1"/>
  <c r="J127" i="1"/>
  <c r="J121" i="1"/>
  <c r="J114" i="1"/>
  <c r="J90" i="1"/>
  <c r="J115" i="1"/>
  <c r="J11" i="1"/>
  <c r="J56" i="1"/>
  <c r="J43" i="1"/>
  <c r="J27" i="1"/>
  <c r="J37" i="1"/>
  <c r="J91" i="1"/>
  <c r="J103" i="1"/>
  <c r="J88" i="1"/>
  <c r="J130" i="1"/>
  <c r="J95" i="1"/>
  <c r="J29" i="1"/>
  <c r="J112" i="1"/>
  <c r="J104" i="1"/>
  <c r="J89" i="1"/>
  <c r="J72" i="1"/>
  <c r="J63" i="1"/>
  <c r="J74" i="1"/>
  <c r="J73" i="1"/>
  <c r="J76" i="1"/>
  <c r="J113" i="1"/>
  <c r="J16" i="1"/>
  <c r="J62" i="1"/>
  <c r="J105" i="1"/>
  <c r="J31" i="1"/>
  <c r="J40" i="1"/>
  <c r="J124" i="1"/>
  <c r="J116" i="1"/>
  <c r="J78" i="1"/>
  <c r="J106" i="1"/>
  <c r="J111" i="1"/>
  <c r="J57" i="1"/>
  <c r="J83" i="1"/>
  <c r="J77" i="1"/>
  <c r="J102" i="1"/>
  <c r="J110" i="1"/>
  <c r="J97" i="1"/>
  <c r="J80" i="1"/>
  <c r="J38" i="1"/>
  <c r="J28" i="1"/>
  <c r="J87" i="1"/>
  <c r="J65" i="1"/>
  <c r="J69" i="1"/>
  <c r="J55" i="1"/>
  <c r="J24" i="1"/>
  <c r="J68" i="1"/>
  <c r="J108" i="1"/>
  <c r="J36" i="1"/>
  <c r="J44" i="1"/>
  <c r="J26" i="1"/>
  <c r="J23" i="1"/>
  <c r="J58" i="1"/>
  <c r="J60" i="1"/>
  <c r="J92" i="1"/>
  <c r="J300" i="1"/>
  <c r="J107" i="1"/>
  <c r="J75" i="1"/>
  <c r="J100" i="1"/>
  <c r="J54" i="1"/>
  <c r="J21" i="1"/>
  <c r="J17" i="1"/>
  <c r="J39" i="1"/>
  <c r="J15" i="1"/>
  <c r="J19" i="1"/>
  <c r="J59" i="1"/>
  <c r="J71" i="1"/>
  <c r="J152" i="1"/>
  <c r="J49" i="1"/>
  <c r="J329" i="1" l="1"/>
</calcChain>
</file>

<file path=xl/sharedStrings.xml><?xml version="1.0" encoding="utf-8"?>
<sst xmlns="http://schemas.openxmlformats.org/spreadsheetml/2006/main" count="332" uniqueCount="324">
  <si>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</si>
  <si>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</si>
  <si>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</si>
  <si>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</si>
  <si>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</si>
  <si>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</si>
  <si>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</si>
  <si>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</si>
  <si>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</si>
  <si>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</si>
  <si>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</si>
  <si>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Atlanta, GA</t>
  </si>
  <si>
    <t>Cleveland, OH</t>
  </si>
  <si>
    <t>Detroit, MI</t>
  </si>
  <si>
    <t>Houston, TX</t>
  </si>
  <si>
    <t>New Orleans, LA</t>
  </si>
  <si>
    <t>Pittsburgh, PA</t>
  </si>
  <si>
    <t>San Antonio, TX</t>
  </si>
  <si>
    <t>San Diego, CA</t>
  </si>
  <si>
    <t>Seattle, WA</t>
  </si>
  <si>
    <t>SUBTOTAL</t>
  </si>
  <si>
    <t>Akron, OH</t>
  </si>
  <si>
    <t>Baton Rouge, LA</t>
  </si>
  <si>
    <t>Colorado Springs, CO</t>
  </si>
  <si>
    <t>Dayton, OH</t>
  </si>
  <si>
    <t>Des Moines, IA</t>
  </si>
  <si>
    <t>Durham, NC</t>
  </si>
  <si>
    <t>Flint, MI</t>
  </si>
  <si>
    <t>Fort Wayne, IN</t>
  </si>
  <si>
    <t>Harrisburg, PA</t>
  </si>
  <si>
    <t>Jacksonville, FL</t>
  </si>
  <si>
    <t>Knoxville, TN</t>
  </si>
  <si>
    <t>Raleigh, NC</t>
  </si>
  <si>
    <t>Richmond, VA</t>
  </si>
  <si>
    <t>Rockford, IL</t>
  </si>
  <si>
    <t>Tulsa, OK</t>
  </si>
  <si>
    <t>Wichita, KS</t>
  </si>
  <si>
    <t>&lt; 200,000 POPUL.</t>
  </si>
  <si>
    <t>OBLIGATIONS</t>
  </si>
  <si>
    <t>PM as</t>
  </si>
  <si>
    <t>Cap. Obs.</t>
  </si>
  <si>
    <t xml:space="preserve">                 Below SUBTOTALs:  capital obligations and the % of PM obligations are shown based on the entire population group (including areas without PM).  </t>
  </si>
  <si>
    <t>Ann Arbor, MI</t>
  </si>
  <si>
    <t>Sacramento, CA</t>
  </si>
  <si>
    <t>Stockton, CA</t>
  </si>
  <si>
    <t>Madison, WI</t>
  </si>
  <si>
    <t>Chicago, IL-IN</t>
  </si>
  <si>
    <t>Columbus, GA-AL</t>
  </si>
  <si>
    <t>Toledo, OH-MI</t>
  </si>
  <si>
    <t>Springfield, MA-CT</t>
  </si>
  <si>
    <t>Virginia Beach, VA</t>
  </si>
  <si>
    <t>St. Louis, MO-IL</t>
  </si>
  <si>
    <t>Providence, RI-MA</t>
  </si>
  <si>
    <t>Portland, OR-WA</t>
  </si>
  <si>
    <t>Philadelphia, PA-NJ-DE-MD</t>
  </si>
  <si>
    <t>Miami, FL</t>
  </si>
  <si>
    <t>South Bend, IN-MI</t>
  </si>
  <si>
    <t>Scranton, PA</t>
  </si>
  <si>
    <t>Port St. Lucie, FL</t>
  </si>
  <si>
    <t>Oxnard, CA</t>
  </si>
  <si>
    <t>Nashville-Davidson, TN</t>
  </si>
  <si>
    <t>Little Rock, AR</t>
  </si>
  <si>
    <t>Lansing, MI</t>
  </si>
  <si>
    <t>Evansville, IN-KY</t>
  </si>
  <si>
    <t>Canton, OH</t>
  </si>
  <si>
    <t>Anchorage, AK</t>
  </si>
  <si>
    <t>Preventive Maintenance Obligations, by Type</t>
  </si>
  <si>
    <t>Preventive Maintenance Obligations, by Population Category</t>
  </si>
  <si>
    <t xml:space="preserve">NOTE:     Bus preventive maintenance obligations are included in Bus Other in Table 16;  rail PM is included in Fixed Guideway.   </t>
  </si>
  <si>
    <t xml:space="preserve">                 Total capital obligations = Total Bus + Fixed Guideway + New Starts obligations from Table 16.  </t>
  </si>
  <si>
    <t>Cincinnati, OH-KY-IN</t>
  </si>
  <si>
    <t>Tucson, AZ</t>
  </si>
  <si>
    <t>Pensacola, FL-AL</t>
  </si>
  <si>
    <t>Lincoln, NE</t>
  </si>
  <si>
    <t>Barnstable Town, MA</t>
  </si>
  <si>
    <t>graph</t>
  </si>
  <si>
    <t>Boston, MA--NH--RI</t>
  </si>
  <si>
    <t>Dallas--Fort Worth--Arlington, TX</t>
  </si>
  <si>
    <t>Denver--Aurora, CO</t>
  </si>
  <si>
    <t>Kansas City, MO-KS</t>
  </si>
  <si>
    <t>Milwaukee, WI</t>
  </si>
  <si>
    <t>New York--Newark, NY-NJ-CT</t>
  </si>
  <si>
    <t>Riverside--San Bernardino, CA</t>
  </si>
  <si>
    <t>San Francisco--Oakland, CA</t>
  </si>
  <si>
    <t>Washington, DC-VA-MD</t>
  </si>
  <si>
    <t>Charleston--North Charleston, SC</t>
  </si>
  <si>
    <t>Chattanooga, TN-GA</t>
  </si>
  <si>
    <t>Davenport, IA-IL</t>
  </si>
  <si>
    <t>Fresno, CA</t>
  </si>
  <si>
    <t>Greensboro, NC</t>
  </si>
  <si>
    <t>Lancaster, PA</t>
  </si>
  <si>
    <t>Memphis, TN-MS-AR</t>
  </si>
  <si>
    <t>Reading, PA</t>
  </si>
  <si>
    <t>Sarasota--Bradenton, FL</t>
  </si>
  <si>
    <t>Springfield, MO</t>
  </si>
  <si>
    <t>Worcester, MA-CT</t>
  </si>
  <si>
    <t>200,000 - 1,000,000 POP.</t>
  </si>
  <si>
    <t>Omaha, NE-IA</t>
  </si>
  <si>
    <t>Peoria, IL</t>
  </si>
  <si>
    <t>Rochester, NY</t>
  </si>
  <si>
    <t>Augusta-Richmond County, GA-SC</t>
  </si>
  <si>
    <t>Eugene, OR</t>
  </si>
  <si>
    <t>Abilene, TX</t>
  </si>
  <si>
    <t>Bowling Green, KY</t>
  </si>
  <si>
    <t>Burlington, VT</t>
  </si>
  <si>
    <t>Casper, WY</t>
  </si>
  <si>
    <t>Clarksville, TN-KY</t>
  </si>
  <si>
    <t>College Station--Bryan, TX</t>
  </si>
  <si>
    <t>Corvallis, OR</t>
  </si>
  <si>
    <t>Elmira, NY</t>
  </si>
  <si>
    <t>Fargo, ND-MN</t>
  </si>
  <si>
    <t>Fort Smith, AR-OK</t>
  </si>
  <si>
    <t>Fredericksburg, VA</t>
  </si>
  <si>
    <t>Greenville, NC</t>
  </si>
  <si>
    <t>Hot Springs, AR</t>
  </si>
  <si>
    <t>Houma, LA</t>
  </si>
  <si>
    <t>Huntington, WV-KY-OH</t>
  </si>
  <si>
    <t>Idaho Falls, ID</t>
  </si>
  <si>
    <t>Johnson City, TN</t>
  </si>
  <si>
    <t>Killeen, TX</t>
  </si>
  <si>
    <t>Kingston, NY</t>
  </si>
  <si>
    <t>Lawton, OK</t>
  </si>
  <si>
    <t>Manchester, NH</t>
  </si>
  <si>
    <t>Mansfield, OH</t>
  </si>
  <si>
    <t>Middletown, OH</t>
  </si>
  <si>
    <t>Montgomery, AL</t>
  </si>
  <si>
    <t>Nashua, NH-MA</t>
  </si>
  <si>
    <t>Newark, OH</t>
  </si>
  <si>
    <t>Owensboro, KY</t>
  </si>
  <si>
    <t>Pocatello, ID</t>
  </si>
  <si>
    <t>Portland, ME</t>
  </si>
  <si>
    <t>Santa Maria, CA</t>
  </si>
  <si>
    <t>Springfield, OH</t>
  </si>
  <si>
    <t>St. Augustine, FL</t>
  </si>
  <si>
    <t>St. Cloud, MN</t>
  </si>
  <si>
    <t>Terre Haute, IN</t>
  </si>
  <si>
    <t>Topeka, KS</t>
  </si>
  <si>
    <t>Columbus, OH</t>
  </si>
  <si>
    <t>Indianapolis, IN</t>
  </si>
  <si>
    <t>Albuquerque, NM</t>
  </si>
  <si>
    <t>Bakersfield, CA</t>
  </si>
  <si>
    <t>Bridgeport--Stamford, CT--NY</t>
  </si>
  <si>
    <t>Denton--Lewisville, TX</t>
  </si>
  <si>
    <t>El Paso, TX-NM</t>
  </si>
  <si>
    <t>Fayetteville, NC</t>
  </si>
  <si>
    <t>Fort Collins, CO</t>
  </si>
  <si>
    <t>Greenville, SC</t>
  </si>
  <si>
    <t>Hartford, CT</t>
  </si>
  <si>
    <t>Lubbock, TX</t>
  </si>
  <si>
    <t>McAllen, TX</t>
  </si>
  <si>
    <t>New Haven, CT</t>
  </si>
  <si>
    <t>Savannah, GA</t>
  </si>
  <si>
    <t>Syracuse, NY</t>
  </si>
  <si>
    <t>Winston-Salem, NC</t>
  </si>
  <si>
    <t>Youngstown, OH--PA</t>
  </si>
  <si>
    <t>Amarillo, TX</t>
  </si>
  <si>
    <t>Blacksburg, VA</t>
  </si>
  <si>
    <t>Bloomington, IN</t>
  </si>
  <si>
    <t>Bloomington--Normal, IL</t>
  </si>
  <si>
    <t>Brownsville, TX</t>
  </si>
  <si>
    <t>Camarillo, CA</t>
  </si>
  <si>
    <t>Columbia, MO</t>
  </si>
  <si>
    <t>Duluth, MN-WI</t>
  </si>
  <si>
    <t>Flagstaff, AZ</t>
  </si>
  <si>
    <t>Florence, SC</t>
  </si>
  <si>
    <t>Gainesville, FL</t>
  </si>
  <si>
    <t>Holland, MI</t>
  </si>
  <si>
    <t>Jacksonville, NC</t>
  </si>
  <si>
    <t>Johnstown, PA</t>
  </si>
  <si>
    <t>Kokomo, IN</t>
  </si>
  <si>
    <t>Lafayette, IN</t>
  </si>
  <si>
    <t>Lafayette, LA</t>
  </si>
  <si>
    <t>Lebanon, PA</t>
  </si>
  <si>
    <t>Lewiston, ID-WA</t>
  </si>
  <si>
    <t>Lima, OH</t>
  </si>
  <si>
    <t>Manteca, CA</t>
  </si>
  <si>
    <t>Missoula, MT</t>
  </si>
  <si>
    <t>Morgantown, WV</t>
  </si>
  <si>
    <t>Muncie, IN</t>
  </si>
  <si>
    <t>Muskegon, MI</t>
  </si>
  <si>
    <t>Odessa, TX</t>
  </si>
  <si>
    <t>Parkersburg, WV-OH</t>
  </si>
  <si>
    <t>Porterville, CA</t>
  </si>
  <si>
    <t>Pueblo, CO</t>
  </si>
  <si>
    <t>Rochester, MN</t>
  </si>
  <si>
    <t>Rock Hill, SC</t>
  </si>
  <si>
    <t>Rocky Mount, NC</t>
  </si>
  <si>
    <t>San Luis Obispo, CA</t>
  </si>
  <si>
    <t>Sandusky, OH</t>
  </si>
  <si>
    <t>Wichita Falls, TX</t>
  </si>
  <si>
    <t>Yuma, AZ-CA</t>
  </si>
  <si>
    <t>Tampa--St. Petersburg, FL</t>
  </si>
  <si>
    <t>Asheville, NC</t>
  </si>
  <si>
    <t>Charlotte, NC-SC</t>
  </si>
  <si>
    <t>Columbia, SC</t>
  </si>
  <si>
    <t>Lexington-Fayette, KY</t>
  </si>
  <si>
    <t>Battle Creek, MI</t>
  </si>
  <si>
    <t>Concord, NC</t>
  </si>
  <si>
    <t>Gilroy--Morgan Hill, CA</t>
  </si>
  <si>
    <t>Great Falls, MT</t>
  </si>
  <si>
    <t>Harrisonburg, VA</t>
  </si>
  <si>
    <t>Hickory, NC</t>
  </si>
  <si>
    <t>Leominster--Fitchburg, MA</t>
  </si>
  <si>
    <t>Lodi, CA</t>
  </si>
  <si>
    <t>Murfreesboro, TN</t>
  </si>
  <si>
    <t>Ocala, FL</t>
  </si>
  <si>
    <t>Pittsfield, MA</t>
  </si>
  <si>
    <t>Sherman, TX</t>
  </si>
  <si>
    <t>Tuscaloosa, AL</t>
  </si>
  <si>
    <t>Victoria, TX</t>
  </si>
  <si>
    <t>York, PA</t>
  </si>
  <si>
    <t>Austin, TX</t>
  </si>
  <si>
    <t>Boise City, ID</t>
  </si>
  <si>
    <t>Huntsville, AL</t>
  </si>
  <si>
    <t>Mobile, AL</t>
  </si>
  <si>
    <t>Waco, TX</t>
  </si>
  <si>
    <t>Arecibo, PR</t>
  </si>
  <si>
    <t>Bangor, ME</t>
  </si>
  <si>
    <t>Bremerton, WA</t>
  </si>
  <si>
    <t>Cheyenne, WY</t>
  </si>
  <si>
    <t>Danville, VA</t>
  </si>
  <si>
    <t>Decatur, IL</t>
  </si>
  <si>
    <t>DeKalb, IL</t>
  </si>
  <si>
    <t>Dubuque, IA-IL</t>
  </si>
  <si>
    <t>Gadsden, AL</t>
  </si>
  <si>
    <t>Glens Falls, NY</t>
  </si>
  <si>
    <t>Grand Forks, ND-MN</t>
  </si>
  <si>
    <t>Grand Junction, CO</t>
  </si>
  <si>
    <t>Grand Rapids, MI</t>
  </si>
  <si>
    <t>Harlingen, TX</t>
  </si>
  <si>
    <t>Ithaca, NY</t>
  </si>
  <si>
    <t>Jackson, MS</t>
  </si>
  <si>
    <t>Medford, OR</t>
  </si>
  <si>
    <t>Roanoke, VA</t>
  </si>
  <si>
    <t>Sioux City, IA-NE-SD</t>
  </si>
  <si>
    <t>Wilmington, NC</t>
  </si>
  <si>
    <t>Winchester, VA</t>
  </si>
  <si>
    <t>Yuba City, CA</t>
  </si>
  <si>
    <t>ALABAMA GOV APP</t>
  </si>
  <si>
    <t>MAINE GOV APP</t>
  </si>
  <si>
    <t>NEW YORK GOV APP</t>
  </si>
  <si>
    <t>PUERTO RICO GOV APP</t>
  </si>
  <si>
    <t>CAPITAL PROJECT</t>
  </si>
  <si>
    <t>CALIFORNIA GOV APP</t>
  </si>
  <si>
    <t>FLORIDA GOV APP</t>
  </si>
  <si>
    <t>GEORGIA GOV APP</t>
  </si>
  <si>
    <t>HAWAII GOV APP</t>
  </si>
  <si>
    <t>ILLINOIS GOV APP</t>
  </si>
  <si>
    <t>MICHIGAN GOV APP</t>
  </si>
  <si>
    <t>OHIO GOV APP</t>
  </si>
  <si>
    <t>FY 2013 URBANIZED AREA FORMULA OBLIGATIONS FOR PREVENTIVE MAINTENANCE</t>
  </si>
  <si>
    <t>Birmingham, AL</t>
  </si>
  <si>
    <t>Buffalo, NY</t>
  </si>
  <si>
    <t>Modesto, CA</t>
  </si>
  <si>
    <t>Oklahoma City, OK</t>
  </si>
  <si>
    <t>Salem, OR</t>
  </si>
  <si>
    <t>Shreveport, LA</t>
  </si>
  <si>
    <t>Alexandria, LA</t>
  </si>
  <si>
    <t>Appleton, WI</t>
  </si>
  <si>
    <t>Bay City, MI</t>
  </si>
  <si>
    <t>Burlington, NC</t>
  </si>
  <si>
    <t>Cedar Rapids, IA</t>
  </si>
  <si>
    <t>Champaign, IL</t>
  </si>
  <si>
    <t>Charleston, WV</t>
  </si>
  <si>
    <t>Columbus, IN</t>
  </si>
  <si>
    <t>Elkhart, IN-MI</t>
  </si>
  <si>
    <t>Fairfield, CA</t>
  </si>
  <si>
    <t>Green Bay, WI</t>
  </si>
  <si>
    <t>Jackson, TN</t>
  </si>
  <si>
    <t>Madera, CA</t>
  </si>
  <si>
    <t>Mandeville--Covington, LA</t>
  </si>
  <si>
    <t>Marysville, WA</t>
  </si>
  <si>
    <t>Napa, CA</t>
  </si>
  <si>
    <t>Port Arthur, TX</t>
  </si>
  <si>
    <t>Saginaw, MI</t>
  </si>
  <si>
    <t>Santa Fe, NM</t>
  </si>
  <si>
    <t>Turlock, CA</t>
  </si>
  <si>
    <t>Visalia, CA</t>
  </si>
  <si>
    <t>Wheeling, WV-OH</t>
  </si>
  <si>
    <t>CONNECTICUT GOV APP</t>
  </si>
  <si>
    <t>DELAWARE GOV APP</t>
  </si>
  <si>
    <t>IOWA GOV APP</t>
  </si>
  <si>
    <t>KANSAS GOV APP</t>
  </si>
  <si>
    <t>LOUISIANA GOV APP</t>
  </si>
  <si>
    <t>NEW HAMPSHIRE GOV APP</t>
  </si>
  <si>
    <t>NEW JERSEY GOV APP</t>
  </si>
  <si>
    <t>OREGON GOV APP</t>
  </si>
  <si>
    <t>PENNSYLVANIA GOV APP</t>
  </si>
  <si>
    <t>RHODE ISLAND GOV APP</t>
  </si>
  <si>
    <t xml:space="preserve">                 % of Total percentages are based on the TOTAL preventive maintenance obligation of $907,724,948.  Bus and rail %s are based on the UZA total PM.</t>
  </si>
  <si>
    <t>Las Vegas-Henderson, NV</t>
  </si>
  <si>
    <t>Los Angeles-Long Beach-Anaheim, CA</t>
  </si>
  <si>
    <t>Minneapolis-St. Paul, MN-WI</t>
  </si>
  <si>
    <t>Salt Lake City-West Valley City, UT</t>
  </si>
  <si>
    <t>Albany-Schenectady, NY</t>
  </si>
  <si>
    <t>Allentown, PA-NJ</t>
  </si>
  <si>
    <t>Bristol-Bristol, TN-VA</t>
  </si>
  <si>
    <t>El Paso de Robles (Paso Robles)-Atascadero, CA</t>
  </si>
  <si>
    <t>Fayetteville-Springdale-Rogers, AR-MO</t>
  </si>
  <si>
    <t>Gulfport, MS</t>
  </si>
  <si>
    <t>Louisville/Jefferson County, KY-IN</t>
  </si>
  <si>
    <t>Myrtle Beach-Socastee, SC-NC</t>
  </si>
  <si>
    <t>Spokane, WA</t>
  </si>
  <si>
    <t>Alton, IL-MO</t>
  </si>
  <si>
    <t>Benton Harbor-St. Joseph-Fair Plain, MI</t>
  </si>
  <si>
    <t>Bonita Springs, FL</t>
  </si>
  <si>
    <t>Danville, IL-IN</t>
  </si>
  <si>
    <t>El Centro-Calexico, CA</t>
  </si>
  <si>
    <t>Gastonia, NC-SC</t>
  </si>
  <si>
    <t>Leesburg-Eustis-Tavares, FL</t>
  </si>
  <si>
    <t>Mayagüez, PR</t>
  </si>
  <si>
    <t>Monessen-California, PA</t>
  </si>
  <si>
    <t>North Port-Port Charlotte, FL</t>
  </si>
  <si>
    <t>Reno, NV-CA</t>
  </si>
  <si>
    <t>Sebastian-Vero Beach South-Florida Ridge, FL</t>
  </si>
  <si>
    <t>Texarkana-Texarkana, TX-AR</t>
  </si>
  <si>
    <t>Victorville-Hesperia, CA</t>
  </si>
  <si>
    <t>Weirton-Steubenville, WV-OH-PA</t>
  </si>
  <si>
    <t>Baltimore, MD</t>
  </si>
  <si>
    <t>Phoenix-Mesa, AZ</t>
  </si>
  <si>
    <t>Waldorf, MD</t>
  </si>
  <si>
    <t>Cumberland</t>
  </si>
  <si>
    <t>Salisbury, MD</t>
  </si>
  <si>
    <t>Table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</si>
</sst>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8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5" xfId="0" applyNumberFormat="1" applyBorder="1"/>
    <xf numFmtId="0" fontId="0" fillId="0" borderId="16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3" fontId="0" fillId="0" borderId="18" xfId="0" applyNumberFormat="1" applyBorder="1"/>
    <xf numFmtId="0" fontId="0" fillId="0" borderId="19" xfId="0" applyBorder="1"/>
    <xf numFmtId="166" fontId="0" fillId="0" borderId="0" xfId="0" applyNumberFormat="1" applyBorder="1"/>
    <xf numFmtId="166" fontId="0" fillId="0" borderId="0" xfId="0" applyNumberFormat="1"/>
    <xf numFmtId="166" fontId="7" fillId="0" borderId="0" xfId="0" applyNumberFormat="1" applyFont="1"/>
    <xf numFmtId="166" fontId="0" fillId="0" borderId="8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24" xfId="0" applyFont="1" applyFill="1" applyBorder="1"/>
    <xf numFmtId="166" fontId="0" fillId="0" borderId="18" xfId="0" applyNumberFormat="1" applyBorder="1"/>
    <xf numFmtId="0" fontId="0" fillId="0" borderId="25" xfId="0" applyBorder="1"/>
    <xf numFmtId="1" fontId="0" fillId="0" borderId="25" xfId="0" applyNumberFormat="1" applyBorder="1"/>
    <xf numFmtId="166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6" fontId="0" fillId="0" borderId="27" xfId="0" applyNumberFormat="1" applyBorder="1"/>
    <xf numFmtId="3" fontId="0" fillId="0" borderId="28" xfId="0" applyNumberFormat="1" applyBorder="1"/>
    <xf numFmtId="1" fontId="8" fillId="0" borderId="0" xfId="0" applyNumberFormat="1" applyFont="1"/>
    <xf numFmtId="0" fontId="8" fillId="2" borderId="2" xfId="0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5" fillId="2" borderId="22" xfId="0" applyFont="1" applyFill="1" applyBorder="1"/>
    <xf numFmtId="0" fontId="8" fillId="0" borderId="2" xfId="0" applyFont="1" applyBorder="1"/>
    <xf numFmtId="1" fontId="8" fillId="0" borderId="0" xfId="0" applyNumberFormat="1" applyFont="1" applyBorder="1"/>
    <xf numFmtId="0" fontId="8" fillId="0" borderId="0" xfId="0" applyFont="1" applyBorder="1"/>
    <xf numFmtId="0" fontId="8" fillId="0" borderId="18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8" xfId="0" applyFont="1" applyBorder="1"/>
    <xf numFmtId="0" fontId="5" fillId="0" borderId="12" xfId="0" applyFont="1" applyBorder="1"/>
    <xf numFmtId="0" fontId="0" fillId="0" borderId="29" xfId="0" applyBorder="1"/>
    <xf numFmtId="0" fontId="8" fillId="0" borderId="30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0" xfId="0" applyNumberForma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4" xfId="0" applyBorder="1"/>
    <xf numFmtId="3" fontId="0" fillId="0" borderId="35" xfId="0" applyNumberFormat="1" applyBorder="1"/>
    <xf numFmtId="3" fontId="0" fillId="0" borderId="34" xfId="0" applyNumberFormat="1" applyBorder="1"/>
    <xf numFmtId="0" fontId="0" fillId="0" borderId="36" xfId="0" applyBorder="1"/>
    <xf numFmtId="0" fontId="0" fillId="0" borderId="20" xfId="0" applyNumberFormat="1" applyBorder="1"/>
    <xf numFmtId="0" fontId="0" fillId="0" borderId="37" xfId="0" applyBorder="1"/>
    <xf numFmtId="0" fontId="8" fillId="0" borderId="38" xfId="0" applyFont="1" applyBorder="1"/>
    <xf numFmtId="0" fontId="0" fillId="0" borderId="38" xfId="0" applyBorder="1"/>
    <xf numFmtId="3" fontId="0" fillId="0" borderId="39" xfId="0" applyNumberFormat="1" applyBorder="1"/>
    <xf numFmtId="164" fontId="0" fillId="0" borderId="38" xfId="0" applyNumberFormat="1" applyBorder="1"/>
    <xf numFmtId="3" fontId="0" fillId="0" borderId="38" xfId="0" applyNumberFormat="1" applyBorder="1"/>
    <xf numFmtId="166" fontId="0" fillId="0" borderId="38" xfId="0" applyNumberFormat="1" applyBorder="1"/>
    <xf numFmtId="0" fontId="0" fillId="0" borderId="40" xfId="0" applyBorder="1"/>
    <xf numFmtId="0" fontId="0" fillId="0" borderId="41" xfId="0" applyNumberFormat="1" applyBorder="1"/>
    <xf numFmtId="0" fontId="8" fillId="0" borderId="38" xfId="0" applyFont="1" applyFill="1" applyBorder="1"/>
    <xf numFmtId="0" fontId="0" fillId="0" borderId="6" xfId="0" applyFill="1" applyBorder="1"/>
    <xf numFmtId="0" fontId="0" fillId="0" borderId="0" xfId="0" applyFill="1" applyBorder="1"/>
    <xf numFmtId="3" fontId="0" fillId="0" borderId="25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166" fontId="0" fillId="0" borderId="0" xfId="0" applyNumberFormat="1" applyFill="1" applyBorder="1"/>
    <xf numFmtId="0" fontId="0" fillId="0" borderId="5" xfId="0" applyFill="1" applyBorder="1"/>
    <xf numFmtId="0" fontId="0" fillId="0" borderId="0" xfId="0" applyFill="1"/>
    <xf numFmtId="3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338</xdr:row>
          <xdr:rowOff>152400</xdr:rowOff>
        </xdr:from>
        <xdr:to>
          <xdr:col>4</xdr:col>
          <xdr:colOff>990600</xdr:colOff>
          <xdr:row>358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339</xdr:row>
          <xdr:rowOff>9525</xdr:rowOff>
        </xdr:from>
        <xdr:to>
          <xdr:col>11</xdr:col>
          <xdr:colOff>1257300</xdr:colOff>
          <xdr:row>358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40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Q41" sqref="Q41"/>
    </sheetView>
  </sheetViews>
  <sheetFormatPr defaultRowHeight="12.75" x14ac:dyDescent="0.2"/>
  <cols>
    <col min="1" max="1" width="1.28515625" customWidth="1"/>
    <col min="2" max="2" width="1.140625" customWidth="1"/>
    <col min="3" max="3" width="22" style="82" customWidth="1"/>
    <col min="4" max="4" width="14.7109375" customWidth="1"/>
    <col min="5" max="5" width="19.42578125" customWidth="1"/>
    <col min="6" max="6" width="7.7109375" customWidth="1"/>
    <col min="7" max="7" width="19.42578125" customWidth="1"/>
    <col min="8" max="8" width="7.28515625" customWidth="1"/>
    <col min="9" max="9" width="19.42578125" customWidth="1"/>
    <col min="10" max="10" width="6.7109375" customWidth="1"/>
    <col min="11" max="11" width="1.28515625" customWidth="1"/>
    <col min="12" max="12" width="19" customWidth="1"/>
    <col min="13" max="13" width="10" customWidth="1"/>
    <col min="14" max="14" width="1.7109375" customWidth="1"/>
    <col min="16" max="16" width="28" customWidth="1"/>
    <col min="17" max="17" width="26.5703125" customWidth="1"/>
    <col min="18" max="18" width="12.7109375" style="11" bestFit="1" customWidth="1"/>
    <col min="19" max="19" width="12.7109375" bestFit="1" customWidth="1"/>
  </cols>
  <sheetData>
    <row r="1" spans="2:14" x14ac:dyDescent="0.2">
      <c r="B1" s="123" t="s">
        <v>323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5" x14ac:dyDescent="0.25">
      <c r="B2" s="124" t="s">
        <v>250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14" ht="6" customHeight="1" thickBot="1" x14ac:dyDescent="0.25">
      <c r="C3" s="72"/>
      <c r="D3" s="1"/>
      <c r="E3" s="1"/>
      <c r="F3" s="1"/>
      <c r="G3" s="1"/>
      <c r="H3" s="1"/>
      <c r="I3" s="1"/>
      <c r="J3" s="1"/>
      <c r="K3" s="1"/>
    </row>
    <row r="4" spans="2:14" x14ac:dyDescent="0.2">
      <c r="B4" s="41"/>
      <c r="C4" s="73"/>
      <c r="D4" s="42"/>
      <c r="E4" s="43"/>
      <c r="F4" s="42"/>
      <c r="G4" s="42"/>
      <c r="H4" s="42"/>
      <c r="I4" s="42"/>
      <c r="J4" s="42"/>
      <c r="K4" s="44"/>
      <c r="L4" s="42"/>
      <c r="M4" s="42"/>
      <c r="N4" s="44"/>
    </row>
    <row r="5" spans="2:14" x14ac:dyDescent="0.2">
      <c r="B5" s="45"/>
      <c r="C5" s="74"/>
      <c r="D5" s="46"/>
      <c r="E5" s="121" t="s">
        <v>5</v>
      </c>
      <c r="F5" s="122"/>
      <c r="G5" s="122"/>
      <c r="H5" s="122"/>
      <c r="I5" s="122"/>
      <c r="J5" s="122"/>
      <c r="K5" s="49"/>
      <c r="L5" s="48" t="s">
        <v>3</v>
      </c>
      <c r="M5" s="50" t="s">
        <v>39</v>
      </c>
      <c r="N5" s="49"/>
    </row>
    <row r="6" spans="2:14" x14ac:dyDescent="0.2">
      <c r="B6" s="45"/>
      <c r="C6" s="75"/>
      <c r="D6" s="51"/>
      <c r="E6" s="47"/>
      <c r="F6" s="52" t="s">
        <v>8</v>
      </c>
      <c r="G6" s="53"/>
      <c r="H6" s="54" t="s">
        <v>8</v>
      </c>
      <c r="I6" s="48"/>
      <c r="J6" s="52" t="s">
        <v>1</v>
      </c>
      <c r="K6" s="55"/>
      <c r="L6" s="48" t="s">
        <v>242</v>
      </c>
      <c r="M6" s="50" t="s">
        <v>1</v>
      </c>
      <c r="N6" s="49"/>
    </row>
    <row r="7" spans="2:14" ht="13.5" thickBot="1" x14ac:dyDescent="0.25">
      <c r="B7" s="56"/>
      <c r="C7" s="76" t="s">
        <v>2</v>
      </c>
      <c r="D7" s="57"/>
      <c r="E7" s="58" t="s">
        <v>0</v>
      </c>
      <c r="F7" s="59" t="s">
        <v>9</v>
      </c>
      <c r="G7" s="60" t="s">
        <v>6</v>
      </c>
      <c r="H7" s="59" t="s">
        <v>10</v>
      </c>
      <c r="I7" s="60" t="s">
        <v>3</v>
      </c>
      <c r="J7" s="59" t="s">
        <v>7</v>
      </c>
      <c r="K7" s="61"/>
      <c r="L7" s="60" t="s">
        <v>38</v>
      </c>
      <c r="M7" s="62" t="s">
        <v>40</v>
      </c>
      <c r="N7" s="63"/>
    </row>
    <row r="8" spans="2:14" ht="12.75" customHeight="1" x14ac:dyDescent="0.2">
      <c r="B8" s="2"/>
      <c r="C8" s="77"/>
      <c r="D8" s="3"/>
      <c r="E8" s="25"/>
      <c r="F8" s="3"/>
      <c r="G8" s="3"/>
      <c r="H8" s="3"/>
      <c r="I8" s="3"/>
      <c r="J8" s="3"/>
      <c r="K8" s="5"/>
      <c r="L8" s="3"/>
      <c r="M8" s="4"/>
      <c r="N8" s="5"/>
    </row>
    <row r="9" spans="2:14" x14ac:dyDescent="0.2">
      <c r="B9" s="6"/>
      <c r="C9" s="31" t="s">
        <v>4</v>
      </c>
      <c r="D9" s="7"/>
      <c r="E9" s="65"/>
      <c r="F9" s="7"/>
      <c r="G9" s="7"/>
      <c r="H9" s="7"/>
      <c r="I9" s="7"/>
      <c r="J9" s="7"/>
      <c r="K9" s="9"/>
      <c r="L9" s="7"/>
      <c r="M9" s="8"/>
      <c r="N9" s="9"/>
    </row>
    <row r="10" spans="2:14" ht="5.25" customHeight="1" x14ac:dyDescent="0.2">
      <c r="B10" s="6"/>
      <c r="C10" s="78"/>
      <c r="D10" s="10"/>
      <c r="E10" s="66"/>
      <c r="F10" s="10"/>
      <c r="G10" s="10"/>
      <c r="H10" s="10"/>
      <c r="I10" s="10"/>
      <c r="J10" s="10"/>
      <c r="K10" s="26"/>
      <c r="L10" s="7"/>
      <c r="M10" s="7"/>
      <c r="N10" s="9"/>
    </row>
    <row r="11" spans="2:14" x14ac:dyDescent="0.2">
      <c r="B11" s="12"/>
      <c r="C11" s="79" t="s">
        <v>11</v>
      </c>
      <c r="D11" s="7"/>
      <c r="E11" s="67">
        <v>32417027</v>
      </c>
      <c r="F11" s="17">
        <f>(E11/$I11)*100</f>
        <v>85.494643343213596</v>
      </c>
      <c r="G11" s="37">
        <v>5500000</v>
      </c>
      <c r="H11" s="17">
        <f t="shared" ref="H11:H41" si="0">(G11/$I11)*100</f>
        <v>14.505356656786409</v>
      </c>
      <c r="I11" s="37">
        <f>E11+G11</f>
        <v>37917027</v>
      </c>
      <c r="J11" s="17">
        <f t="shared" ref="J11:J47" si="1">(I11/I$329)*100</f>
        <v>2.8760303897786215</v>
      </c>
      <c r="K11" s="9"/>
      <c r="L11" s="37">
        <v>61914876</v>
      </c>
      <c r="M11" s="17">
        <f>(I11/$L11)*100</f>
        <v>61.240576497318678</v>
      </c>
      <c r="N11" s="9"/>
    </row>
    <row r="12" spans="2:14" x14ac:dyDescent="0.2">
      <c r="B12" s="12"/>
      <c r="C12" s="79" t="s">
        <v>211</v>
      </c>
      <c r="D12" s="7"/>
      <c r="E12" s="68">
        <v>0</v>
      </c>
      <c r="F12" s="17">
        <v>0</v>
      </c>
      <c r="G12" s="16">
        <v>0</v>
      </c>
      <c r="H12" s="17">
        <v>0</v>
      </c>
      <c r="I12" s="16">
        <f t="shared" ref="I12:I47" si="2">E12+G12</f>
        <v>0</v>
      </c>
      <c r="J12" s="17">
        <f t="shared" si="1"/>
        <v>0</v>
      </c>
      <c r="K12" s="9"/>
      <c r="L12" s="16">
        <v>37391133</v>
      </c>
      <c r="M12" s="17">
        <f>(I12/$L12)*100</f>
        <v>0</v>
      </c>
      <c r="N12" s="9"/>
    </row>
    <row r="13" spans="2:14" x14ac:dyDescent="0.2">
      <c r="B13" s="12"/>
      <c r="C13" s="79" t="s">
        <v>318</v>
      </c>
      <c r="D13" s="7"/>
      <c r="E13" s="68">
        <v>59406921</v>
      </c>
      <c r="F13" s="17">
        <f>(E13/$I13)*100</f>
        <v>87.620924359429594</v>
      </c>
      <c r="G13" s="16">
        <v>8393004</v>
      </c>
      <c r="H13" s="17">
        <f t="shared" si="0"/>
        <v>12.379075640570399</v>
      </c>
      <c r="I13" s="16">
        <f t="shared" si="2"/>
        <v>67799925</v>
      </c>
      <c r="J13" s="17">
        <f t="shared" si="1"/>
        <v>5.1426670325368944</v>
      </c>
      <c r="K13" s="9"/>
      <c r="L13" s="16"/>
      <c r="M13" s="17"/>
      <c r="N13" s="9"/>
    </row>
    <row r="14" spans="2:14" x14ac:dyDescent="0.2">
      <c r="B14" s="12"/>
      <c r="C14" s="79" t="s">
        <v>76</v>
      </c>
      <c r="D14" s="7"/>
      <c r="E14" s="68">
        <v>8710417</v>
      </c>
      <c r="F14" s="17">
        <f t="shared" ref="F14:F42" si="3">(E14/$I14)*100</f>
        <v>59.212577046592216</v>
      </c>
      <c r="G14" s="16">
        <v>6000000</v>
      </c>
      <c r="H14" s="17">
        <f t="shared" si="0"/>
        <v>40.787422953407784</v>
      </c>
      <c r="I14" s="16">
        <f t="shared" si="2"/>
        <v>14710417</v>
      </c>
      <c r="J14" s="17">
        <f t="shared" si="1"/>
        <v>1.1157943986039849</v>
      </c>
      <c r="K14" s="9"/>
      <c r="L14" s="16">
        <v>177774292</v>
      </c>
      <c r="M14" s="17">
        <f t="shared" ref="M14:M47" si="4">(I14/$L14)*100</f>
        <v>8.2747718100882661</v>
      </c>
      <c r="N14" s="9"/>
    </row>
    <row r="15" spans="2:14" x14ac:dyDescent="0.2">
      <c r="B15" s="12"/>
      <c r="C15" s="79" t="s">
        <v>193</v>
      </c>
      <c r="D15" s="7"/>
      <c r="E15" s="68">
        <v>5018964</v>
      </c>
      <c r="F15" s="17">
        <f t="shared" si="3"/>
        <v>75.827032750140361</v>
      </c>
      <c r="G15" s="16">
        <v>1600000</v>
      </c>
      <c r="H15" s="17">
        <f t="shared" si="0"/>
        <v>24.172967249859646</v>
      </c>
      <c r="I15" s="16">
        <f t="shared" si="2"/>
        <v>6618964</v>
      </c>
      <c r="J15" s="17">
        <f t="shared" si="1"/>
        <v>0.50205259006331548</v>
      </c>
      <c r="K15" s="9"/>
      <c r="L15" s="16">
        <v>19713120</v>
      </c>
      <c r="M15" s="17">
        <f t="shared" si="4"/>
        <v>33.576440461986742</v>
      </c>
      <c r="N15" s="9"/>
    </row>
    <row r="16" spans="2:14" x14ac:dyDescent="0.2">
      <c r="B16" s="12"/>
      <c r="C16" s="79" t="s">
        <v>46</v>
      </c>
      <c r="D16" s="7"/>
      <c r="E16" s="68">
        <v>2921567</v>
      </c>
      <c r="F16" s="17">
        <f t="shared" si="3"/>
        <v>44.798543049546218</v>
      </c>
      <c r="G16" s="16">
        <v>3600000</v>
      </c>
      <c r="H16" s="17">
        <f t="shared" si="0"/>
        <v>55.201456950453775</v>
      </c>
      <c r="I16" s="16">
        <f t="shared" si="2"/>
        <v>6521567</v>
      </c>
      <c r="J16" s="17">
        <f t="shared" si="1"/>
        <v>0.4946649662426697</v>
      </c>
      <c r="K16" s="9"/>
      <c r="L16" s="16">
        <v>294422151</v>
      </c>
      <c r="M16" s="17">
        <f t="shared" si="4"/>
        <v>2.2150395199035144</v>
      </c>
      <c r="N16" s="9"/>
    </row>
    <row r="17" spans="2:14" x14ac:dyDescent="0.2">
      <c r="B17" s="100"/>
      <c r="C17" s="101" t="s">
        <v>70</v>
      </c>
      <c r="D17" s="102"/>
      <c r="E17" s="103">
        <v>14353264</v>
      </c>
      <c r="F17" s="104">
        <v>0</v>
      </c>
      <c r="G17" s="105">
        <v>0</v>
      </c>
      <c r="H17" s="104">
        <v>0</v>
      </c>
      <c r="I17" s="105">
        <f t="shared" si="2"/>
        <v>14353264</v>
      </c>
      <c r="J17" s="104">
        <f t="shared" si="1"/>
        <v>1.0887041185089605</v>
      </c>
      <c r="K17" s="107"/>
      <c r="L17" s="105">
        <v>39594856</v>
      </c>
      <c r="M17" s="104">
        <f t="shared" si="4"/>
        <v>36.250325042222656</v>
      </c>
      <c r="N17" s="107"/>
    </row>
    <row r="18" spans="2:14" x14ac:dyDescent="0.2">
      <c r="B18" s="12"/>
      <c r="C18" s="79" t="s">
        <v>12</v>
      </c>
      <c r="D18" s="7"/>
      <c r="E18" s="68">
        <v>2395544</v>
      </c>
      <c r="F18" s="17">
        <v>0</v>
      </c>
      <c r="G18" s="16">
        <v>0</v>
      </c>
      <c r="H18" s="17">
        <v>0</v>
      </c>
      <c r="I18" s="16">
        <f t="shared" si="2"/>
        <v>2395544</v>
      </c>
      <c r="J18" s="17">
        <f t="shared" si="1"/>
        <v>0.18170352185185398</v>
      </c>
      <c r="K18" s="9"/>
      <c r="L18" s="16">
        <v>34065794</v>
      </c>
      <c r="M18" s="17">
        <f t="shared" si="4"/>
        <v>7.0321096875064768</v>
      </c>
      <c r="N18" s="9"/>
    </row>
    <row r="19" spans="2:14" x14ac:dyDescent="0.2">
      <c r="B19" s="12"/>
      <c r="C19" s="79" t="s">
        <v>77</v>
      </c>
      <c r="D19" s="7"/>
      <c r="E19" s="68">
        <v>0</v>
      </c>
      <c r="F19" s="17">
        <v>0</v>
      </c>
      <c r="G19" s="16">
        <v>0</v>
      </c>
      <c r="H19" s="17">
        <v>0</v>
      </c>
      <c r="I19" s="16">
        <f t="shared" si="2"/>
        <v>0</v>
      </c>
      <c r="J19" s="17">
        <f t="shared" si="1"/>
        <v>0</v>
      </c>
      <c r="K19" s="9"/>
      <c r="L19" s="16">
        <v>9117675</v>
      </c>
      <c r="M19" s="17">
        <f t="shared" si="4"/>
        <v>0</v>
      </c>
      <c r="N19" s="9"/>
    </row>
    <row r="20" spans="2:14" x14ac:dyDescent="0.2">
      <c r="B20" s="12"/>
      <c r="C20" s="79" t="s">
        <v>78</v>
      </c>
      <c r="D20" s="7"/>
      <c r="E20" s="68">
        <v>30622594</v>
      </c>
      <c r="F20" s="17">
        <f t="shared" si="3"/>
        <v>100</v>
      </c>
      <c r="G20" s="16">
        <v>0</v>
      </c>
      <c r="H20" s="17">
        <f t="shared" si="0"/>
        <v>0</v>
      </c>
      <c r="I20" s="16">
        <f t="shared" si="2"/>
        <v>30622594</v>
      </c>
      <c r="J20" s="17">
        <f t="shared" si="1"/>
        <v>2.3227430504467685</v>
      </c>
      <c r="K20" s="9"/>
      <c r="L20" s="16">
        <v>61630986</v>
      </c>
      <c r="M20" s="17">
        <f t="shared" si="4"/>
        <v>49.687009712938881</v>
      </c>
      <c r="N20" s="9"/>
    </row>
    <row r="21" spans="2:14" x14ac:dyDescent="0.2">
      <c r="B21" s="32"/>
      <c r="C21" s="80" t="s">
        <v>13</v>
      </c>
      <c r="D21" s="33"/>
      <c r="E21" s="69">
        <v>16188000</v>
      </c>
      <c r="F21" s="34">
        <f t="shared" si="3"/>
        <v>100</v>
      </c>
      <c r="G21" s="35">
        <v>0</v>
      </c>
      <c r="H21" s="34">
        <f t="shared" si="0"/>
        <v>0</v>
      </c>
      <c r="I21" s="35">
        <f t="shared" si="2"/>
        <v>16188000</v>
      </c>
      <c r="J21" s="34">
        <f t="shared" si="1"/>
        <v>1.22787000019111</v>
      </c>
      <c r="K21" s="36"/>
      <c r="L21" s="35">
        <v>30458146</v>
      </c>
      <c r="M21" s="34">
        <f t="shared" si="4"/>
        <v>53.148343303627207</v>
      </c>
      <c r="N21" s="36"/>
    </row>
    <row r="22" spans="2:14" x14ac:dyDescent="0.2">
      <c r="B22" s="12"/>
      <c r="C22" s="79" t="s">
        <v>14</v>
      </c>
      <c r="D22" s="7"/>
      <c r="E22" s="68">
        <v>51343766</v>
      </c>
      <c r="F22" s="17">
        <f t="shared" si="3"/>
        <v>100</v>
      </c>
      <c r="G22" s="16">
        <v>0</v>
      </c>
      <c r="H22" s="17">
        <f t="shared" si="0"/>
        <v>0</v>
      </c>
      <c r="I22" s="16">
        <f t="shared" si="2"/>
        <v>51343766</v>
      </c>
      <c r="J22" s="17">
        <f t="shared" si="1"/>
        <v>3.894457003226607</v>
      </c>
      <c r="K22" s="9"/>
      <c r="L22" s="16">
        <v>66428269</v>
      </c>
      <c r="M22" s="17">
        <f t="shared" si="4"/>
        <v>77.292042639256493</v>
      </c>
      <c r="N22" s="9"/>
    </row>
    <row r="23" spans="2:14" x14ac:dyDescent="0.2">
      <c r="B23" s="12"/>
      <c r="C23" s="79" t="s">
        <v>138</v>
      </c>
      <c r="D23" s="7"/>
      <c r="E23" s="68">
        <v>10450000</v>
      </c>
      <c r="F23" s="17">
        <f t="shared" si="3"/>
        <v>100</v>
      </c>
      <c r="G23" s="16">
        <v>0</v>
      </c>
      <c r="H23" s="17">
        <f t="shared" si="0"/>
        <v>0</v>
      </c>
      <c r="I23" s="16">
        <f t="shared" si="2"/>
        <v>10450000</v>
      </c>
      <c r="J23" s="17">
        <f t="shared" si="1"/>
        <v>0.79263908463041133</v>
      </c>
      <c r="K23" s="9"/>
      <c r="L23" s="16">
        <v>13695445</v>
      </c>
      <c r="M23" s="17">
        <f t="shared" si="4"/>
        <v>76.302741531947305</v>
      </c>
      <c r="N23" s="9"/>
    </row>
    <row r="24" spans="2:14" x14ac:dyDescent="0.2">
      <c r="B24" s="12"/>
      <c r="C24" s="79" t="s">
        <v>30</v>
      </c>
      <c r="D24" s="7"/>
      <c r="E24" s="68">
        <v>0</v>
      </c>
      <c r="F24" s="17">
        <v>0</v>
      </c>
      <c r="G24" s="16">
        <v>0</v>
      </c>
      <c r="H24" s="17">
        <v>0</v>
      </c>
      <c r="I24" s="16">
        <f t="shared" si="2"/>
        <v>0</v>
      </c>
      <c r="J24" s="17">
        <f t="shared" si="1"/>
        <v>0</v>
      </c>
      <c r="K24" s="9"/>
      <c r="L24" s="16">
        <v>5439645</v>
      </c>
      <c r="M24" s="17">
        <f t="shared" si="4"/>
        <v>0</v>
      </c>
      <c r="N24" s="9"/>
    </row>
    <row r="25" spans="2:14" x14ac:dyDescent="0.2">
      <c r="B25" s="12"/>
      <c r="C25" s="79" t="s">
        <v>79</v>
      </c>
      <c r="D25" s="7"/>
      <c r="E25" s="68">
        <v>8503953</v>
      </c>
      <c r="F25" s="17">
        <v>0</v>
      </c>
      <c r="G25" s="16">
        <v>0</v>
      </c>
      <c r="H25" s="17">
        <v>0</v>
      </c>
      <c r="I25" s="16">
        <f t="shared" si="2"/>
        <v>8503953</v>
      </c>
      <c r="J25" s="17">
        <f t="shared" si="1"/>
        <v>0.645030193460291</v>
      </c>
      <c r="K25" s="9"/>
      <c r="L25" s="16">
        <v>20866090</v>
      </c>
      <c r="M25" s="17">
        <f t="shared" si="4"/>
        <v>40.754894664021869</v>
      </c>
      <c r="N25" s="9"/>
    </row>
    <row r="26" spans="2:14" x14ac:dyDescent="0.2">
      <c r="B26" s="12"/>
      <c r="C26" s="79" t="s">
        <v>290</v>
      </c>
      <c r="D26" s="7"/>
      <c r="E26" s="68">
        <v>0</v>
      </c>
      <c r="F26" s="17">
        <v>0</v>
      </c>
      <c r="G26" s="16">
        <v>0</v>
      </c>
      <c r="H26" s="17">
        <v>0</v>
      </c>
      <c r="I26" s="16">
        <f t="shared" si="2"/>
        <v>0</v>
      </c>
      <c r="J26" s="17">
        <f t="shared" si="1"/>
        <v>0</v>
      </c>
      <c r="K26" s="9"/>
      <c r="L26" s="16">
        <v>24692007</v>
      </c>
      <c r="M26" s="17">
        <f t="shared" si="4"/>
        <v>0</v>
      </c>
      <c r="N26" s="9"/>
    </row>
    <row r="27" spans="2:14" x14ac:dyDescent="0.2">
      <c r="B27" s="100"/>
      <c r="C27" s="101" t="s">
        <v>291</v>
      </c>
      <c r="D27" s="102"/>
      <c r="E27" s="103">
        <v>9832464</v>
      </c>
      <c r="F27" s="104">
        <f t="shared" si="3"/>
        <v>83.977890737552769</v>
      </c>
      <c r="G27" s="105">
        <v>1875932</v>
      </c>
      <c r="H27" s="104">
        <f t="shared" si="0"/>
        <v>16.02210926244722</v>
      </c>
      <c r="I27" s="105">
        <f t="shared" si="2"/>
        <v>11708396</v>
      </c>
      <c r="J27" s="104">
        <f t="shared" si="1"/>
        <v>0.88808921415601627</v>
      </c>
      <c r="K27" s="107"/>
      <c r="L27" s="105">
        <v>42929841</v>
      </c>
      <c r="M27" s="104">
        <f t="shared" si="4"/>
        <v>27.27332719447994</v>
      </c>
      <c r="N27" s="107"/>
    </row>
    <row r="28" spans="2:14" x14ac:dyDescent="0.2">
      <c r="B28" s="12"/>
      <c r="C28" s="79" t="s">
        <v>91</v>
      </c>
      <c r="D28" s="7"/>
      <c r="E28" s="68">
        <v>9040000</v>
      </c>
      <c r="F28" s="17">
        <f t="shared" si="3"/>
        <v>100</v>
      </c>
      <c r="G28" s="16">
        <v>0</v>
      </c>
      <c r="H28" s="17">
        <f t="shared" si="0"/>
        <v>0</v>
      </c>
      <c r="I28" s="16">
        <f t="shared" si="2"/>
        <v>9040000</v>
      </c>
      <c r="J28" s="17">
        <f t="shared" si="1"/>
        <v>0.685689696177887</v>
      </c>
      <c r="K28" s="9"/>
      <c r="L28" s="16">
        <v>12101721</v>
      </c>
      <c r="M28" s="17">
        <f>(I28/$L28)*100</f>
        <v>74.700119098762897</v>
      </c>
      <c r="N28" s="9"/>
    </row>
    <row r="29" spans="2:14" x14ac:dyDescent="0.2">
      <c r="B29" s="12"/>
      <c r="C29" s="79" t="s">
        <v>55</v>
      </c>
      <c r="D29" s="7"/>
      <c r="E29" s="68">
        <v>43464624</v>
      </c>
      <c r="F29" s="17">
        <f t="shared" si="3"/>
        <v>88.069471112771097</v>
      </c>
      <c r="G29" s="16">
        <v>5888033</v>
      </c>
      <c r="H29" s="17">
        <f t="shared" si="0"/>
        <v>11.930528887228908</v>
      </c>
      <c r="I29" s="16">
        <f t="shared" si="2"/>
        <v>49352657</v>
      </c>
      <c r="J29" s="17">
        <f t="shared" si="1"/>
        <v>3.7434301309625515</v>
      </c>
      <c r="K29" s="9"/>
      <c r="L29" s="16">
        <v>88202229</v>
      </c>
      <c r="M29" s="17">
        <f t="shared" si="4"/>
        <v>55.953979348979942</v>
      </c>
      <c r="N29" s="9"/>
    </row>
    <row r="30" spans="2:14" x14ac:dyDescent="0.2">
      <c r="B30" s="12"/>
      <c r="C30" s="79" t="s">
        <v>80</v>
      </c>
      <c r="D30" s="7"/>
      <c r="E30" s="68">
        <v>12543061</v>
      </c>
      <c r="F30" s="17">
        <f t="shared" si="3"/>
        <v>100</v>
      </c>
      <c r="G30" s="16">
        <v>0</v>
      </c>
      <c r="H30" s="17">
        <f t="shared" si="0"/>
        <v>0</v>
      </c>
      <c r="I30" s="16">
        <f t="shared" si="2"/>
        <v>12543061</v>
      </c>
      <c r="J30" s="17">
        <f t="shared" si="1"/>
        <v>0.95139908033525478</v>
      </c>
      <c r="K30" s="9"/>
      <c r="L30" s="16">
        <v>70847878</v>
      </c>
      <c r="M30" s="17">
        <f t="shared" si="4"/>
        <v>17.704215502403613</v>
      </c>
      <c r="N30" s="9"/>
    </row>
    <row r="31" spans="2:14" x14ac:dyDescent="0.2">
      <c r="B31" s="32"/>
      <c r="C31" s="80" t="s">
        <v>292</v>
      </c>
      <c r="D31" s="33"/>
      <c r="E31" s="69">
        <v>1500000</v>
      </c>
      <c r="F31" s="34">
        <f t="shared" si="3"/>
        <v>100</v>
      </c>
      <c r="G31" s="35">
        <v>0</v>
      </c>
      <c r="H31" s="34">
        <f t="shared" si="0"/>
        <v>0</v>
      </c>
      <c r="I31" s="35">
        <f t="shared" si="2"/>
        <v>1500000</v>
      </c>
      <c r="J31" s="34">
        <f t="shared" si="1"/>
        <v>0.11377594516226001</v>
      </c>
      <c r="K31" s="36"/>
      <c r="L31" s="35">
        <v>76778065</v>
      </c>
      <c r="M31" s="34">
        <f t="shared" si="4"/>
        <v>1.9536829952669426</v>
      </c>
      <c r="N31" s="36"/>
    </row>
    <row r="32" spans="2:14" x14ac:dyDescent="0.2">
      <c r="B32" s="12"/>
      <c r="C32" s="79" t="s">
        <v>81</v>
      </c>
      <c r="D32" s="7"/>
      <c r="E32" s="68">
        <v>44283061</v>
      </c>
      <c r="F32" s="17">
        <v>0</v>
      </c>
      <c r="G32" s="16">
        <v>0</v>
      </c>
      <c r="H32" s="17">
        <v>0</v>
      </c>
      <c r="I32" s="16">
        <f t="shared" si="2"/>
        <v>44283061</v>
      </c>
      <c r="J32" s="17">
        <f t="shared" si="1"/>
        <v>3.3588980799686765</v>
      </c>
      <c r="K32" s="9"/>
      <c r="L32" s="16">
        <v>776727106</v>
      </c>
      <c r="M32" s="17">
        <f t="shared" ref="M32" si="5">(I32/$L32)*100</f>
        <v>5.7012380098397131</v>
      </c>
      <c r="N32" s="9"/>
    </row>
    <row r="33" spans="2:14" x14ac:dyDescent="0.2">
      <c r="B33" s="12"/>
      <c r="C33" s="79" t="s">
        <v>54</v>
      </c>
      <c r="D33" s="7"/>
      <c r="E33" s="68">
        <v>21223400</v>
      </c>
      <c r="F33" s="17">
        <f t="shared" si="3"/>
        <v>100</v>
      </c>
      <c r="G33" s="16">
        <v>0</v>
      </c>
      <c r="H33" s="17">
        <f t="shared" si="0"/>
        <v>0</v>
      </c>
      <c r="I33" s="16">
        <f t="shared" si="2"/>
        <v>21223400</v>
      </c>
      <c r="J33" s="17">
        <f t="shared" si="1"/>
        <v>1.6098082630378061</v>
      </c>
      <c r="K33" s="9"/>
      <c r="L33" s="16">
        <v>156762546</v>
      </c>
      <c r="M33" s="17">
        <f t="shared" si="4"/>
        <v>13.538565519342866</v>
      </c>
      <c r="N33" s="9"/>
    </row>
    <row r="34" spans="2:14" x14ac:dyDescent="0.2">
      <c r="B34" s="12"/>
      <c r="C34" s="79" t="s">
        <v>319</v>
      </c>
      <c r="D34" s="7"/>
      <c r="E34" s="68">
        <v>44887910</v>
      </c>
      <c r="F34" s="17">
        <f t="shared" si="3"/>
        <v>100</v>
      </c>
      <c r="G34" s="16">
        <v>0</v>
      </c>
      <c r="H34" s="17">
        <f t="shared" si="0"/>
        <v>0</v>
      </c>
      <c r="I34" s="16">
        <f t="shared" si="2"/>
        <v>44887910</v>
      </c>
      <c r="J34" s="17">
        <f t="shared" si="1"/>
        <v>3.4047762577389751</v>
      </c>
      <c r="K34" s="9"/>
      <c r="L34" s="16"/>
      <c r="M34" s="17"/>
      <c r="N34" s="9"/>
    </row>
    <row r="35" spans="2:14" x14ac:dyDescent="0.2">
      <c r="B35" s="12"/>
      <c r="C35" s="79" t="s">
        <v>16</v>
      </c>
      <c r="D35" s="7"/>
      <c r="E35" s="68">
        <v>0</v>
      </c>
      <c r="F35" s="17">
        <v>0</v>
      </c>
      <c r="G35" s="16">
        <v>0</v>
      </c>
      <c r="H35" s="17">
        <v>0</v>
      </c>
      <c r="I35" s="16">
        <f t="shared" si="2"/>
        <v>0</v>
      </c>
      <c r="J35" s="17">
        <f t="shared" si="1"/>
        <v>0</v>
      </c>
      <c r="K35" s="9"/>
      <c r="L35" s="16">
        <v>35102463</v>
      </c>
      <c r="M35" s="17">
        <f t="shared" si="4"/>
        <v>0</v>
      </c>
      <c r="N35" s="9"/>
    </row>
    <row r="36" spans="2:14" x14ac:dyDescent="0.2">
      <c r="B36" s="12"/>
      <c r="C36" s="81" t="s">
        <v>53</v>
      </c>
      <c r="D36" s="7"/>
      <c r="E36" s="68">
        <v>39745880</v>
      </c>
      <c r="F36" s="17">
        <f t="shared" si="3"/>
        <v>84.491313817749386</v>
      </c>
      <c r="G36" s="16">
        <v>7295500</v>
      </c>
      <c r="H36" s="17">
        <v>0</v>
      </c>
      <c r="I36" s="16">
        <f t="shared" si="2"/>
        <v>47041380</v>
      </c>
      <c r="J36" s="17">
        <f t="shared" si="1"/>
        <v>3.5681183141580233</v>
      </c>
      <c r="K36" s="9"/>
      <c r="L36" s="16">
        <v>62088257</v>
      </c>
      <c r="M36" s="17">
        <f t="shared" si="4"/>
        <v>75.765341584641348</v>
      </c>
      <c r="N36" s="9"/>
    </row>
    <row r="37" spans="2:14" x14ac:dyDescent="0.2">
      <c r="B37" s="32"/>
      <c r="C37" s="80" t="s">
        <v>52</v>
      </c>
      <c r="D37" s="33"/>
      <c r="E37" s="69">
        <v>394983</v>
      </c>
      <c r="F37" s="34">
        <f t="shared" si="3"/>
        <v>100</v>
      </c>
      <c r="G37" s="35">
        <v>0</v>
      </c>
      <c r="H37" s="34">
        <f t="shared" si="0"/>
        <v>0</v>
      </c>
      <c r="I37" s="35">
        <f t="shared" si="2"/>
        <v>394983</v>
      </c>
      <c r="J37" s="34">
        <f t="shared" si="1"/>
        <v>2.9959709432016628E-2</v>
      </c>
      <c r="K37" s="36"/>
      <c r="L37" s="35">
        <v>5721665</v>
      </c>
      <c r="M37" s="34">
        <f t="shared" si="4"/>
        <v>6.9032877667601991</v>
      </c>
      <c r="N37" s="36"/>
    </row>
    <row r="38" spans="2:14" x14ac:dyDescent="0.2">
      <c r="B38" s="12"/>
      <c r="C38" s="81" t="s">
        <v>82</v>
      </c>
      <c r="D38" s="7"/>
      <c r="E38" s="68">
        <v>280000</v>
      </c>
      <c r="F38" s="17">
        <f t="shared" si="3"/>
        <v>100</v>
      </c>
      <c r="G38" s="16">
        <v>0</v>
      </c>
      <c r="H38" s="17">
        <f t="shared" si="0"/>
        <v>0</v>
      </c>
      <c r="I38" s="16">
        <f t="shared" si="2"/>
        <v>280000</v>
      </c>
      <c r="J38" s="17">
        <f t="shared" si="1"/>
        <v>2.1238176430288535E-2</v>
      </c>
      <c r="K38" s="9"/>
      <c r="L38" s="16">
        <v>674250</v>
      </c>
      <c r="M38" s="17">
        <f>(I38/$L38)*100</f>
        <v>41.527623285131625</v>
      </c>
      <c r="N38" s="9"/>
    </row>
    <row r="39" spans="2:14" x14ac:dyDescent="0.2">
      <c r="B39" s="12"/>
      <c r="C39" s="79" t="s">
        <v>293</v>
      </c>
      <c r="D39" s="7"/>
      <c r="E39" s="68">
        <v>22328524</v>
      </c>
      <c r="F39" s="17">
        <f>(E39/$I39)*100</f>
        <v>63.465757292606597</v>
      </c>
      <c r="G39" s="16">
        <v>12853478</v>
      </c>
      <c r="H39" s="17">
        <f>(G39/$I39)*100</f>
        <v>36.534242707393396</v>
      </c>
      <c r="I39" s="16">
        <f t="shared" si="2"/>
        <v>35182002</v>
      </c>
      <c r="J39" s="17">
        <f t="shared" si="1"/>
        <v>2.6685770201670147</v>
      </c>
      <c r="K39" s="9"/>
      <c r="L39" s="16">
        <v>40074545</v>
      </c>
      <c r="M39" s="17">
        <f>(I39/$L39)*100</f>
        <v>87.791394761936786</v>
      </c>
      <c r="N39" s="9"/>
    </row>
    <row r="40" spans="2:14" x14ac:dyDescent="0.2">
      <c r="B40" s="12"/>
      <c r="C40" s="79" t="s">
        <v>17</v>
      </c>
      <c r="D40" s="7"/>
      <c r="E40" s="68">
        <v>12918006</v>
      </c>
      <c r="F40" s="17">
        <f t="shared" si="3"/>
        <v>100</v>
      </c>
      <c r="G40" s="16">
        <v>0</v>
      </c>
      <c r="H40" s="17">
        <f t="shared" si="0"/>
        <v>0</v>
      </c>
      <c r="I40" s="16">
        <f t="shared" si="2"/>
        <v>12918006</v>
      </c>
      <c r="J40" s="17">
        <f t="shared" si="1"/>
        <v>0.97983889484116393</v>
      </c>
      <c r="K40" s="9"/>
      <c r="L40" s="16">
        <v>28994924</v>
      </c>
      <c r="M40" s="17">
        <f t="shared" si="4"/>
        <v>44.552646525302151</v>
      </c>
      <c r="N40" s="9"/>
    </row>
    <row r="41" spans="2:14" x14ac:dyDescent="0.2">
      <c r="B41" s="12"/>
      <c r="C41" s="79" t="s">
        <v>18</v>
      </c>
      <c r="D41" s="7"/>
      <c r="E41" s="68">
        <v>17318180</v>
      </c>
      <c r="F41" s="17">
        <f t="shared" si="3"/>
        <v>100</v>
      </c>
      <c r="G41" s="16">
        <v>0</v>
      </c>
      <c r="H41" s="17">
        <f t="shared" si="0"/>
        <v>0</v>
      </c>
      <c r="I41" s="16">
        <f t="shared" si="2"/>
        <v>17318180</v>
      </c>
      <c r="J41" s="17">
        <f t="shared" si="1"/>
        <v>1.3135948653267653</v>
      </c>
      <c r="K41" s="9"/>
      <c r="L41" s="16">
        <v>58347964</v>
      </c>
      <c r="M41" s="17">
        <f>(I41/$L41)*100</f>
        <v>29.680864271459413</v>
      </c>
      <c r="N41" s="9"/>
    </row>
    <row r="42" spans="2:14" x14ac:dyDescent="0.2">
      <c r="B42" s="12"/>
      <c r="C42" s="79" t="s">
        <v>83</v>
      </c>
      <c r="D42" s="7"/>
      <c r="E42" s="68">
        <v>1600000</v>
      </c>
      <c r="F42" s="17">
        <f t="shared" si="3"/>
        <v>100</v>
      </c>
      <c r="G42" s="16">
        <v>0</v>
      </c>
      <c r="H42" s="17">
        <f>(G42/$I42)*100</f>
        <v>0</v>
      </c>
      <c r="I42" s="16">
        <f t="shared" si="2"/>
        <v>1600000</v>
      </c>
      <c r="J42" s="17">
        <f t="shared" si="1"/>
        <v>0.12136100817307734</v>
      </c>
      <c r="K42" s="9"/>
      <c r="L42" s="16">
        <v>105063726</v>
      </c>
      <c r="M42" s="17">
        <f>(I42/$L42)*100</f>
        <v>1.5228852629879128</v>
      </c>
      <c r="N42" s="9"/>
    </row>
    <row r="43" spans="2:14" x14ac:dyDescent="0.2">
      <c r="B43" s="32"/>
      <c r="C43" s="80" t="s">
        <v>19</v>
      </c>
      <c r="D43" s="33"/>
      <c r="E43" s="69">
        <v>34109406.119999997</v>
      </c>
      <c r="F43" s="34">
        <v>0</v>
      </c>
      <c r="G43" s="35">
        <v>190000</v>
      </c>
      <c r="H43" s="34">
        <v>0</v>
      </c>
      <c r="I43" s="35">
        <f t="shared" si="2"/>
        <v>34299406.119999997</v>
      </c>
      <c r="J43" s="34">
        <f t="shared" si="1"/>
        <v>2.6016315665381367</v>
      </c>
      <c r="K43" s="36"/>
      <c r="L43" s="35">
        <v>75707315</v>
      </c>
      <c r="M43" s="34">
        <f t="shared" si="4"/>
        <v>45.305273499661155</v>
      </c>
      <c r="N43" s="36"/>
    </row>
    <row r="44" spans="2:14" x14ac:dyDescent="0.2">
      <c r="B44" s="12"/>
      <c r="C44" s="79" t="s">
        <v>51</v>
      </c>
      <c r="D44" s="7"/>
      <c r="E44" s="68">
        <v>14000000</v>
      </c>
      <c r="F44" s="17">
        <v>0</v>
      </c>
      <c r="G44" s="16">
        <v>0</v>
      </c>
      <c r="H44" s="17">
        <v>0</v>
      </c>
      <c r="I44" s="16">
        <f t="shared" si="2"/>
        <v>14000000</v>
      </c>
      <c r="J44" s="17">
        <f t="shared" si="1"/>
        <v>1.0619088215144268</v>
      </c>
      <c r="K44" s="9"/>
      <c r="L44" s="16">
        <v>44254424</v>
      </c>
      <c r="M44" s="17">
        <f t="shared" si="4"/>
        <v>31.635255268490219</v>
      </c>
      <c r="N44" s="9"/>
    </row>
    <row r="45" spans="2:14" x14ac:dyDescent="0.2">
      <c r="B45" s="12"/>
      <c r="C45" s="79" t="s">
        <v>191</v>
      </c>
      <c r="D45" s="7"/>
      <c r="E45" s="68">
        <v>8914306</v>
      </c>
      <c r="F45" s="17">
        <v>0</v>
      </c>
      <c r="G45" s="16">
        <v>200000</v>
      </c>
      <c r="H45" s="17">
        <v>0</v>
      </c>
      <c r="I45" s="16">
        <f t="shared" si="2"/>
        <v>9114306</v>
      </c>
      <c r="J45" s="17">
        <f t="shared" si="1"/>
        <v>0.69132585309870487</v>
      </c>
      <c r="K45" s="9"/>
      <c r="L45" s="16">
        <v>19984686</v>
      </c>
      <c r="M45" s="17">
        <f t="shared" si="4"/>
        <v>45.606450859423056</v>
      </c>
      <c r="N45" s="9"/>
    </row>
    <row r="46" spans="2:14" x14ac:dyDescent="0.2">
      <c r="B46" s="12"/>
      <c r="C46" s="79" t="s">
        <v>50</v>
      </c>
      <c r="D46" s="7"/>
      <c r="E46" s="68">
        <v>10400437</v>
      </c>
      <c r="F46" s="17">
        <v>0</v>
      </c>
      <c r="G46" s="16">
        <v>0</v>
      </c>
      <c r="H46" s="17">
        <v>0</v>
      </c>
      <c r="I46" s="16">
        <f t="shared" si="2"/>
        <v>10400437</v>
      </c>
      <c r="J46" s="17">
        <f t="shared" si="1"/>
        <v>0.78887969985035988</v>
      </c>
      <c r="K46" s="9"/>
      <c r="L46" s="16">
        <v>23203044</v>
      </c>
      <c r="M46" s="17">
        <f t="shared" si="4"/>
        <v>44.823588663625344</v>
      </c>
      <c r="N46" s="9"/>
    </row>
    <row r="47" spans="2:14" x14ac:dyDescent="0.2">
      <c r="B47" s="12"/>
      <c r="C47" s="79" t="s">
        <v>84</v>
      </c>
      <c r="D47" s="7"/>
      <c r="E47" s="68">
        <v>14056173</v>
      </c>
      <c r="F47" s="17">
        <v>0</v>
      </c>
      <c r="G47" s="16">
        <v>8680994</v>
      </c>
      <c r="H47" s="17">
        <v>0</v>
      </c>
      <c r="I47" s="16">
        <f t="shared" si="2"/>
        <v>22737167</v>
      </c>
      <c r="J47" s="17">
        <f t="shared" si="1"/>
        <v>1.7246284438247654</v>
      </c>
      <c r="K47" s="9"/>
      <c r="L47" s="16">
        <v>204092470</v>
      </c>
      <c r="M47" s="17">
        <f t="shared" si="4"/>
        <v>11.140620229643945</v>
      </c>
      <c r="N47" s="9"/>
    </row>
    <row r="48" spans="2:14" x14ac:dyDescent="0.2">
      <c r="B48" s="12"/>
      <c r="C48" s="79"/>
      <c r="D48" s="7"/>
      <c r="E48" s="68"/>
      <c r="F48" s="17"/>
      <c r="G48" s="16"/>
      <c r="H48" s="17"/>
      <c r="I48" s="16"/>
      <c r="J48" s="17"/>
      <c r="K48" s="9"/>
      <c r="L48" s="16"/>
      <c r="M48" s="17"/>
      <c r="N48" s="9"/>
    </row>
    <row r="49" spans="2:19" x14ac:dyDescent="0.2">
      <c r="B49" s="12"/>
      <c r="C49" s="82" t="s">
        <v>20</v>
      </c>
      <c r="E49" s="67">
        <f>SUM(E11:E48)</f>
        <v>605172432.12</v>
      </c>
      <c r="F49" s="17">
        <f>(E49/$I49)*100</f>
        <v>90.696590585056143</v>
      </c>
      <c r="G49" s="37">
        <f>SUM(G11:G48)</f>
        <v>62076941</v>
      </c>
      <c r="H49" s="17">
        <f>(G49/$I49)*100</f>
        <v>9.3034094149438662</v>
      </c>
      <c r="I49" s="37">
        <f>SUM(I11:I48)</f>
        <v>667249373.12</v>
      </c>
      <c r="J49" s="17">
        <f>(I49/I$329)*100</f>
        <v>50.611285390435654</v>
      </c>
      <c r="K49" s="9"/>
      <c r="L49" s="37">
        <f>SUM(L11:L48)</f>
        <v>2824863604</v>
      </c>
      <c r="M49" s="28">
        <f>(I49/$L49)*100</f>
        <v>23.620587279866413</v>
      </c>
      <c r="N49" s="9"/>
      <c r="R49"/>
      <c r="S49" s="11"/>
    </row>
    <row r="50" spans="2:19" x14ac:dyDescent="0.2">
      <c r="B50" s="12"/>
      <c r="C50" s="29"/>
      <c r="E50" s="68"/>
      <c r="F50" s="7"/>
      <c r="G50" s="16"/>
      <c r="H50" s="7"/>
      <c r="I50" s="7"/>
      <c r="J50" s="7"/>
      <c r="K50" s="9"/>
      <c r="L50" s="39"/>
      <c r="M50" s="30"/>
      <c r="N50" s="9"/>
    </row>
    <row r="51" spans="2:19" x14ac:dyDescent="0.2">
      <c r="B51" s="93"/>
      <c r="C51" s="94"/>
      <c r="D51" s="95"/>
      <c r="E51" s="96"/>
      <c r="F51" s="95"/>
      <c r="G51" s="97"/>
      <c r="H51" s="95"/>
      <c r="I51" s="95"/>
      <c r="J51" s="95"/>
      <c r="K51" s="98"/>
      <c r="L51" s="97"/>
      <c r="M51" s="95"/>
      <c r="N51" s="98"/>
    </row>
    <row r="52" spans="2:19" x14ac:dyDescent="0.2">
      <c r="B52" s="12"/>
      <c r="C52" s="125" t="s">
        <v>96</v>
      </c>
      <c r="D52" s="126"/>
      <c r="E52" s="126"/>
      <c r="F52" s="7"/>
      <c r="G52" s="16"/>
      <c r="H52" s="7"/>
      <c r="I52" s="7"/>
      <c r="J52" s="7"/>
      <c r="K52" s="9"/>
      <c r="L52" s="11"/>
      <c r="N52" s="9"/>
    </row>
    <row r="53" spans="2:19" ht="5.25" customHeight="1" x14ac:dyDescent="0.2">
      <c r="B53" s="12"/>
      <c r="E53" s="68"/>
      <c r="F53" s="7"/>
      <c r="G53" s="16"/>
      <c r="H53" s="7"/>
      <c r="I53" s="7"/>
      <c r="J53" s="7"/>
      <c r="K53" s="9"/>
      <c r="L53" s="11"/>
      <c r="N53" s="9"/>
    </row>
    <row r="54" spans="2:19" x14ac:dyDescent="0.2">
      <c r="B54" s="12"/>
      <c r="C54" s="82" t="s">
        <v>102</v>
      </c>
      <c r="E54" s="68">
        <v>296395</v>
      </c>
      <c r="F54" s="17">
        <f t="shared" ref="F54:F113" si="6">(E54/$I54)*100</f>
        <v>100</v>
      </c>
      <c r="G54" s="16">
        <v>0</v>
      </c>
      <c r="H54" s="17">
        <f t="shared" ref="H54:H81" si="7">(G54/$I54)*100</f>
        <v>0</v>
      </c>
      <c r="I54" s="16">
        <f t="shared" ref="I54:I115" si="8">E54+G54</f>
        <v>296395</v>
      </c>
      <c r="J54" s="17">
        <f t="shared" ref="J54:J78" si="9">(I54/I$329)*100</f>
        <v>2.2481747510912038E-2</v>
      </c>
      <c r="K54" s="9"/>
      <c r="L54" s="11">
        <v>451926</v>
      </c>
      <c r="M54" s="28">
        <f t="shared" ref="M54:M131" si="10">(I54/$L54)*100</f>
        <v>65.584852387337762</v>
      </c>
      <c r="N54" s="9"/>
    </row>
    <row r="55" spans="2:19" x14ac:dyDescent="0.2">
      <c r="B55" s="12"/>
      <c r="C55" s="82" t="s">
        <v>21</v>
      </c>
      <c r="E55" s="68">
        <v>5192064</v>
      </c>
      <c r="F55" s="17">
        <f t="shared" si="6"/>
        <v>100</v>
      </c>
      <c r="G55" s="16">
        <v>0</v>
      </c>
      <c r="H55" s="17">
        <v>0</v>
      </c>
      <c r="I55" s="16">
        <f t="shared" si="8"/>
        <v>5192064</v>
      </c>
      <c r="J55" s="17">
        <f t="shared" si="9"/>
        <v>0.3938213259619629</v>
      </c>
      <c r="K55" s="9"/>
      <c r="L55" s="11">
        <v>15568623</v>
      </c>
      <c r="M55" s="28">
        <f t="shared" si="10"/>
        <v>33.349539005472742</v>
      </c>
      <c r="N55" s="9"/>
    </row>
    <row r="56" spans="2:19" x14ac:dyDescent="0.2">
      <c r="B56" s="32"/>
      <c r="C56" s="80" t="s">
        <v>294</v>
      </c>
      <c r="D56" s="33"/>
      <c r="E56" s="69">
        <v>9753452</v>
      </c>
      <c r="F56" s="34">
        <f t="shared" si="6"/>
        <v>100</v>
      </c>
      <c r="G56" s="35">
        <v>0</v>
      </c>
      <c r="H56" s="34">
        <f t="shared" si="7"/>
        <v>0</v>
      </c>
      <c r="I56" s="35">
        <f t="shared" si="8"/>
        <v>9753452</v>
      </c>
      <c r="J56" s="34">
        <f t="shared" si="9"/>
        <v>0.73980547992982348</v>
      </c>
      <c r="K56" s="36"/>
      <c r="L56" s="35">
        <v>9987452</v>
      </c>
      <c r="M56" s="34">
        <f t="shared" si="10"/>
        <v>97.657060078987115</v>
      </c>
      <c r="N56" s="36"/>
    </row>
    <row r="57" spans="2:19" x14ac:dyDescent="0.2">
      <c r="B57" s="12"/>
      <c r="C57" s="81" t="s">
        <v>139</v>
      </c>
      <c r="D57" s="7"/>
      <c r="E57" s="68">
        <v>0</v>
      </c>
      <c r="F57" s="17">
        <f t="shared" si="6"/>
        <v>0</v>
      </c>
      <c r="G57" s="16">
        <v>7353430</v>
      </c>
      <c r="H57" s="17">
        <f t="shared" si="7"/>
        <v>100</v>
      </c>
      <c r="I57" s="16">
        <f t="shared" si="8"/>
        <v>7353430</v>
      </c>
      <c r="J57" s="17">
        <f t="shared" si="9"/>
        <v>0.5577622989563451</v>
      </c>
      <c r="K57" s="9"/>
      <c r="L57" s="11">
        <v>33321059</v>
      </c>
      <c r="M57" s="28">
        <f>(I57/$L57)*100</f>
        <v>22.068416252916812</v>
      </c>
      <c r="N57" s="9"/>
    </row>
    <row r="58" spans="2:19" x14ac:dyDescent="0.2">
      <c r="B58" s="12"/>
      <c r="C58" s="81" t="s">
        <v>295</v>
      </c>
      <c r="D58" s="7"/>
      <c r="E58" s="68">
        <v>4000000</v>
      </c>
      <c r="F58" s="17">
        <v>0</v>
      </c>
      <c r="G58" s="16">
        <v>0</v>
      </c>
      <c r="H58" s="17">
        <v>0</v>
      </c>
      <c r="I58" s="16">
        <f t="shared" si="8"/>
        <v>4000000</v>
      </c>
      <c r="J58" s="17">
        <f t="shared" si="9"/>
        <v>0.30340252043269333</v>
      </c>
      <c r="K58" s="9"/>
      <c r="L58" s="11">
        <v>8047907</v>
      </c>
      <c r="M58" s="28">
        <f>(I58/$L58)*100</f>
        <v>49.702363608326984</v>
      </c>
      <c r="N58" s="9"/>
    </row>
    <row r="59" spans="2:19" x14ac:dyDescent="0.2">
      <c r="B59" s="12"/>
      <c r="C59" s="82" t="s">
        <v>155</v>
      </c>
      <c r="E59" s="68">
        <v>717452</v>
      </c>
      <c r="F59" s="17">
        <v>0</v>
      </c>
      <c r="G59" s="16">
        <v>0</v>
      </c>
      <c r="H59" s="17">
        <v>0</v>
      </c>
      <c r="I59" s="16">
        <f t="shared" si="8"/>
        <v>717452</v>
      </c>
      <c r="J59" s="17">
        <f t="shared" si="9"/>
        <v>5.4419186272369184E-2</v>
      </c>
      <c r="K59" s="9"/>
      <c r="L59" s="11">
        <v>1532422</v>
      </c>
      <c r="M59" s="28">
        <f>(I59/$L59)*100</f>
        <v>46.818174106088271</v>
      </c>
      <c r="N59" s="9"/>
    </row>
    <row r="60" spans="2:19" x14ac:dyDescent="0.2">
      <c r="B60" s="32"/>
      <c r="C60" s="80" t="s">
        <v>65</v>
      </c>
      <c r="D60" s="33"/>
      <c r="E60" s="69">
        <v>4091759</v>
      </c>
      <c r="F60" s="34">
        <v>0</v>
      </c>
      <c r="G60" s="35">
        <v>820936</v>
      </c>
      <c r="H60" s="34">
        <v>0</v>
      </c>
      <c r="I60" s="35">
        <f t="shared" si="8"/>
        <v>4912695</v>
      </c>
      <c r="J60" s="34">
        <f t="shared" si="9"/>
        <v>0.37263101127927262</v>
      </c>
      <c r="K60" s="36"/>
      <c r="L60" s="35">
        <v>19089085</v>
      </c>
      <c r="M60" s="34">
        <f t="shared" si="10"/>
        <v>25.735623263241798</v>
      </c>
      <c r="N60" s="36"/>
    </row>
    <row r="61" spans="2:19" x14ac:dyDescent="0.2">
      <c r="B61" s="12"/>
      <c r="C61" s="79" t="s">
        <v>42</v>
      </c>
      <c r="D61" s="7"/>
      <c r="E61" s="68">
        <v>1680000</v>
      </c>
      <c r="F61" s="17">
        <v>0</v>
      </c>
      <c r="G61" s="16">
        <v>0</v>
      </c>
      <c r="H61" s="17">
        <v>0</v>
      </c>
      <c r="I61" s="16">
        <f t="shared" si="8"/>
        <v>1680000</v>
      </c>
      <c r="J61" s="17">
        <f t="shared" si="9"/>
        <v>0.1274290585817312</v>
      </c>
      <c r="K61" s="9"/>
      <c r="L61" s="16">
        <v>6229130</v>
      </c>
      <c r="M61" s="17">
        <f t="shared" si="10"/>
        <v>26.970058419072966</v>
      </c>
      <c r="N61" s="9"/>
    </row>
    <row r="62" spans="2:19" x14ac:dyDescent="0.2">
      <c r="B62" s="12"/>
      <c r="C62" s="79" t="s">
        <v>258</v>
      </c>
      <c r="D62" s="7"/>
      <c r="E62" s="68">
        <v>334950</v>
      </c>
      <c r="F62" s="17">
        <f t="shared" si="6"/>
        <v>100</v>
      </c>
      <c r="G62" s="16">
        <v>0</v>
      </c>
      <c r="H62" s="17">
        <f t="shared" si="7"/>
        <v>0</v>
      </c>
      <c r="I62" s="16">
        <f t="shared" si="8"/>
        <v>334950</v>
      </c>
      <c r="J62" s="17">
        <f t="shared" si="9"/>
        <v>2.5406168554732662E-2</v>
      </c>
      <c r="K62" s="9"/>
      <c r="L62" s="16">
        <v>616142</v>
      </c>
      <c r="M62" s="17">
        <f t="shared" si="10"/>
        <v>54.362468392026507</v>
      </c>
      <c r="N62" s="9"/>
    </row>
    <row r="63" spans="2:19" x14ac:dyDescent="0.2">
      <c r="B63" s="32"/>
      <c r="C63" s="83" t="s">
        <v>216</v>
      </c>
      <c r="D63" s="33"/>
      <c r="E63" s="69">
        <v>45200</v>
      </c>
      <c r="F63" s="34">
        <f t="shared" si="6"/>
        <v>100</v>
      </c>
      <c r="G63" s="35">
        <v>0</v>
      </c>
      <c r="H63" s="34">
        <v>0</v>
      </c>
      <c r="I63" s="35">
        <f t="shared" si="8"/>
        <v>45200</v>
      </c>
      <c r="J63" s="34">
        <f t="shared" si="9"/>
        <v>3.4284484808894348E-3</v>
      </c>
      <c r="K63" s="36"/>
      <c r="L63" s="35">
        <v>60646</v>
      </c>
      <c r="M63" s="34">
        <f>(I63/$L63)*100</f>
        <v>74.530884147346896</v>
      </c>
      <c r="N63" s="36"/>
    </row>
    <row r="64" spans="2:19" x14ac:dyDescent="0.2">
      <c r="B64" s="12"/>
      <c r="C64" s="79" t="s">
        <v>192</v>
      </c>
      <c r="D64" s="7"/>
      <c r="E64" s="68">
        <v>642341</v>
      </c>
      <c r="F64" s="17">
        <v>0</v>
      </c>
      <c r="G64" s="16">
        <v>0</v>
      </c>
      <c r="H64" s="17">
        <v>0</v>
      </c>
      <c r="I64" s="16">
        <f t="shared" si="8"/>
        <v>642341</v>
      </c>
      <c r="J64" s="17">
        <f t="shared" si="9"/>
        <v>4.8721969594314171E-2</v>
      </c>
      <c r="K64" s="9"/>
      <c r="L64" s="16">
        <v>1345370</v>
      </c>
      <c r="M64" s="17">
        <f t="shared" si="10"/>
        <v>47.744560975791046</v>
      </c>
      <c r="N64" s="9"/>
    </row>
    <row r="65" spans="2:14" x14ac:dyDescent="0.2">
      <c r="B65" s="12"/>
      <c r="C65" s="79" t="s">
        <v>100</v>
      </c>
      <c r="D65" s="7"/>
      <c r="E65" s="68">
        <v>0</v>
      </c>
      <c r="F65" s="17">
        <v>0</v>
      </c>
      <c r="G65" s="16">
        <v>0</v>
      </c>
      <c r="H65" s="17">
        <v>0</v>
      </c>
      <c r="I65" s="16">
        <f t="shared" si="8"/>
        <v>0</v>
      </c>
      <c r="J65" s="17">
        <f t="shared" si="9"/>
        <v>0</v>
      </c>
      <c r="K65" s="9"/>
      <c r="L65" s="16">
        <v>5466280</v>
      </c>
      <c r="M65" s="17">
        <f t="shared" si="10"/>
        <v>0</v>
      </c>
      <c r="N65" s="9"/>
    </row>
    <row r="66" spans="2:14" x14ac:dyDescent="0.2">
      <c r="B66" s="12"/>
      <c r="C66" s="79" t="s">
        <v>140</v>
      </c>
      <c r="D66" s="7"/>
      <c r="E66" s="68">
        <v>3795440</v>
      </c>
      <c r="F66" s="17">
        <f t="shared" si="6"/>
        <v>100</v>
      </c>
      <c r="G66" s="16">
        <v>0</v>
      </c>
      <c r="H66" s="17">
        <v>0</v>
      </c>
      <c r="I66" s="16">
        <f t="shared" si="8"/>
        <v>3795440</v>
      </c>
      <c r="J66" s="17">
        <f t="shared" si="9"/>
        <v>0.28788651553776545</v>
      </c>
      <c r="K66" s="9"/>
      <c r="L66" s="16">
        <v>4323440</v>
      </c>
      <c r="M66" s="17">
        <f t="shared" si="10"/>
        <v>87.787502544270296</v>
      </c>
      <c r="N66" s="9"/>
    </row>
    <row r="67" spans="2:14" x14ac:dyDescent="0.2">
      <c r="B67" s="12"/>
      <c r="C67" s="79" t="s">
        <v>217</v>
      </c>
      <c r="D67" s="7"/>
      <c r="E67" s="68">
        <v>250400</v>
      </c>
      <c r="F67" s="17">
        <f t="shared" si="6"/>
        <v>100</v>
      </c>
      <c r="G67" s="16">
        <v>0</v>
      </c>
      <c r="H67" s="17">
        <f>(G67/$I67)*100</f>
        <v>0</v>
      </c>
      <c r="I67" s="16">
        <f t="shared" si="8"/>
        <v>250400</v>
      </c>
      <c r="J67" s="17">
        <f t="shared" si="9"/>
        <v>1.8992997779086605E-2</v>
      </c>
      <c r="K67" s="9"/>
      <c r="L67" s="16">
        <v>334767</v>
      </c>
      <c r="M67" s="17">
        <f>(I67/$L67)*100</f>
        <v>74.79829254376925</v>
      </c>
      <c r="N67" s="9"/>
    </row>
    <row r="68" spans="2:14" x14ac:dyDescent="0.2">
      <c r="B68" s="32"/>
      <c r="C68" s="80" t="s">
        <v>22</v>
      </c>
      <c r="D68" s="33"/>
      <c r="E68" s="69">
        <v>3000000</v>
      </c>
      <c r="F68" s="34">
        <f t="shared" si="6"/>
        <v>100</v>
      </c>
      <c r="G68" s="35">
        <v>0</v>
      </c>
      <c r="H68" s="34">
        <f t="shared" si="7"/>
        <v>0</v>
      </c>
      <c r="I68" s="35">
        <f t="shared" si="8"/>
        <v>3000000</v>
      </c>
      <c r="J68" s="34">
        <f t="shared" si="9"/>
        <v>0.22755189032452003</v>
      </c>
      <c r="K68" s="36"/>
      <c r="L68" s="35">
        <v>4610052</v>
      </c>
      <c r="M68" s="34">
        <f t="shared" si="10"/>
        <v>65.075187872067389</v>
      </c>
      <c r="N68" s="36"/>
    </row>
    <row r="69" spans="2:14" x14ac:dyDescent="0.2">
      <c r="B69" s="12"/>
      <c r="C69" s="79" t="s">
        <v>251</v>
      </c>
      <c r="D69" s="7"/>
      <c r="E69" s="68">
        <v>3315131</v>
      </c>
      <c r="F69" s="17">
        <f t="shared" si="6"/>
        <v>100</v>
      </c>
      <c r="G69" s="16">
        <v>0</v>
      </c>
      <c r="H69" s="17">
        <v>0</v>
      </c>
      <c r="I69" s="16">
        <f t="shared" si="8"/>
        <v>3315131</v>
      </c>
      <c r="J69" s="17">
        <f t="shared" si="9"/>
        <v>0.25145477524113879</v>
      </c>
      <c r="K69" s="9"/>
      <c r="L69" s="16">
        <v>4161624</v>
      </c>
      <c r="M69" s="17">
        <f t="shared" si="10"/>
        <v>79.65955117521429</v>
      </c>
      <c r="N69" s="9"/>
    </row>
    <row r="70" spans="2:14" x14ac:dyDescent="0.2">
      <c r="B70" s="12"/>
      <c r="C70" s="79" t="s">
        <v>212</v>
      </c>
      <c r="D70" s="7"/>
      <c r="E70" s="68">
        <v>0</v>
      </c>
      <c r="F70" s="17">
        <v>0</v>
      </c>
      <c r="G70" s="16">
        <v>0</v>
      </c>
      <c r="H70" s="17">
        <v>0</v>
      </c>
      <c r="I70" s="16">
        <f t="shared" si="8"/>
        <v>0</v>
      </c>
      <c r="J70" s="17">
        <f t="shared" si="9"/>
        <v>0</v>
      </c>
      <c r="K70" s="9"/>
      <c r="L70" s="16">
        <v>3526107</v>
      </c>
      <c r="M70" s="17">
        <f t="shared" si="10"/>
        <v>0</v>
      </c>
      <c r="N70" s="9"/>
    </row>
    <row r="71" spans="2:14" x14ac:dyDescent="0.2">
      <c r="B71" s="12"/>
      <c r="C71" s="79" t="s">
        <v>76</v>
      </c>
      <c r="D71" s="7"/>
      <c r="E71" s="68">
        <v>0</v>
      </c>
      <c r="F71" s="17">
        <v>0</v>
      </c>
      <c r="G71" s="16">
        <v>0</v>
      </c>
      <c r="H71" s="17">
        <v>0</v>
      </c>
      <c r="I71" s="16">
        <f t="shared" si="8"/>
        <v>0</v>
      </c>
      <c r="J71" s="17">
        <f t="shared" si="9"/>
        <v>0</v>
      </c>
      <c r="K71" s="9"/>
      <c r="L71" s="16">
        <v>2107081</v>
      </c>
      <c r="M71" s="17">
        <f t="shared" si="10"/>
        <v>0</v>
      </c>
      <c r="N71" s="9"/>
    </row>
    <row r="72" spans="2:14" x14ac:dyDescent="0.2">
      <c r="B72" s="12"/>
      <c r="C72" s="79" t="s">
        <v>218</v>
      </c>
      <c r="D72" s="7"/>
      <c r="E72" s="68">
        <v>154000</v>
      </c>
      <c r="F72" s="17">
        <f t="shared" si="6"/>
        <v>100</v>
      </c>
      <c r="G72" s="16">
        <v>0</v>
      </c>
      <c r="H72" s="17">
        <f t="shared" si="7"/>
        <v>0</v>
      </c>
      <c r="I72" s="16">
        <f t="shared" si="8"/>
        <v>154000</v>
      </c>
      <c r="J72" s="17">
        <f t="shared" si="9"/>
        <v>1.1680997036658694E-2</v>
      </c>
      <c r="K72" s="9"/>
      <c r="L72" s="16">
        <v>1659000</v>
      </c>
      <c r="M72" s="17">
        <f t="shared" si="10"/>
        <v>9.2827004219409286</v>
      </c>
      <c r="N72" s="9"/>
    </row>
    <row r="73" spans="2:14" x14ac:dyDescent="0.2">
      <c r="B73" s="32"/>
      <c r="C73" s="80" t="s">
        <v>141</v>
      </c>
      <c r="D73" s="33"/>
      <c r="E73" s="69">
        <v>0</v>
      </c>
      <c r="F73" s="34">
        <v>0</v>
      </c>
      <c r="G73" s="35">
        <v>0</v>
      </c>
      <c r="H73" s="34">
        <v>0</v>
      </c>
      <c r="I73" s="35">
        <f t="shared" si="8"/>
        <v>0</v>
      </c>
      <c r="J73" s="34">
        <f t="shared" si="9"/>
        <v>0</v>
      </c>
      <c r="K73" s="36"/>
      <c r="L73" s="35">
        <v>1721274</v>
      </c>
      <c r="M73" s="34">
        <f t="shared" si="10"/>
        <v>0</v>
      </c>
      <c r="N73" s="36"/>
    </row>
    <row r="74" spans="2:14" x14ac:dyDescent="0.2">
      <c r="B74" s="12"/>
      <c r="C74" s="79" t="s">
        <v>296</v>
      </c>
      <c r="D74" s="7"/>
      <c r="E74" s="68">
        <v>0</v>
      </c>
      <c r="F74" s="17">
        <v>0</v>
      </c>
      <c r="G74" s="16">
        <v>0</v>
      </c>
      <c r="H74" s="17">
        <v>0</v>
      </c>
      <c r="I74" s="16">
        <f t="shared" si="8"/>
        <v>0</v>
      </c>
      <c r="J74" s="17">
        <f t="shared" si="9"/>
        <v>0</v>
      </c>
      <c r="K74" s="9"/>
      <c r="L74" s="16">
        <v>120000</v>
      </c>
      <c r="M74" s="17">
        <f t="shared" si="10"/>
        <v>0</v>
      </c>
      <c r="N74" s="9"/>
    </row>
    <row r="75" spans="2:14" x14ac:dyDescent="0.2">
      <c r="B75" s="12"/>
      <c r="C75" s="79" t="s">
        <v>159</v>
      </c>
      <c r="D75" s="7"/>
      <c r="E75" s="68">
        <v>913048</v>
      </c>
      <c r="F75" s="17">
        <f t="shared" si="6"/>
        <v>100</v>
      </c>
      <c r="G75" s="16">
        <v>0</v>
      </c>
      <c r="H75" s="17">
        <v>0</v>
      </c>
      <c r="I75" s="16">
        <f t="shared" si="8"/>
        <v>913048</v>
      </c>
      <c r="J75" s="17">
        <f t="shared" si="9"/>
        <v>6.9255266119007453E-2</v>
      </c>
      <c r="K75" s="9"/>
      <c r="L75" s="16">
        <v>1313048</v>
      </c>
      <c r="M75" s="17">
        <f t="shared" si="10"/>
        <v>69.536528748377819</v>
      </c>
      <c r="N75" s="9"/>
    </row>
    <row r="76" spans="2:14" x14ac:dyDescent="0.2">
      <c r="B76" s="12"/>
      <c r="C76" s="79" t="s">
        <v>252</v>
      </c>
      <c r="D76" s="7"/>
      <c r="E76" s="68">
        <v>10111021</v>
      </c>
      <c r="F76" s="17">
        <f t="shared" si="6"/>
        <v>100</v>
      </c>
      <c r="G76" s="16">
        <v>0</v>
      </c>
      <c r="H76" s="17">
        <f t="shared" si="7"/>
        <v>0</v>
      </c>
      <c r="I76" s="16">
        <f t="shared" si="8"/>
        <v>10111021</v>
      </c>
      <c r="J76" s="17">
        <f t="shared" si="9"/>
        <v>0.76692731388697288</v>
      </c>
      <c r="K76" s="9"/>
      <c r="L76" s="16">
        <v>19964964</v>
      </c>
      <c r="M76" s="17">
        <f t="shared" si="10"/>
        <v>50.643822848866648</v>
      </c>
      <c r="N76" s="9"/>
    </row>
    <row r="77" spans="2:14" x14ac:dyDescent="0.2">
      <c r="B77" s="12"/>
      <c r="C77" s="79" t="s">
        <v>104</v>
      </c>
      <c r="D77" s="7"/>
      <c r="E77" s="68">
        <v>1359316</v>
      </c>
      <c r="F77" s="17">
        <f t="shared" si="6"/>
        <v>100</v>
      </c>
      <c r="G77" s="16">
        <v>0</v>
      </c>
      <c r="H77" s="17">
        <f t="shared" si="7"/>
        <v>0</v>
      </c>
      <c r="I77" s="16">
        <f t="shared" si="8"/>
        <v>1359316</v>
      </c>
      <c r="J77" s="17">
        <f t="shared" si="9"/>
        <v>0.10310497511612174</v>
      </c>
      <c r="K77" s="9"/>
      <c r="L77" s="16">
        <v>1506091</v>
      </c>
      <c r="M77" s="17">
        <f t="shared" si="10"/>
        <v>90.25457293085212</v>
      </c>
      <c r="N77" s="9"/>
    </row>
    <row r="78" spans="2:14" x14ac:dyDescent="0.2">
      <c r="B78" s="32"/>
      <c r="C78" s="80" t="s">
        <v>160</v>
      </c>
      <c r="D78" s="33"/>
      <c r="E78" s="69">
        <v>554200</v>
      </c>
      <c r="F78" s="34">
        <f t="shared" si="6"/>
        <v>100</v>
      </c>
      <c r="G78" s="35">
        <v>0</v>
      </c>
      <c r="H78" s="34">
        <f t="shared" si="7"/>
        <v>0</v>
      </c>
      <c r="I78" s="35">
        <f t="shared" si="8"/>
        <v>554200</v>
      </c>
      <c r="J78" s="34">
        <f t="shared" si="9"/>
        <v>4.2036419205949666E-2</v>
      </c>
      <c r="K78" s="36"/>
      <c r="L78" s="35">
        <v>5484017</v>
      </c>
      <c r="M78" s="34">
        <f t="shared" si="10"/>
        <v>10.105730890330939</v>
      </c>
      <c r="N78" s="36"/>
    </row>
    <row r="79" spans="2:14" x14ac:dyDescent="0.2">
      <c r="B79" s="12"/>
      <c r="C79" s="79" t="s">
        <v>64</v>
      </c>
      <c r="D79" s="7"/>
      <c r="E79" s="68">
        <v>3742609</v>
      </c>
      <c r="F79" s="17">
        <f t="shared" si="6"/>
        <v>100</v>
      </c>
      <c r="G79" s="16">
        <v>0</v>
      </c>
      <c r="H79" s="17">
        <v>0</v>
      </c>
      <c r="I79" s="16">
        <f t="shared" si="8"/>
        <v>3742609</v>
      </c>
      <c r="J79" s="17">
        <v>5.4817862176711085E-2</v>
      </c>
      <c r="K79" s="9"/>
      <c r="L79" s="16">
        <v>5078085</v>
      </c>
      <c r="M79" s="17">
        <v>25.976292171816318</v>
      </c>
      <c r="N79" s="9"/>
    </row>
    <row r="80" spans="2:14" x14ac:dyDescent="0.2">
      <c r="B80" s="12"/>
      <c r="C80" s="79" t="s">
        <v>85</v>
      </c>
      <c r="D80" s="7"/>
      <c r="E80" s="68">
        <v>2599041</v>
      </c>
      <c r="F80" s="17">
        <f t="shared" si="6"/>
        <v>100</v>
      </c>
      <c r="G80" s="16">
        <v>0</v>
      </c>
      <c r="H80" s="17">
        <f t="shared" si="7"/>
        <v>0</v>
      </c>
      <c r="I80" s="16">
        <f t="shared" si="8"/>
        <v>2599041</v>
      </c>
      <c r="J80" s="17">
        <f t="shared" ref="J80:J85" si="11">(I80/I$329)*100</f>
        <v>0.19713889752697697</v>
      </c>
      <c r="K80" s="9"/>
      <c r="L80" s="16">
        <v>3060243</v>
      </c>
      <c r="M80" s="17">
        <f t="shared" si="10"/>
        <v>84.929236011650062</v>
      </c>
      <c r="N80" s="9"/>
    </row>
    <row r="81" spans="2:14" x14ac:dyDescent="0.2">
      <c r="B81" s="12"/>
      <c r="C81" s="79" t="s">
        <v>23</v>
      </c>
      <c r="D81" s="7"/>
      <c r="E81" s="68">
        <v>1615203</v>
      </c>
      <c r="F81" s="17">
        <f t="shared" si="6"/>
        <v>100</v>
      </c>
      <c r="G81" s="16">
        <v>0</v>
      </c>
      <c r="H81" s="17">
        <f t="shared" si="7"/>
        <v>0</v>
      </c>
      <c r="I81" s="16">
        <f t="shared" si="8"/>
        <v>1615203</v>
      </c>
      <c r="J81" s="17">
        <f t="shared" si="11"/>
        <v>0.1225141653026119</v>
      </c>
      <c r="K81" s="9"/>
      <c r="L81" s="16">
        <v>3601621</v>
      </c>
      <c r="M81" s="17">
        <f t="shared" si="10"/>
        <v>44.846556592156702</v>
      </c>
      <c r="N81" s="9"/>
    </row>
    <row r="82" spans="2:14" x14ac:dyDescent="0.2">
      <c r="B82" s="12"/>
      <c r="C82" s="79" t="s">
        <v>194</v>
      </c>
      <c r="D82" s="7"/>
      <c r="E82" s="68">
        <v>1680000</v>
      </c>
      <c r="F82" s="17">
        <v>0</v>
      </c>
      <c r="G82" s="16">
        <v>0</v>
      </c>
      <c r="H82" s="17">
        <v>0</v>
      </c>
      <c r="I82" s="16">
        <f t="shared" si="8"/>
        <v>1680000</v>
      </c>
      <c r="J82" s="17">
        <f t="shared" si="11"/>
        <v>0.1274290585817312</v>
      </c>
      <c r="K82" s="9"/>
      <c r="L82" s="16">
        <v>4720743</v>
      </c>
      <c r="M82" s="17">
        <f t="shared" si="10"/>
        <v>35.587618304999872</v>
      </c>
      <c r="N82" s="9"/>
    </row>
    <row r="83" spans="2:14" x14ac:dyDescent="0.2">
      <c r="B83" s="12"/>
      <c r="C83" s="79" t="s">
        <v>47</v>
      </c>
      <c r="D83" s="7"/>
      <c r="E83" s="68">
        <v>625408</v>
      </c>
      <c r="F83" s="17">
        <v>0</v>
      </c>
      <c r="G83" s="16">
        <v>0</v>
      </c>
      <c r="H83" s="17">
        <v>0</v>
      </c>
      <c r="I83" s="16">
        <f t="shared" si="8"/>
        <v>625408</v>
      </c>
      <c r="J83" s="17">
        <f t="shared" si="11"/>
        <v>4.7437590874692473E-2</v>
      </c>
      <c r="K83" s="9"/>
      <c r="L83" s="16">
        <v>1188508</v>
      </c>
      <c r="M83" s="17">
        <f t="shared" si="10"/>
        <v>52.621269692757643</v>
      </c>
      <c r="N83" s="9"/>
    </row>
    <row r="84" spans="2:14" x14ac:dyDescent="0.2">
      <c r="B84" s="100"/>
      <c r="C84" s="101" t="s">
        <v>137</v>
      </c>
      <c r="D84" s="102"/>
      <c r="E84" s="103">
        <v>0</v>
      </c>
      <c r="F84" s="104">
        <v>0</v>
      </c>
      <c r="G84" s="105">
        <v>0</v>
      </c>
      <c r="H84" s="104">
        <v>0</v>
      </c>
      <c r="I84" s="105">
        <f t="shared" si="8"/>
        <v>0</v>
      </c>
      <c r="J84" s="104">
        <f t="shared" si="11"/>
        <v>0</v>
      </c>
      <c r="K84" s="107"/>
      <c r="L84" s="105">
        <v>17930795</v>
      </c>
      <c r="M84" s="104">
        <f t="shared" si="10"/>
        <v>0</v>
      </c>
      <c r="N84" s="107"/>
    </row>
    <row r="85" spans="2:14" x14ac:dyDescent="0.2">
      <c r="B85" s="12"/>
      <c r="C85" s="79" t="s">
        <v>197</v>
      </c>
      <c r="D85" s="7"/>
      <c r="E85" s="68">
        <v>0</v>
      </c>
      <c r="F85" s="17">
        <v>0</v>
      </c>
      <c r="G85" s="16">
        <v>0</v>
      </c>
      <c r="H85" s="17">
        <v>0</v>
      </c>
      <c r="I85" s="16">
        <f t="shared" si="8"/>
        <v>0</v>
      </c>
      <c r="J85" s="17">
        <f t="shared" si="11"/>
        <v>0</v>
      </c>
      <c r="K85" s="9"/>
      <c r="L85" s="16">
        <v>2988472</v>
      </c>
      <c r="M85" s="17">
        <f t="shared" si="10"/>
        <v>0</v>
      </c>
      <c r="N85" s="9"/>
    </row>
    <row r="86" spans="2:14" x14ac:dyDescent="0.2">
      <c r="B86" s="12"/>
      <c r="C86" s="79" t="s">
        <v>87</v>
      </c>
      <c r="D86" s="7"/>
      <c r="E86" s="68">
        <v>2040897</v>
      </c>
      <c r="F86" s="17">
        <v>0</v>
      </c>
      <c r="G86" s="16">
        <v>0</v>
      </c>
      <c r="H86" s="17">
        <v>0</v>
      </c>
      <c r="I86" s="16">
        <f t="shared" si="8"/>
        <v>2040897</v>
      </c>
      <c r="J86" s="17">
        <v>0</v>
      </c>
      <c r="K86" s="9"/>
      <c r="L86" s="16">
        <v>2728921</v>
      </c>
      <c r="M86" s="17">
        <v>0</v>
      </c>
      <c r="N86" s="9"/>
    </row>
    <row r="87" spans="2:14" x14ac:dyDescent="0.2">
      <c r="B87" s="12"/>
      <c r="C87" s="79" t="s">
        <v>24</v>
      </c>
      <c r="D87" s="7"/>
      <c r="E87" s="68">
        <v>10371398</v>
      </c>
      <c r="F87" s="17">
        <v>0</v>
      </c>
      <c r="G87" s="16">
        <v>0</v>
      </c>
      <c r="H87" s="17">
        <v>0</v>
      </c>
      <c r="I87" s="16">
        <f t="shared" si="8"/>
        <v>10371398</v>
      </c>
      <c r="J87" s="17">
        <f t="shared" ref="J87:J117" si="12">(I87/I$329)*100</f>
        <v>0.7866770734026487</v>
      </c>
      <c r="K87" s="9"/>
      <c r="L87" s="16">
        <v>15602362</v>
      </c>
      <c r="M87" s="17">
        <f>(I87/$L87)*100</f>
        <v>66.473255780118421</v>
      </c>
      <c r="N87" s="9"/>
    </row>
    <row r="88" spans="2:14" x14ac:dyDescent="0.2">
      <c r="B88" s="12"/>
      <c r="C88" s="79" t="s">
        <v>25</v>
      </c>
      <c r="D88" s="7"/>
      <c r="E88" s="68">
        <v>3772400</v>
      </c>
      <c r="F88" s="17">
        <f t="shared" si="6"/>
        <v>100</v>
      </c>
      <c r="G88" s="16">
        <v>0</v>
      </c>
      <c r="H88" s="17">
        <v>0</v>
      </c>
      <c r="I88" s="16">
        <f t="shared" si="8"/>
        <v>3772400</v>
      </c>
      <c r="J88" s="17">
        <f t="shared" si="12"/>
        <v>0.2861389170200731</v>
      </c>
      <c r="K88" s="9"/>
      <c r="L88" s="16">
        <v>6103547</v>
      </c>
      <c r="M88" s="17">
        <f>(I88/$L88)*100</f>
        <v>61.806683883977634</v>
      </c>
      <c r="N88" s="9"/>
    </row>
    <row r="89" spans="2:14" x14ac:dyDescent="0.2">
      <c r="B89" s="32"/>
      <c r="C89" s="80" t="s">
        <v>297</v>
      </c>
      <c r="D89" s="33"/>
      <c r="E89" s="69">
        <v>70000</v>
      </c>
      <c r="F89" s="34">
        <v>0</v>
      </c>
      <c r="G89" s="35">
        <v>0</v>
      </c>
      <c r="H89" s="34">
        <v>0</v>
      </c>
      <c r="I89" s="35">
        <f t="shared" si="8"/>
        <v>70000</v>
      </c>
      <c r="J89" s="34">
        <f t="shared" si="12"/>
        <v>5.3095441075721337E-3</v>
      </c>
      <c r="K89" s="36"/>
      <c r="L89" s="35">
        <v>1424000</v>
      </c>
      <c r="M89" s="34">
        <f t="shared" si="10"/>
        <v>4.915730337078652</v>
      </c>
      <c r="N89" s="36"/>
    </row>
    <row r="90" spans="2:14" x14ac:dyDescent="0.2">
      <c r="B90" s="12"/>
      <c r="C90" s="79" t="s">
        <v>143</v>
      </c>
      <c r="D90" s="7"/>
      <c r="E90" s="68">
        <v>11000000</v>
      </c>
      <c r="F90" s="17">
        <f t="shared" si="6"/>
        <v>100</v>
      </c>
      <c r="G90" s="16">
        <v>0</v>
      </c>
      <c r="H90" s="17">
        <v>0</v>
      </c>
      <c r="I90" s="16">
        <f t="shared" si="8"/>
        <v>11000000</v>
      </c>
      <c r="J90" s="17">
        <f t="shared" si="12"/>
        <v>0.83435693118990673</v>
      </c>
      <c r="K90" s="9"/>
      <c r="L90" s="16">
        <v>14807225</v>
      </c>
      <c r="M90" s="17">
        <f t="shared" si="10"/>
        <v>74.288058701073282</v>
      </c>
      <c r="N90" s="9"/>
    </row>
    <row r="91" spans="2:14" x14ac:dyDescent="0.2">
      <c r="B91" s="12"/>
      <c r="C91" s="79" t="s">
        <v>101</v>
      </c>
      <c r="D91" s="7"/>
      <c r="E91" s="68">
        <v>4201310</v>
      </c>
      <c r="F91" s="17">
        <f t="shared" si="6"/>
        <v>100</v>
      </c>
      <c r="G91" s="16">
        <v>0</v>
      </c>
      <c r="H91" s="17">
        <f t="shared" ref="H91:H111" si="13">(G91/$I91)*100</f>
        <v>0</v>
      </c>
      <c r="I91" s="16">
        <f t="shared" si="8"/>
        <v>4201310</v>
      </c>
      <c r="J91" s="17">
        <f t="shared" si="12"/>
        <v>0.31867201077976975</v>
      </c>
      <c r="K91" s="9"/>
      <c r="L91" s="16">
        <v>6268611</v>
      </c>
      <c r="M91" s="17">
        <f>(I91/$L91)*100</f>
        <v>67.021386396444129</v>
      </c>
      <c r="N91" s="9"/>
    </row>
    <row r="92" spans="2:14" x14ac:dyDescent="0.2">
      <c r="B92" s="12"/>
      <c r="C92" s="79" t="s">
        <v>63</v>
      </c>
      <c r="D92" s="7"/>
      <c r="E92" s="68">
        <v>1607052</v>
      </c>
      <c r="F92" s="17">
        <f t="shared" si="6"/>
        <v>100</v>
      </c>
      <c r="G92" s="16">
        <v>0</v>
      </c>
      <c r="H92" s="17">
        <f t="shared" si="13"/>
        <v>0</v>
      </c>
      <c r="I92" s="16">
        <f t="shared" si="8"/>
        <v>1607052</v>
      </c>
      <c r="J92" s="17">
        <f t="shared" si="12"/>
        <v>0.12189590681660019</v>
      </c>
      <c r="K92" s="9"/>
      <c r="L92" s="16">
        <v>1936529</v>
      </c>
      <c r="M92" s="17">
        <f t="shared" si="10"/>
        <v>82.986208830335102</v>
      </c>
      <c r="N92" s="9"/>
    </row>
    <row r="93" spans="2:14" x14ac:dyDescent="0.2">
      <c r="B93" s="12"/>
      <c r="C93" s="79" t="s">
        <v>298</v>
      </c>
      <c r="D93" s="7"/>
      <c r="E93" s="68">
        <v>449269</v>
      </c>
      <c r="F93" s="17">
        <f t="shared" si="6"/>
        <v>100</v>
      </c>
      <c r="G93" s="16">
        <v>0</v>
      </c>
      <c r="H93" s="17">
        <v>0</v>
      </c>
      <c r="I93" s="16">
        <f t="shared" si="8"/>
        <v>449269</v>
      </c>
      <c r="J93" s="17">
        <f t="shared" si="12"/>
        <v>3.4077336738068932E-2</v>
      </c>
      <c r="K93" s="9"/>
      <c r="L93" s="16">
        <v>583404</v>
      </c>
      <c r="M93" s="17">
        <f t="shared" si="10"/>
        <v>77.008213862092134</v>
      </c>
      <c r="N93" s="9"/>
    </row>
    <row r="94" spans="2:14" x14ac:dyDescent="0.2">
      <c r="B94" s="32"/>
      <c r="C94" s="80" t="s">
        <v>27</v>
      </c>
      <c r="D94" s="33"/>
      <c r="E94" s="69">
        <v>2504000</v>
      </c>
      <c r="F94" s="34">
        <f t="shared" si="6"/>
        <v>100</v>
      </c>
      <c r="G94" s="35">
        <v>0</v>
      </c>
      <c r="H94" s="34">
        <v>0</v>
      </c>
      <c r="I94" s="35">
        <f t="shared" si="8"/>
        <v>2504000</v>
      </c>
      <c r="J94" s="34">
        <f t="shared" si="12"/>
        <v>0.18992997779086604</v>
      </c>
      <c r="K94" s="36"/>
      <c r="L94" s="35">
        <v>6028898</v>
      </c>
      <c r="M94" s="34">
        <f t="shared" si="10"/>
        <v>41.53329513950974</v>
      </c>
      <c r="N94" s="36"/>
    </row>
    <row r="95" spans="2:14" x14ac:dyDescent="0.2">
      <c r="B95" s="12"/>
      <c r="C95" s="79" t="s">
        <v>145</v>
      </c>
      <c r="D95" s="7"/>
      <c r="E95" s="68">
        <v>1314311</v>
      </c>
      <c r="F95" s="17">
        <f t="shared" si="6"/>
        <v>100</v>
      </c>
      <c r="G95" s="16">
        <v>0</v>
      </c>
      <c r="H95" s="17">
        <v>0</v>
      </c>
      <c r="I95" s="16">
        <f t="shared" si="8"/>
        <v>1314311</v>
      </c>
      <c r="J95" s="17">
        <f t="shared" si="12"/>
        <v>9.9691317508103422E-2</v>
      </c>
      <c r="K95" s="9"/>
      <c r="L95" s="16">
        <v>1804941</v>
      </c>
      <c r="M95" s="17">
        <f t="shared" si="10"/>
        <v>72.817394031162237</v>
      </c>
      <c r="N95" s="9"/>
    </row>
    <row r="96" spans="2:14" x14ac:dyDescent="0.2">
      <c r="B96" s="12"/>
      <c r="C96" s="79" t="s">
        <v>111</v>
      </c>
      <c r="D96" s="7"/>
      <c r="E96" s="68">
        <v>295115</v>
      </c>
      <c r="F96" s="17">
        <f t="shared" si="6"/>
        <v>100</v>
      </c>
      <c r="G96" s="16">
        <v>0</v>
      </c>
      <c r="H96" s="17">
        <f t="shared" si="13"/>
        <v>0</v>
      </c>
      <c r="I96" s="16">
        <f t="shared" si="8"/>
        <v>295115</v>
      </c>
      <c r="J96" s="17">
        <f t="shared" si="12"/>
        <v>2.2384658704373575E-2</v>
      </c>
      <c r="K96" s="9"/>
      <c r="L96" s="16">
        <v>709871</v>
      </c>
      <c r="M96" s="17">
        <f t="shared" si="10"/>
        <v>41.573046370396874</v>
      </c>
      <c r="N96" s="9"/>
    </row>
    <row r="97" spans="2:14" x14ac:dyDescent="0.2">
      <c r="B97" s="12"/>
      <c r="C97" s="79" t="s">
        <v>28</v>
      </c>
      <c r="D97" s="7"/>
      <c r="E97" s="68">
        <v>1986908</v>
      </c>
      <c r="F97" s="17">
        <f t="shared" si="6"/>
        <v>100</v>
      </c>
      <c r="G97" s="16">
        <v>0</v>
      </c>
      <c r="H97" s="17">
        <f t="shared" si="13"/>
        <v>0</v>
      </c>
      <c r="I97" s="16">
        <f t="shared" si="8"/>
        <v>1986908</v>
      </c>
      <c r="J97" s="17">
        <f t="shared" si="12"/>
        <v>0.15070822376697046</v>
      </c>
      <c r="K97" s="9"/>
      <c r="L97" s="16">
        <v>2581786</v>
      </c>
      <c r="M97" s="17">
        <f t="shared" si="10"/>
        <v>76.958663498833758</v>
      </c>
      <c r="N97" s="9"/>
    </row>
    <row r="98" spans="2:14" x14ac:dyDescent="0.2">
      <c r="B98" s="12"/>
      <c r="C98" s="79" t="s">
        <v>88</v>
      </c>
      <c r="D98" s="7"/>
      <c r="E98" s="68">
        <v>5400000</v>
      </c>
      <c r="F98" s="17">
        <f t="shared" si="6"/>
        <v>100</v>
      </c>
      <c r="G98" s="16">
        <v>0</v>
      </c>
      <c r="H98" s="17">
        <v>0</v>
      </c>
      <c r="I98" s="16">
        <f t="shared" si="8"/>
        <v>5400000</v>
      </c>
      <c r="J98" s="17">
        <f t="shared" si="12"/>
        <v>0.40959340258413601</v>
      </c>
      <c r="K98" s="9"/>
      <c r="L98" s="16">
        <v>10137200</v>
      </c>
      <c r="M98" s="17">
        <f t="shared" si="10"/>
        <v>53.269147299056939</v>
      </c>
      <c r="N98" s="9"/>
    </row>
    <row r="99" spans="2:14" x14ac:dyDescent="0.2">
      <c r="B99" s="32"/>
      <c r="C99" s="80" t="s">
        <v>267</v>
      </c>
      <c r="D99" s="33"/>
      <c r="E99" s="69">
        <v>537059</v>
      </c>
      <c r="F99" s="34">
        <f t="shared" si="6"/>
        <v>100</v>
      </c>
      <c r="G99" s="35">
        <v>0</v>
      </c>
      <c r="H99" s="34">
        <f t="shared" si="13"/>
        <v>0</v>
      </c>
      <c r="I99" s="35">
        <f t="shared" si="8"/>
        <v>537059</v>
      </c>
      <c r="J99" s="34">
        <f t="shared" si="12"/>
        <v>4.0736263555265467E-2</v>
      </c>
      <c r="K99" s="36"/>
      <c r="L99" s="35">
        <v>537059</v>
      </c>
      <c r="M99" s="34">
        <f t="shared" si="10"/>
        <v>100</v>
      </c>
      <c r="N99" s="36"/>
    </row>
    <row r="100" spans="2:14" x14ac:dyDescent="0.2">
      <c r="B100" s="12"/>
      <c r="C100" s="79" t="s">
        <v>89</v>
      </c>
      <c r="D100" s="7"/>
      <c r="E100" s="68">
        <v>0</v>
      </c>
      <c r="F100" s="17">
        <v>0</v>
      </c>
      <c r="G100" s="16">
        <v>0</v>
      </c>
      <c r="H100" s="17">
        <v>0</v>
      </c>
      <c r="I100" s="16">
        <f t="shared" si="8"/>
        <v>0</v>
      </c>
      <c r="J100" s="17">
        <f t="shared" si="12"/>
        <v>0</v>
      </c>
      <c r="K100" s="9"/>
      <c r="L100" s="16">
        <v>1629989</v>
      </c>
      <c r="M100" s="17">
        <f t="shared" si="10"/>
        <v>0</v>
      </c>
      <c r="N100" s="9"/>
    </row>
    <row r="101" spans="2:14" x14ac:dyDescent="0.2">
      <c r="B101" s="12"/>
      <c r="C101" s="79" t="s">
        <v>146</v>
      </c>
      <c r="D101" s="7"/>
      <c r="E101" s="68">
        <v>2764766</v>
      </c>
      <c r="F101" s="17">
        <f t="shared" si="6"/>
        <v>100</v>
      </c>
      <c r="G101" s="16">
        <v>0</v>
      </c>
      <c r="H101" s="17">
        <f t="shared" si="13"/>
        <v>0</v>
      </c>
      <c r="I101" s="16">
        <f t="shared" si="8"/>
        <v>2764766</v>
      </c>
      <c r="J101" s="17">
        <f t="shared" si="12"/>
        <v>0.20970924320165399</v>
      </c>
      <c r="K101" s="9"/>
      <c r="L101" s="16">
        <v>3914726</v>
      </c>
      <c r="M101" s="17">
        <f>(I101/$L101)*100</f>
        <v>70.624764032016543</v>
      </c>
      <c r="N101" s="9"/>
    </row>
    <row r="102" spans="2:14" x14ac:dyDescent="0.2">
      <c r="B102" s="12"/>
      <c r="C102" s="79" t="s">
        <v>299</v>
      </c>
      <c r="D102" s="7"/>
      <c r="E102" s="68">
        <v>750000</v>
      </c>
      <c r="F102" s="17">
        <f t="shared" si="6"/>
        <v>100</v>
      </c>
      <c r="G102" s="16">
        <v>0</v>
      </c>
      <c r="H102" s="17">
        <f t="shared" si="13"/>
        <v>0</v>
      </c>
      <c r="I102" s="16">
        <f t="shared" si="8"/>
        <v>750000</v>
      </c>
      <c r="J102" s="17">
        <f t="shared" si="12"/>
        <v>5.6887972581130007E-2</v>
      </c>
      <c r="K102" s="9"/>
      <c r="L102" s="16">
        <v>945000</v>
      </c>
      <c r="M102" s="17">
        <f t="shared" si="10"/>
        <v>79.365079365079367</v>
      </c>
      <c r="N102" s="9"/>
    </row>
    <row r="103" spans="2:14" x14ac:dyDescent="0.2">
      <c r="B103" s="12"/>
      <c r="C103" s="79" t="s">
        <v>29</v>
      </c>
      <c r="D103" s="7"/>
      <c r="E103" s="68">
        <v>6070067</v>
      </c>
      <c r="F103" s="17">
        <f t="shared" si="6"/>
        <v>100</v>
      </c>
      <c r="G103" s="16">
        <v>0</v>
      </c>
      <c r="H103" s="17">
        <f t="shared" si="13"/>
        <v>0</v>
      </c>
      <c r="I103" s="16">
        <f t="shared" si="8"/>
        <v>6070067</v>
      </c>
      <c r="J103" s="17">
        <f t="shared" si="12"/>
        <v>0.46041840674882945</v>
      </c>
      <c r="K103" s="9"/>
      <c r="L103" s="16">
        <v>10383521</v>
      </c>
      <c r="M103" s="17">
        <f t="shared" si="10"/>
        <v>58.458657713505858</v>
      </c>
      <c r="N103" s="9"/>
    </row>
    <row r="104" spans="2:14" x14ac:dyDescent="0.2">
      <c r="B104" s="32"/>
      <c r="C104" s="80" t="s">
        <v>201</v>
      </c>
      <c r="D104" s="33"/>
      <c r="E104" s="69">
        <v>300000</v>
      </c>
      <c r="F104" s="34">
        <f t="shared" si="6"/>
        <v>100</v>
      </c>
      <c r="G104" s="35">
        <v>0</v>
      </c>
      <c r="H104" s="34">
        <f t="shared" si="13"/>
        <v>0</v>
      </c>
      <c r="I104" s="35">
        <f t="shared" si="8"/>
        <v>300000</v>
      </c>
      <c r="J104" s="34">
        <f t="shared" si="12"/>
        <v>2.2755189032452001E-2</v>
      </c>
      <c r="K104" s="36"/>
      <c r="L104" s="35">
        <v>396400</v>
      </c>
      <c r="M104" s="34">
        <f t="shared" si="10"/>
        <v>75.681130171543899</v>
      </c>
      <c r="N104" s="36"/>
    </row>
    <row r="105" spans="2:14" x14ac:dyDescent="0.2">
      <c r="B105" s="12"/>
      <c r="C105" s="79" t="s">
        <v>116</v>
      </c>
      <c r="D105" s="7"/>
      <c r="E105" s="68">
        <v>168172</v>
      </c>
      <c r="F105" s="17">
        <f t="shared" si="6"/>
        <v>100</v>
      </c>
      <c r="G105" s="16">
        <v>0</v>
      </c>
      <c r="H105" s="17">
        <f t="shared" si="13"/>
        <v>0</v>
      </c>
      <c r="I105" s="16">
        <f t="shared" si="8"/>
        <v>168172</v>
      </c>
      <c r="J105" s="17">
        <f t="shared" si="12"/>
        <v>1.2755952166551728E-2</v>
      </c>
      <c r="K105" s="9"/>
      <c r="L105" s="16">
        <v>208172</v>
      </c>
      <c r="M105" s="17">
        <f t="shared" si="10"/>
        <v>80.785119996925616</v>
      </c>
      <c r="N105" s="9"/>
    </row>
    <row r="106" spans="2:14" x14ac:dyDescent="0.2">
      <c r="B106" s="12"/>
      <c r="C106" s="79" t="s">
        <v>213</v>
      </c>
      <c r="D106" s="7"/>
      <c r="E106" s="68">
        <v>503668</v>
      </c>
      <c r="F106" s="17">
        <f t="shared" si="6"/>
        <v>100</v>
      </c>
      <c r="G106" s="16">
        <v>0</v>
      </c>
      <c r="H106" s="17">
        <v>0</v>
      </c>
      <c r="I106" s="16">
        <f t="shared" si="8"/>
        <v>503668</v>
      </c>
      <c r="J106" s="17">
        <f t="shared" si="12"/>
        <v>3.8203535165323446E-2</v>
      </c>
      <c r="K106" s="9"/>
      <c r="L106" s="16">
        <v>1230801</v>
      </c>
      <c r="M106" s="17">
        <f t="shared" si="10"/>
        <v>40.921968701682886</v>
      </c>
      <c r="N106" s="9"/>
    </row>
    <row r="107" spans="2:14" x14ac:dyDescent="0.2">
      <c r="B107" s="12"/>
      <c r="C107" s="79" t="s">
        <v>119</v>
      </c>
      <c r="D107" s="7"/>
      <c r="E107" s="68">
        <v>978816</v>
      </c>
      <c r="F107" s="17">
        <f t="shared" si="6"/>
        <v>100</v>
      </c>
      <c r="G107" s="16">
        <v>0</v>
      </c>
      <c r="H107" s="17">
        <f t="shared" si="13"/>
        <v>0</v>
      </c>
      <c r="I107" s="16">
        <f t="shared" si="8"/>
        <v>978816</v>
      </c>
      <c r="J107" s="17">
        <f t="shared" si="12"/>
        <v>7.424381035996179E-2</v>
      </c>
      <c r="K107" s="9"/>
      <c r="L107" s="16">
        <v>1431037</v>
      </c>
      <c r="M107" s="17">
        <f t="shared" si="10"/>
        <v>68.39907004500931</v>
      </c>
      <c r="N107" s="9"/>
    </row>
    <row r="108" spans="2:14" x14ac:dyDescent="0.2">
      <c r="B108" s="32"/>
      <c r="C108" s="80" t="s">
        <v>171</v>
      </c>
      <c r="D108" s="33"/>
      <c r="E108" s="69">
        <v>314158</v>
      </c>
      <c r="F108" s="34">
        <f t="shared" si="6"/>
        <v>100</v>
      </c>
      <c r="G108" s="35">
        <v>0</v>
      </c>
      <c r="H108" s="34">
        <f t="shared" si="13"/>
        <v>0</v>
      </c>
      <c r="I108" s="35">
        <f t="shared" si="8"/>
        <v>314158</v>
      </c>
      <c r="J108" s="34">
        <f t="shared" si="12"/>
        <v>2.382908225352352E-2</v>
      </c>
      <c r="K108" s="36"/>
      <c r="L108" s="35">
        <v>781563</v>
      </c>
      <c r="M108" s="34">
        <f t="shared" si="10"/>
        <v>40.196119826552689</v>
      </c>
      <c r="N108" s="36"/>
    </row>
    <row r="109" spans="2:14" x14ac:dyDescent="0.2">
      <c r="B109" s="12"/>
      <c r="C109" s="79" t="s">
        <v>90</v>
      </c>
      <c r="D109" s="7"/>
      <c r="E109" s="68">
        <v>2000000</v>
      </c>
      <c r="F109" s="17">
        <f t="shared" si="6"/>
        <v>100</v>
      </c>
      <c r="G109" s="16">
        <v>0</v>
      </c>
      <c r="H109" s="17">
        <v>0</v>
      </c>
      <c r="I109" s="16">
        <f t="shared" si="8"/>
        <v>2000000</v>
      </c>
      <c r="J109" s="17">
        <f t="shared" si="12"/>
        <v>0.15170126021634667</v>
      </c>
      <c r="K109" s="9"/>
      <c r="L109" s="16">
        <v>5913008</v>
      </c>
      <c r="M109" s="17">
        <f t="shared" si="10"/>
        <v>33.823732354158828</v>
      </c>
      <c r="N109" s="9"/>
    </row>
    <row r="110" spans="2:14" x14ac:dyDescent="0.2">
      <c r="B110" s="12"/>
      <c r="C110" s="79" t="s">
        <v>62</v>
      </c>
      <c r="D110" s="7"/>
      <c r="E110" s="68">
        <v>612000</v>
      </c>
      <c r="F110" s="17">
        <f t="shared" si="6"/>
        <v>100</v>
      </c>
      <c r="G110" s="16">
        <v>0</v>
      </c>
      <c r="H110" s="17">
        <v>0</v>
      </c>
      <c r="I110" s="16">
        <f t="shared" si="8"/>
        <v>612000</v>
      </c>
      <c r="J110" s="17">
        <f t="shared" si="12"/>
        <v>4.6420585626202084E-2</v>
      </c>
      <c r="K110" s="9"/>
      <c r="L110" s="16">
        <v>6663575</v>
      </c>
      <c r="M110" s="17">
        <f t="shared" si="10"/>
        <v>9.1842592002040959</v>
      </c>
      <c r="N110" s="9"/>
    </row>
    <row r="111" spans="2:14" x14ac:dyDescent="0.2">
      <c r="B111" s="12"/>
      <c r="C111" s="79" t="s">
        <v>195</v>
      </c>
      <c r="D111" s="7"/>
      <c r="E111" s="68">
        <v>1536000</v>
      </c>
      <c r="F111" s="17">
        <f t="shared" si="6"/>
        <v>100</v>
      </c>
      <c r="G111" s="16">
        <v>0</v>
      </c>
      <c r="H111" s="17">
        <f t="shared" si="13"/>
        <v>0</v>
      </c>
      <c r="I111" s="16">
        <f t="shared" si="8"/>
        <v>1536000</v>
      </c>
      <c r="J111" s="17">
        <f t="shared" si="12"/>
        <v>0.11650656784615425</v>
      </c>
      <c r="K111" s="9"/>
      <c r="L111" s="16">
        <v>4383366</v>
      </c>
      <c r="M111" s="17">
        <f>(I111/$L111)*100</f>
        <v>35.041563948800992</v>
      </c>
      <c r="N111" s="9"/>
    </row>
    <row r="112" spans="2:14" x14ac:dyDescent="0.2">
      <c r="B112" s="32"/>
      <c r="C112" s="80" t="s">
        <v>73</v>
      </c>
      <c r="D112" s="33"/>
      <c r="E112" s="69">
        <v>1350000</v>
      </c>
      <c r="F112" s="34">
        <v>0</v>
      </c>
      <c r="G112" s="35">
        <v>0</v>
      </c>
      <c r="H112" s="34">
        <v>0</v>
      </c>
      <c r="I112" s="35">
        <f t="shared" si="8"/>
        <v>1350000</v>
      </c>
      <c r="J112" s="34">
        <f t="shared" si="12"/>
        <v>0.102398350646034</v>
      </c>
      <c r="K112" s="36"/>
      <c r="L112" s="35">
        <v>2462000</v>
      </c>
      <c r="M112" s="34">
        <f>(I112/$L112)*100</f>
        <v>54.833468724614129</v>
      </c>
      <c r="N112" s="36"/>
    </row>
    <row r="113" spans="2:14" x14ac:dyDescent="0.2">
      <c r="B113" s="12"/>
      <c r="C113" s="79" t="s">
        <v>61</v>
      </c>
      <c r="D113" s="7"/>
      <c r="E113" s="68">
        <v>1432000</v>
      </c>
      <c r="F113" s="17">
        <f t="shared" si="6"/>
        <v>100</v>
      </c>
      <c r="G113" s="16">
        <v>0</v>
      </c>
      <c r="H113" s="17">
        <v>0</v>
      </c>
      <c r="I113" s="16">
        <f t="shared" si="8"/>
        <v>1432000</v>
      </c>
      <c r="J113" s="17">
        <f t="shared" si="12"/>
        <v>0.10861810231490422</v>
      </c>
      <c r="K113" s="9"/>
      <c r="L113" s="16">
        <v>3827365</v>
      </c>
      <c r="M113" s="17">
        <f>(I113/$L113)*100</f>
        <v>37.414774916946776</v>
      </c>
      <c r="N113" s="9"/>
    </row>
    <row r="114" spans="2:14" ht="13.5" customHeight="1" x14ac:dyDescent="0.2">
      <c r="B114" s="12"/>
      <c r="C114" s="79" t="s">
        <v>300</v>
      </c>
      <c r="D114" s="7"/>
      <c r="E114" s="68">
        <v>9972095</v>
      </c>
      <c r="F114" s="17">
        <f t="shared" ref="F114:F148" si="14">(E114/$I114)*100</f>
        <v>100</v>
      </c>
      <c r="G114" s="16">
        <v>0</v>
      </c>
      <c r="H114" s="17">
        <f>(G114/$I114)*100</f>
        <v>0</v>
      </c>
      <c r="I114" s="16">
        <f t="shared" si="8"/>
        <v>9972095</v>
      </c>
      <c r="J114" s="17">
        <f t="shared" si="12"/>
        <v>0.75638968924856487</v>
      </c>
      <c r="K114" s="9"/>
      <c r="L114" s="16">
        <v>35971191</v>
      </c>
      <c r="M114" s="17">
        <f t="shared" si="10"/>
        <v>27.722448778523901</v>
      </c>
      <c r="N114" s="9"/>
    </row>
    <row r="115" spans="2:14" ht="13.5" customHeight="1" x14ac:dyDescent="0.2">
      <c r="B115" s="12"/>
      <c r="C115" s="79" t="s">
        <v>148</v>
      </c>
      <c r="D115" s="7"/>
      <c r="E115" s="68">
        <v>1062149</v>
      </c>
      <c r="F115" s="17">
        <f t="shared" si="14"/>
        <v>100</v>
      </c>
      <c r="G115" s="16">
        <v>0</v>
      </c>
      <c r="H115" s="17">
        <f>(G115/$I115)*100</f>
        <v>0</v>
      </c>
      <c r="I115" s="16">
        <f t="shared" si="8"/>
        <v>1062149</v>
      </c>
      <c r="J115" s="17">
        <f t="shared" si="12"/>
        <v>8.0564670918766207E-2</v>
      </c>
      <c r="K115" s="9"/>
      <c r="L115" s="16">
        <v>1259831</v>
      </c>
      <c r="M115" s="17">
        <f t="shared" si="10"/>
        <v>84.30884777402683</v>
      </c>
      <c r="N115" s="9"/>
    </row>
    <row r="116" spans="2:14" ht="13.5" customHeight="1" x14ac:dyDescent="0.2">
      <c r="B116" s="32"/>
      <c r="C116" s="80" t="s">
        <v>45</v>
      </c>
      <c r="D116" s="33"/>
      <c r="E116" s="69">
        <v>5129590</v>
      </c>
      <c r="F116" s="34">
        <f t="shared" si="14"/>
        <v>100</v>
      </c>
      <c r="G116" s="35">
        <v>0</v>
      </c>
      <c r="H116" s="34">
        <v>0</v>
      </c>
      <c r="I116" s="35">
        <f t="shared" ref="I116:I150" si="15">E116+G116</f>
        <v>5129590</v>
      </c>
      <c r="J116" s="34">
        <f t="shared" si="12"/>
        <v>0.38908263369658491</v>
      </c>
      <c r="K116" s="36"/>
      <c r="L116" s="35">
        <v>6896753</v>
      </c>
      <c r="M116" s="34">
        <f t="shared" si="10"/>
        <v>74.376884310631397</v>
      </c>
      <c r="N116" s="36"/>
    </row>
    <row r="117" spans="2:14" ht="13.5" customHeight="1" x14ac:dyDescent="0.2">
      <c r="B117" s="12"/>
      <c r="C117" s="79" t="s">
        <v>214</v>
      </c>
      <c r="D117" s="7"/>
      <c r="E117" s="68">
        <v>1504554</v>
      </c>
      <c r="F117" s="17">
        <f t="shared" si="14"/>
        <v>100</v>
      </c>
      <c r="G117" s="16">
        <v>0</v>
      </c>
      <c r="H117" s="17">
        <v>0</v>
      </c>
      <c r="I117" s="16">
        <f t="shared" si="15"/>
        <v>1504554</v>
      </c>
      <c r="J117" s="17">
        <f t="shared" si="12"/>
        <v>0.11412136893177262</v>
      </c>
      <c r="K117" s="9"/>
      <c r="L117" s="16">
        <v>4471204</v>
      </c>
      <c r="M117" s="17">
        <f t="shared" ref="M117:M128" si="16">(I117/$L117)*100</f>
        <v>33.649862542617157</v>
      </c>
      <c r="N117" s="9"/>
    </row>
    <row r="118" spans="2:14" ht="13.5" customHeight="1" x14ac:dyDescent="0.2">
      <c r="B118" s="12"/>
      <c r="C118" s="79" t="s">
        <v>125</v>
      </c>
      <c r="D118" s="7"/>
      <c r="E118" s="68">
        <v>711946</v>
      </c>
      <c r="F118" s="17">
        <v>0</v>
      </c>
      <c r="G118" s="16">
        <v>0</v>
      </c>
      <c r="H118" s="17">
        <v>0</v>
      </c>
      <c r="I118" s="16">
        <f t="shared" si="15"/>
        <v>711946</v>
      </c>
      <c r="J118" s="17">
        <f t="shared" ref="J118:J149" si="17">(I118/I$329)*100</f>
        <v>5.4001552702993574E-2</v>
      </c>
      <c r="K118" s="9"/>
      <c r="L118" s="16">
        <v>1053978</v>
      </c>
      <c r="M118" s="17">
        <f t="shared" si="16"/>
        <v>67.548468753617257</v>
      </c>
      <c r="N118" s="9"/>
    </row>
    <row r="119" spans="2:14" x14ac:dyDescent="0.2">
      <c r="B119" s="12"/>
      <c r="C119" s="79" t="s">
        <v>301</v>
      </c>
      <c r="D119" s="7"/>
      <c r="E119" s="68">
        <v>376881</v>
      </c>
      <c r="F119" s="17">
        <f t="shared" si="14"/>
        <v>100</v>
      </c>
      <c r="G119" s="16">
        <v>0</v>
      </c>
      <c r="H119" s="17">
        <f t="shared" ref="H119:H126" si="18">(G119/$I119)*100</f>
        <v>0</v>
      </c>
      <c r="I119" s="16">
        <f t="shared" si="15"/>
        <v>376881</v>
      </c>
      <c r="J119" s="17">
        <f t="shared" si="17"/>
        <v>2.8586661325798478E-2</v>
      </c>
      <c r="K119" s="9"/>
      <c r="L119" s="16">
        <v>616161</v>
      </c>
      <c r="M119" s="17">
        <f t="shared" si="16"/>
        <v>61.165993952879191</v>
      </c>
      <c r="N119" s="9"/>
    </row>
    <row r="120" spans="2:14" x14ac:dyDescent="0.2">
      <c r="B120" s="12"/>
      <c r="C120" s="80" t="s">
        <v>126</v>
      </c>
      <c r="D120" s="33"/>
      <c r="E120" s="69">
        <v>0</v>
      </c>
      <c r="F120" s="34">
        <v>0</v>
      </c>
      <c r="G120" s="35">
        <v>0</v>
      </c>
      <c r="H120" s="34">
        <v>0</v>
      </c>
      <c r="I120" s="35">
        <f t="shared" si="15"/>
        <v>0</v>
      </c>
      <c r="J120" s="34">
        <f t="shared" si="17"/>
        <v>0</v>
      </c>
      <c r="K120" s="36"/>
      <c r="L120" s="35">
        <v>337942</v>
      </c>
      <c r="M120" s="34">
        <f t="shared" si="16"/>
        <v>0</v>
      </c>
      <c r="N120" s="9"/>
    </row>
    <row r="121" spans="2:14" x14ac:dyDescent="0.2">
      <c r="B121" s="12"/>
      <c r="C121" s="79" t="s">
        <v>60</v>
      </c>
      <c r="D121" s="7"/>
      <c r="E121" s="68">
        <v>9412442</v>
      </c>
      <c r="F121" s="17">
        <v>0</v>
      </c>
      <c r="G121" s="16">
        <v>1440000</v>
      </c>
      <c r="H121" s="17">
        <f t="shared" si="18"/>
        <v>13.268902980545761</v>
      </c>
      <c r="I121" s="16">
        <f t="shared" si="15"/>
        <v>10852442</v>
      </c>
      <c r="J121" s="17">
        <f t="shared" si="17"/>
        <v>0.82316456391240478</v>
      </c>
      <c r="K121" s="9"/>
      <c r="L121" s="16">
        <v>17442847</v>
      </c>
      <c r="M121" s="17">
        <f t="shared" si="16"/>
        <v>62.21714838179799</v>
      </c>
      <c r="N121" s="9"/>
    </row>
    <row r="122" spans="2:14" x14ac:dyDescent="0.2">
      <c r="B122" s="12"/>
      <c r="C122" s="79" t="s">
        <v>15</v>
      </c>
      <c r="D122" s="7"/>
      <c r="E122" s="68">
        <v>-1122869</v>
      </c>
      <c r="F122" s="17">
        <f t="shared" si="14"/>
        <v>-53.010427701958832</v>
      </c>
      <c r="G122" s="16">
        <v>3241073</v>
      </c>
      <c r="H122" s="17">
        <f t="shared" si="18"/>
        <v>153.01042770195883</v>
      </c>
      <c r="I122" s="16">
        <f t="shared" si="15"/>
        <v>2118204</v>
      </c>
      <c r="J122" s="17">
        <f t="shared" si="17"/>
        <v>0.16066710809765319</v>
      </c>
      <c r="K122" s="9"/>
      <c r="L122" s="16">
        <v>3096125</v>
      </c>
      <c r="M122" s="17">
        <f t="shared" si="16"/>
        <v>68.414679639872418</v>
      </c>
      <c r="N122" s="9"/>
    </row>
    <row r="123" spans="2:14" x14ac:dyDescent="0.2">
      <c r="B123" s="12"/>
      <c r="C123" s="79" t="s">
        <v>254</v>
      </c>
      <c r="D123" s="7"/>
      <c r="E123" s="68">
        <v>4835499</v>
      </c>
      <c r="F123" s="17">
        <f t="shared" si="14"/>
        <v>100</v>
      </c>
      <c r="G123" s="16">
        <v>0</v>
      </c>
      <c r="H123" s="17">
        <f t="shared" si="18"/>
        <v>0</v>
      </c>
      <c r="I123" s="16">
        <f t="shared" si="15"/>
        <v>4835499</v>
      </c>
      <c r="J123" s="17">
        <f t="shared" si="17"/>
        <v>0.36677564603744206</v>
      </c>
      <c r="K123" s="9"/>
      <c r="L123" s="16">
        <v>6277614</v>
      </c>
      <c r="M123" s="17">
        <f t="shared" si="16"/>
        <v>77.027657323307864</v>
      </c>
      <c r="N123" s="9"/>
    </row>
    <row r="124" spans="2:14" x14ac:dyDescent="0.2">
      <c r="B124" s="12"/>
      <c r="C124" s="79" t="s">
        <v>97</v>
      </c>
      <c r="D124" s="7"/>
      <c r="E124" s="68">
        <v>5176173</v>
      </c>
      <c r="F124" s="17">
        <v>0</v>
      </c>
      <c r="G124" s="16">
        <v>0</v>
      </c>
      <c r="H124" s="17">
        <v>0</v>
      </c>
      <c r="I124" s="16">
        <f t="shared" si="15"/>
        <v>5176173</v>
      </c>
      <c r="J124" s="17">
        <f t="shared" si="17"/>
        <v>0.39261598359891392</v>
      </c>
      <c r="K124" s="9"/>
      <c r="L124" s="16">
        <v>9175561</v>
      </c>
      <c r="M124" s="17">
        <f t="shared" si="16"/>
        <v>56.412605180217327</v>
      </c>
      <c r="N124" s="9"/>
    </row>
    <row r="125" spans="2:14" x14ac:dyDescent="0.2">
      <c r="B125" s="12"/>
      <c r="C125" s="80" t="s">
        <v>98</v>
      </c>
      <c r="D125" s="33"/>
      <c r="E125" s="69">
        <v>2228810</v>
      </c>
      <c r="F125" s="34">
        <v>0</v>
      </c>
      <c r="G125" s="35">
        <v>0</v>
      </c>
      <c r="H125" s="34">
        <v>0</v>
      </c>
      <c r="I125" s="35">
        <f t="shared" si="15"/>
        <v>2228810</v>
      </c>
      <c r="J125" s="34">
        <f t="shared" si="17"/>
        <v>0.16905664289139782</v>
      </c>
      <c r="K125" s="36"/>
      <c r="L125" s="35">
        <v>2831810</v>
      </c>
      <c r="M125" s="34">
        <f t="shared" si="16"/>
        <v>78.706198509080764</v>
      </c>
      <c r="N125" s="9"/>
    </row>
    <row r="126" spans="2:14" x14ac:dyDescent="0.2">
      <c r="B126" s="12"/>
      <c r="C126" s="79" t="s">
        <v>130</v>
      </c>
      <c r="D126" s="7"/>
      <c r="E126" s="68">
        <v>573702</v>
      </c>
      <c r="F126" s="17">
        <f t="shared" si="14"/>
        <v>100</v>
      </c>
      <c r="G126" s="16">
        <v>0</v>
      </c>
      <c r="H126" s="17">
        <f t="shared" si="18"/>
        <v>0</v>
      </c>
      <c r="I126" s="16">
        <f t="shared" si="15"/>
        <v>573702</v>
      </c>
      <c r="J126" s="17">
        <f t="shared" si="17"/>
        <v>4.3515658194319261E-2</v>
      </c>
      <c r="K126" s="9"/>
      <c r="L126" s="16">
        <v>1260729</v>
      </c>
      <c r="M126" s="17">
        <f t="shared" si="16"/>
        <v>45.505576535480664</v>
      </c>
      <c r="N126" s="9"/>
    </row>
    <row r="127" spans="2:14" x14ac:dyDescent="0.2">
      <c r="B127" s="12"/>
      <c r="C127" s="79" t="s">
        <v>32</v>
      </c>
      <c r="D127" s="7"/>
      <c r="E127" s="68">
        <v>4510000</v>
      </c>
      <c r="F127" s="17">
        <f t="shared" si="14"/>
        <v>100</v>
      </c>
      <c r="G127" s="16">
        <v>0</v>
      </c>
      <c r="H127" s="17">
        <f>(G127/$I127)*100</f>
        <v>0</v>
      </c>
      <c r="I127" s="16">
        <f t="shared" si="15"/>
        <v>4510000</v>
      </c>
      <c r="J127" s="17">
        <f t="shared" si="17"/>
        <v>0.34208634178786179</v>
      </c>
      <c r="K127" s="9"/>
      <c r="L127" s="16">
        <v>9845652</v>
      </c>
      <c r="M127" s="17">
        <f t="shared" si="16"/>
        <v>45.807022226664117</v>
      </c>
      <c r="N127" s="9"/>
    </row>
    <row r="128" spans="2:14" x14ac:dyDescent="0.2">
      <c r="B128" s="12"/>
      <c r="C128" s="81" t="s">
        <v>92</v>
      </c>
      <c r="D128" s="7"/>
      <c r="E128" s="68">
        <v>581260</v>
      </c>
      <c r="F128" s="17">
        <f t="shared" si="14"/>
        <v>100</v>
      </c>
      <c r="G128" s="16">
        <v>0</v>
      </c>
      <c r="H128" s="17">
        <f>(G128/$I128)*100</f>
        <v>0</v>
      </c>
      <c r="I128" s="16">
        <f t="shared" si="15"/>
        <v>581260</v>
      </c>
      <c r="J128" s="17">
        <f t="shared" si="17"/>
        <v>4.4088937256676834E-2</v>
      </c>
      <c r="K128" s="9"/>
      <c r="L128" s="16">
        <v>2041986</v>
      </c>
      <c r="M128" s="17">
        <f t="shared" si="16"/>
        <v>28.465425326128585</v>
      </c>
      <c r="N128" s="9"/>
    </row>
    <row r="129" spans="2:14" x14ac:dyDescent="0.2">
      <c r="B129" s="12"/>
      <c r="C129" s="79" t="s">
        <v>99</v>
      </c>
      <c r="D129" s="7"/>
      <c r="E129" s="68">
        <v>3832026</v>
      </c>
      <c r="F129" s="17">
        <v>0</v>
      </c>
      <c r="G129" s="16">
        <v>0</v>
      </c>
      <c r="H129" s="17">
        <v>0</v>
      </c>
      <c r="I129" s="16">
        <f t="shared" si="15"/>
        <v>3832026</v>
      </c>
      <c r="J129" s="17">
        <f t="shared" si="17"/>
        <v>0.29066158669090308</v>
      </c>
      <c r="K129" s="9"/>
      <c r="L129" s="16">
        <v>32043700</v>
      </c>
      <c r="M129" s="17">
        <f t="shared" si="10"/>
        <v>11.958750081919378</v>
      </c>
      <c r="N129" s="9"/>
    </row>
    <row r="130" spans="2:14" x14ac:dyDescent="0.2">
      <c r="B130" s="12"/>
      <c r="C130" s="80" t="s">
        <v>34</v>
      </c>
      <c r="D130" s="33"/>
      <c r="E130" s="69">
        <v>1102093</v>
      </c>
      <c r="F130" s="34">
        <f t="shared" si="14"/>
        <v>100</v>
      </c>
      <c r="G130" s="35">
        <v>0</v>
      </c>
      <c r="H130" s="34">
        <f t="shared" ref="H130:H138" si="19">(G130/$I130)*100</f>
        <v>0</v>
      </c>
      <c r="I130" s="35">
        <f t="shared" si="15"/>
        <v>1102093</v>
      </c>
      <c r="J130" s="34">
        <f t="shared" si="17"/>
        <v>8.3594448487807074E-2</v>
      </c>
      <c r="K130" s="36"/>
      <c r="L130" s="35">
        <v>1422093</v>
      </c>
      <c r="M130" s="34">
        <f t="shared" si="10"/>
        <v>77.497955478298536</v>
      </c>
      <c r="N130" s="9"/>
    </row>
    <row r="131" spans="2:14" x14ac:dyDescent="0.2">
      <c r="B131" s="12"/>
      <c r="C131" s="79" t="s">
        <v>43</v>
      </c>
      <c r="D131" s="7"/>
      <c r="E131" s="68">
        <v>1165000</v>
      </c>
      <c r="F131" s="17">
        <f t="shared" si="14"/>
        <v>100</v>
      </c>
      <c r="G131" s="16">
        <v>0</v>
      </c>
      <c r="H131" s="17">
        <f t="shared" si="19"/>
        <v>0</v>
      </c>
      <c r="I131" s="16">
        <f t="shared" si="15"/>
        <v>1165000</v>
      </c>
      <c r="J131" s="17">
        <f t="shared" si="17"/>
        <v>8.8365984076021947E-2</v>
      </c>
      <c r="K131" s="9"/>
      <c r="L131" s="16">
        <v>1396000</v>
      </c>
      <c r="M131" s="17">
        <f t="shared" si="10"/>
        <v>83.452722063037257</v>
      </c>
      <c r="N131" s="9"/>
    </row>
    <row r="132" spans="2:14" x14ac:dyDescent="0.2">
      <c r="B132" s="12"/>
      <c r="C132" s="79" t="s">
        <v>255</v>
      </c>
      <c r="D132" s="7"/>
      <c r="E132" s="68">
        <v>3448094</v>
      </c>
      <c r="F132" s="17">
        <f t="shared" si="14"/>
        <v>100</v>
      </c>
      <c r="G132" s="16">
        <v>0</v>
      </c>
      <c r="H132" s="17">
        <f t="shared" si="19"/>
        <v>0</v>
      </c>
      <c r="I132" s="16">
        <f t="shared" si="15"/>
        <v>3448094</v>
      </c>
      <c r="J132" s="17">
        <f t="shared" si="17"/>
        <v>0.26154010257221183</v>
      </c>
      <c r="K132" s="9"/>
      <c r="L132" s="16">
        <v>4002198</v>
      </c>
      <c r="M132" s="17">
        <f t="shared" ref="M132:M150" si="20">(I132/$L132)*100</f>
        <v>86.155007823201146</v>
      </c>
      <c r="N132" s="9"/>
    </row>
    <row r="133" spans="2:14" x14ac:dyDescent="0.2">
      <c r="B133" s="12"/>
      <c r="C133" s="79" t="s">
        <v>57</v>
      </c>
      <c r="D133" s="7"/>
      <c r="E133" s="68">
        <v>2347000</v>
      </c>
      <c r="F133" s="17">
        <f t="shared" si="14"/>
        <v>100</v>
      </c>
      <c r="G133" s="16">
        <v>0</v>
      </c>
      <c r="H133" s="17">
        <f t="shared" si="19"/>
        <v>0</v>
      </c>
      <c r="I133" s="16">
        <f t="shared" si="15"/>
        <v>2347000</v>
      </c>
      <c r="J133" s="17">
        <f t="shared" si="17"/>
        <v>0.17802142886388284</v>
      </c>
      <c r="K133" s="9"/>
      <c r="L133" s="16">
        <v>3960213</v>
      </c>
      <c r="M133" s="17">
        <f t="shared" si="20"/>
        <v>59.264489056522976</v>
      </c>
      <c r="N133" s="9"/>
    </row>
    <row r="134" spans="2:14" x14ac:dyDescent="0.2">
      <c r="B134" s="12"/>
      <c r="C134" s="79" t="s">
        <v>256</v>
      </c>
      <c r="D134" s="7"/>
      <c r="E134" s="68">
        <v>2459000</v>
      </c>
      <c r="F134" s="17">
        <f t="shared" si="14"/>
        <v>100</v>
      </c>
      <c r="G134" s="16">
        <v>0</v>
      </c>
      <c r="H134" s="17">
        <f t="shared" si="19"/>
        <v>0</v>
      </c>
      <c r="I134" s="16">
        <f t="shared" si="15"/>
        <v>2459000</v>
      </c>
      <c r="J134" s="17">
        <f t="shared" si="17"/>
        <v>0.18651669943599825</v>
      </c>
      <c r="K134" s="9"/>
      <c r="L134" s="16">
        <v>2809596</v>
      </c>
      <c r="M134" s="17">
        <f t="shared" si="20"/>
        <v>87.521479956548916</v>
      </c>
      <c r="N134" s="9"/>
    </row>
    <row r="135" spans="2:14" x14ac:dyDescent="0.2">
      <c r="B135" s="12"/>
      <c r="C135" s="79" t="s">
        <v>56</v>
      </c>
      <c r="D135" s="7"/>
      <c r="E135" s="68">
        <v>1646933</v>
      </c>
      <c r="F135" s="17">
        <f t="shared" si="14"/>
        <v>100</v>
      </c>
      <c r="G135" s="16">
        <v>0</v>
      </c>
      <c r="H135" s="17">
        <f t="shared" si="19"/>
        <v>0</v>
      </c>
      <c r="I135" s="16">
        <f t="shared" si="15"/>
        <v>1646933</v>
      </c>
      <c r="J135" s="17">
        <f t="shared" si="17"/>
        <v>0.12492090579594424</v>
      </c>
      <c r="K135" s="9"/>
      <c r="L135" s="16">
        <v>2108342</v>
      </c>
      <c r="M135" s="17">
        <f t="shared" si="20"/>
        <v>78.115078104026765</v>
      </c>
      <c r="N135" s="9"/>
    </row>
    <row r="136" spans="2:14" x14ac:dyDescent="0.2">
      <c r="B136" s="12"/>
      <c r="C136" s="79" t="s">
        <v>302</v>
      </c>
      <c r="D136" s="7"/>
      <c r="E136" s="68">
        <v>15360014</v>
      </c>
      <c r="F136" s="17">
        <f t="shared" si="14"/>
        <v>100</v>
      </c>
      <c r="G136" s="16">
        <v>0</v>
      </c>
      <c r="H136" s="17">
        <f t="shared" si="19"/>
        <v>0</v>
      </c>
      <c r="I136" s="16">
        <f t="shared" si="15"/>
        <v>15360014</v>
      </c>
      <c r="J136" s="17">
        <f t="shared" si="17"/>
        <v>1.1650667403703641</v>
      </c>
      <c r="K136" s="9"/>
      <c r="L136" s="16">
        <v>8846327</v>
      </c>
      <c r="M136" s="17">
        <f t="shared" si="20"/>
        <v>173.63154222085618</v>
      </c>
      <c r="N136" s="9"/>
    </row>
    <row r="137" spans="2:14" x14ac:dyDescent="0.2">
      <c r="B137" s="12"/>
      <c r="C137" s="79" t="s">
        <v>49</v>
      </c>
      <c r="D137" s="7"/>
      <c r="E137" s="68">
        <v>4500000</v>
      </c>
      <c r="F137" s="17">
        <f>(E137/$I137)*100</f>
        <v>100</v>
      </c>
      <c r="G137" s="16">
        <v>0</v>
      </c>
      <c r="H137" s="17">
        <f t="shared" si="19"/>
        <v>0</v>
      </c>
      <c r="I137" s="16">
        <f t="shared" si="15"/>
        <v>4500000</v>
      </c>
      <c r="J137" s="17">
        <f t="shared" si="17"/>
        <v>0.34132783548678003</v>
      </c>
      <c r="K137" s="9"/>
      <c r="L137" s="16">
        <v>11992909</v>
      </c>
      <c r="M137" s="17">
        <f t="shared" si="20"/>
        <v>37.522172477086251</v>
      </c>
      <c r="N137" s="9"/>
    </row>
    <row r="138" spans="2:14" x14ac:dyDescent="0.2">
      <c r="B138" s="12"/>
      <c r="C138" s="79" t="s">
        <v>94</v>
      </c>
      <c r="D138" s="7"/>
      <c r="E138" s="68">
        <v>878360</v>
      </c>
      <c r="F138" s="17">
        <f t="shared" si="14"/>
        <v>100</v>
      </c>
      <c r="G138" s="16">
        <v>0</v>
      </c>
      <c r="H138" s="17">
        <f t="shared" si="19"/>
        <v>0</v>
      </c>
      <c r="I138" s="16">
        <f t="shared" si="15"/>
        <v>878360</v>
      </c>
      <c r="J138" s="17">
        <f t="shared" si="17"/>
        <v>6.662415946181513E-2</v>
      </c>
      <c r="K138" s="9"/>
      <c r="L138" s="16">
        <v>1399797</v>
      </c>
      <c r="M138" s="17">
        <f t="shared" si="20"/>
        <v>62.749098619299801</v>
      </c>
      <c r="N138" s="9"/>
    </row>
    <row r="139" spans="2:14" x14ac:dyDescent="0.2">
      <c r="B139" s="12"/>
      <c r="C139" s="79" t="s">
        <v>44</v>
      </c>
      <c r="D139" s="7"/>
      <c r="E139" s="68">
        <v>0</v>
      </c>
      <c r="F139" s="17">
        <f t="shared" si="14"/>
        <v>0</v>
      </c>
      <c r="G139" s="16">
        <v>1654031</v>
      </c>
      <c r="H139" s="17">
        <f t="shared" ref="H139:H148" si="21">(G139/$I139)*100</f>
        <v>100</v>
      </c>
      <c r="I139" s="16">
        <f t="shared" si="15"/>
        <v>1654031</v>
      </c>
      <c r="J139" s="17">
        <f t="shared" si="17"/>
        <v>0.12545929356845206</v>
      </c>
      <c r="K139" s="9"/>
      <c r="L139" s="16">
        <v>5477889</v>
      </c>
      <c r="M139" s="17">
        <f t="shared" si="20"/>
        <v>30.194679008647306</v>
      </c>
      <c r="N139" s="9"/>
    </row>
    <row r="140" spans="2:14" x14ac:dyDescent="0.2">
      <c r="B140" s="12"/>
      <c r="C140" s="79" t="s">
        <v>48</v>
      </c>
      <c r="D140" s="7"/>
      <c r="E140" s="68">
        <v>4272686</v>
      </c>
      <c r="F140" s="17">
        <f t="shared" si="14"/>
        <v>100</v>
      </c>
      <c r="G140" s="16">
        <v>0</v>
      </c>
      <c r="H140" s="17">
        <f t="shared" si="21"/>
        <v>0</v>
      </c>
      <c r="I140" s="16">
        <f t="shared" si="15"/>
        <v>4272686</v>
      </c>
      <c r="J140" s="17">
        <f t="shared" si="17"/>
        <v>0.32408592535437075</v>
      </c>
      <c r="K140" s="9"/>
      <c r="L140" s="16">
        <v>5819459</v>
      </c>
      <c r="M140" s="17">
        <f t="shared" si="20"/>
        <v>73.420673639938002</v>
      </c>
      <c r="N140" s="9"/>
    </row>
    <row r="141" spans="2:14" x14ac:dyDescent="0.2">
      <c r="B141" s="12"/>
      <c r="C141" s="79" t="s">
        <v>71</v>
      </c>
      <c r="D141" s="7"/>
      <c r="E141" s="68">
        <v>0</v>
      </c>
      <c r="F141" s="17">
        <v>0</v>
      </c>
      <c r="G141" s="16">
        <v>0</v>
      </c>
      <c r="H141" s="17">
        <v>0</v>
      </c>
      <c r="I141" s="16">
        <f t="shared" si="15"/>
        <v>0</v>
      </c>
      <c r="J141" s="17">
        <f t="shared" si="17"/>
        <v>0</v>
      </c>
      <c r="K141" s="9"/>
      <c r="L141" s="16">
        <v>12768237</v>
      </c>
      <c r="M141" s="17">
        <f t="shared" si="20"/>
        <v>0</v>
      </c>
      <c r="N141" s="9"/>
    </row>
    <row r="142" spans="2:14" x14ac:dyDescent="0.2">
      <c r="B142" s="12"/>
      <c r="C142" s="79" t="s">
        <v>35</v>
      </c>
      <c r="D142" s="7"/>
      <c r="E142" s="68">
        <v>2243915</v>
      </c>
      <c r="F142" s="17">
        <f t="shared" si="14"/>
        <v>100</v>
      </c>
      <c r="G142" s="16">
        <v>0</v>
      </c>
      <c r="H142" s="17">
        <f t="shared" si="21"/>
        <v>0</v>
      </c>
      <c r="I142" s="16">
        <f t="shared" si="15"/>
        <v>2243915</v>
      </c>
      <c r="J142" s="17">
        <f t="shared" si="17"/>
        <v>0.17020236665918179</v>
      </c>
      <c r="K142" s="9"/>
      <c r="L142" s="16">
        <v>3894345</v>
      </c>
      <c r="M142" s="17">
        <f t="shared" si="20"/>
        <v>57.619830805950677</v>
      </c>
      <c r="N142" s="9"/>
    </row>
    <row r="143" spans="2:14" x14ac:dyDescent="0.2">
      <c r="B143" s="12"/>
      <c r="C143" s="79" t="s">
        <v>277</v>
      </c>
      <c r="D143" s="7"/>
      <c r="E143" s="68">
        <v>0</v>
      </c>
      <c r="F143" s="17">
        <v>0</v>
      </c>
      <c r="G143" s="16">
        <v>0</v>
      </c>
      <c r="H143" s="17">
        <v>0</v>
      </c>
      <c r="I143" s="16">
        <f t="shared" si="15"/>
        <v>0</v>
      </c>
      <c r="J143" s="17">
        <f t="shared" si="17"/>
        <v>0</v>
      </c>
      <c r="K143" s="9"/>
      <c r="L143" s="16">
        <v>1012500</v>
      </c>
      <c r="M143" s="17">
        <f t="shared" si="20"/>
        <v>0</v>
      </c>
      <c r="N143" s="9"/>
    </row>
    <row r="144" spans="2:14" x14ac:dyDescent="0.2">
      <c r="B144" s="12"/>
      <c r="C144" s="79" t="s">
        <v>215</v>
      </c>
      <c r="D144" s="7"/>
      <c r="E144" s="68">
        <v>822800</v>
      </c>
      <c r="F144" s="17">
        <f t="shared" si="14"/>
        <v>100</v>
      </c>
      <c r="G144" s="16">
        <v>0</v>
      </c>
      <c r="H144" s="17">
        <f t="shared" si="21"/>
        <v>0</v>
      </c>
      <c r="I144" s="16">
        <f t="shared" si="15"/>
        <v>822800</v>
      </c>
      <c r="J144" s="17">
        <f t="shared" si="17"/>
        <v>6.2409898453005028E-2</v>
      </c>
      <c r="K144" s="9"/>
      <c r="L144" s="16">
        <v>1042760</v>
      </c>
      <c r="M144" s="17">
        <f t="shared" si="20"/>
        <v>78.905980283094863</v>
      </c>
      <c r="N144" s="9"/>
    </row>
    <row r="145" spans="2:18" s="117" customFormat="1" x14ac:dyDescent="0.2">
      <c r="B145" s="110"/>
      <c r="C145" s="81" t="s">
        <v>320</v>
      </c>
      <c r="D145" s="111"/>
      <c r="E145" s="112">
        <v>181829</v>
      </c>
      <c r="F145" s="113">
        <f t="shared" si="14"/>
        <v>100</v>
      </c>
      <c r="G145" s="114">
        <v>0</v>
      </c>
      <c r="H145" s="113">
        <f t="shared" si="21"/>
        <v>0</v>
      </c>
      <c r="I145" s="114">
        <f t="shared" si="15"/>
        <v>181829</v>
      </c>
      <c r="J145" s="113">
        <f t="shared" si="17"/>
        <v>1.379184422193905E-2</v>
      </c>
      <c r="K145" s="116"/>
      <c r="L145" s="114"/>
      <c r="M145" s="113"/>
      <c r="N145" s="116"/>
      <c r="R145" s="118"/>
    </row>
    <row r="146" spans="2:18" x14ac:dyDescent="0.2">
      <c r="B146" s="12"/>
      <c r="C146" s="79" t="s">
        <v>36</v>
      </c>
      <c r="D146" s="7"/>
      <c r="E146" s="68">
        <v>2006656</v>
      </c>
      <c r="F146" s="17">
        <f t="shared" si="14"/>
        <v>100</v>
      </c>
      <c r="G146" s="16">
        <v>0</v>
      </c>
      <c r="H146" s="17">
        <f t="shared" si="21"/>
        <v>0</v>
      </c>
      <c r="I146" s="16">
        <f t="shared" si="15"/>
        <v>2006656</v>
      </c>
      <c r="J146" s="17">
        <f t="shared" si="17"/>
        <v>0.15220612201034669</v>
      </c>
      <c r="K146" s="9"/>
      <c r="L146" s="16">
        <v>8071726</v>
      </c>
      <c r="M146" s="17">
        <f t="shared" si="20"/>
        <v>24.860308687386066</v>
      </c>
      <c r="N146" s="9"/>
    </row>
    <row r="147" spans="2:18" x14ac:dyDescent="0.2">
      <c r="B147" s="12"/>
      <c r="C147" s="79" t="s">
        <v>235</v>
      </c>
      <c r="D147" s="7"/>
      <c r="E147" s="68">
        <v>0</v>
      </c>
      <c r="F147" s="17">
        <v>0</v>
      </c>
      <c r="G147" s="16">
        <v>0</v>
      </c>
      <c r="H147" s="17">
        <v>0</v>
      </c>
      <c r="I147" s="16">
        <f t="shared" si="15"/>
        <v>0</v>
      </c>
      <c r="J147" s="17">
        <f t="shared" si="17"/>
        <v>0</v>
      </c>
      <c r="K147" s="9"/>
      <c r="L147" s="16">
        <v>3754095</v>
      </c>
      <c r="M147" s="17">
        <f t="shared" si="20"/>
        <v>0</v>
      </c>
      <c r="N147" s="9"/>
    </row>
    <row r="148" spans="2:18" x14ac:dyDescent="0.2">
      <c r="B148" s="12"/>
      <c r="C148" s="79" t="s">
        <v>153</v>
      </c>
      <c r="D148" s="7"/>
      <c r="E148" s="68">
        <v>628985</v>
      </c>
      <c r="F148" s="17">
        <f t="shared" si="14"/>
        <v>100</v>
      </c>
      <c r="G148" s="16">
        <v>0</v>
      </c>
      <c r="H148" s="17">
        <f t="shared" si="21"/>
        <v>0</v>
      </c>
      <c r="I148" s="16">
        <f t="shared" si="15"/>
        <v>628985</v>
      </c>
      <c r="J148" s="17">
        <f t="shared" si="17"/>
        <v>4.7708908578589407E-2</v>
      </c>
      <c r="K148" s="9"/>
      <c r="L148" s="16">
        <v>799853</v>
      </c>
      <c r="M148" s="17">
        <f t="shared" si="20"/>
        <v>78.637574654342728</v>
      </c>
      <c r="N148" s="9"/>
    </row>
    <row r="149" spans="2:18" x14ac:dyDescent="0.2">
      <c r="B149" s="12"/>
      <c r="C149" s="79" t="s">
        <v>95</v>
      </c>
      <c r="D149" s="7"/>
      <c r="E149" s="68">
        <v>0</v>
      </c>
      <c r="F149" s="17">
        <v>0</v>
      </c>
      <c r="G149" s="16">
        <v>0</v>
      </c>
      <c r="H149" s="17">
        <v>0</v>
      </c>
      <c r="I149" s="16">
        <f t="shared" si="15"/>
        <v>0</v>
      </c>
      <c r="J149" s="17">
        <f t="shared" si="17"/>
        <v>0</v>
      </c>
      <c r="K149" s="9"/>
      <c r="L149" s="16">
        <v>13070157</v>
      </c>
      <c r="M149" s="17">
        <f t="shared" si="20"/>
        <v>0</v>
      </c>
      <c r="N149" s="9"/>
    </row>
    <row r="150" spans="2:18" x14ac:dyDescent="0.2">
      <c r="B150" s="12"/>
      <c r="C150" s="79" t="s">
        <v>210</v>
      </c>
      <c r="D150" s="7"/>
      <c r="E150" s="68">
        <v>0</v>
      </c>
      <c r="F150" s="17">
        <v>0</v>
      </c>
      <c r="G150" s="16">
        <v>0</v>
      </c>
      <c r="H150" s="17">
        <v>0</v>
      </c>
      <c r="I150" s="16">
        <f t="shared" si="15"/>
        <v>0</v>
      </c>
      <c r="J150" s="17">
        <f t="shared" ref="J150" si="22">(I150/I$329)*100</f>
        <v>0</v>
      </c>
      <c r="K150" s="9"/>
      <c r="L150" s="16">
        <v>360000</v>
      </c>
      <c r="M150" s="17">
        <f t="shared" si="20"/>
        <v>0</v>
      </c>
      <c r="N150" s="9"/>
    </row>
    <row r="151" spans="2:18" x14ac:dyDescent="0.2">
      <c r="B151" s="12"/>
      <c r="C151" s="84"/>
      <c r="D151" s="7"/>
      <c r="E151" s="68"/>
      <c r="F151" s="17"/>
      <c r="G151" s="16"/>
      <c r="H151" s="17"/>
      <c r="I151" s="16"/>
      <c r="J151" s="17"/>
      <c r="K151" s="9"/>
      <c r="L151" s="16"/>
      <c r="M151" s="17"/>
      <c r="N151" s="9"/>
    </row>
    <row r="152" spans="2:18" x14ac:dyDescent="0.2">
      <c r="B152" s="12"/>
      <c r="C152" s="82" t="s">
        <v>20</v>
      </c>
      <c r="E152" s="67">
        <f>SUM(E54:E151)</f>
        <v>216645419</v>
      </c>
      <c r="F152" s="17">
        <f>(E152/$I152)*100</f>
        <v>93.723052943950492</v>
      </c>
      <c r="G152" s="37">
        <f>SUM(G54:G151)</f>
        <v>14509470</v>
      </c>
      <c r="H152" s="17">
        <f>(G152/$I152)*100</f>
        <v>6.2769470560495044</v>
      </c>
      <c r="I152" s="37">
        <f>SUM(I54:I151)</f>
        <v>231154889</v>
      </c>
      <c r="J152" s="17">
        <f>(I152/I$329)*100</f>
        <v>17.533243983234868</v>
      </c>
      <c r="K152" s="9"/>
      <c r="L152" s="38">
        <f>SUM(L54:L151)</f>
        <v>535172431</v>
      </c>
      <c r="M152" s="28">
        <f>(I152/$L152)*100</f>
        <v>43.192600292969871</v>
      </c>
      <c r="N152" s="9"/>
    </row>
    <row r="153" spans="2:18" ht="13.5" customHeight="1" x14ac:dyDescent="0.2">
      <c r="B153" s="87"/>
      <c r="C153" s="88"/>
      <c r="D153" s="89"/>
      <c r="E153" s="90"/>
      <c r="F153" s="89"/>
      <c r="G153" s="91"/>
      <c r="H153" s="89"/>
      <c r="I153" s="89"/>
      <c r="J153" s="89"/>
      <c r="K153" s="92"/>
      <c r="L153" s="91"/>
      <c r="M153" s="89"/>
      <c r="N153" s="92"/>
    </row>
    <row r="154" spans="2:18" x14ac:dyDescent="0.2">
      <c r="B154" s="12"/>
      <c r="C154" s="31" t="s">
        <v>37</v>
      </c>
      <c r="E154" s="68"/>
      <c r="F154" s="7"/>
      <c r="G154" s="16"/>
      <c r="H154" s="7"/>
      <c r="I154" s="7"/>
      <c r="J154" s="7"/>
      <c r="K154" s="9"/>
      <c r="L154" s="11"/>
      <c r="N154" s="9"/>
    </row>
    <row r="155" spans="2:18" x14ac:dyDescent="0.2">
      <c r="B155" s="12"/>
      <c r="E155" s="68"/>
      <c r="F155" s="7"/>
      <c r="G155" s="16"/>
      <c r="H155" s="7"/>
      <c r="I155" s="7"/>
      <c r="J155" s="7"/>
      <c r="K155" s="9"/>
      <c r="L155" s="11"/>
      <c r="N155" s="9"/>
    </row>
    <row r="156" spans="2:18" x14ac:dyDescent="0.2">
      <c r="B156" s="12"/>
      <c r="C156" s="82" t="s">
        <v>257</v>
      </c>
      <c r="E156" s="67">
        <v>79207</v>
      </c>
      <c r="F156" s="17">
        <f t="shared" ref="F156:F217" si="23">(E156/$I156)*100</f>
        <v>100</v>
      </c>
      <c r="G156" s="37">
        <v>0</v>
      </c>
      <c r="H156" s="17">
        <v>0</v>
      </c>
      <c r="I156" s="37">
        <f t="shared" ref="I156:I249" si="24">G156+E156</f>
        <v>79207</v>
      </c>
      <c r="J156" s="17">
        <f t="shared" ref="J156:J187" si="25">(I156/I$329)*100</f>
        <v>6.0079008589780858E-3</v>
      </c>
      <c r="K156" s="9"/>
      <c r="L156" s="38">
        <v>79207</v>
      </c>
      <c r="M156" s="28">
        <f t="shared" ref="M156:M181" si="26">(I156/$L156)*100</f>
        <v>100</v>
      </c>
      <c r="N156" s="9"/>
    </row>
    <row r="157" spans="2:18" x14ac:dyDescent="0.2">
      <c r="B157" s="12"/>
      <c r="C157" s="82" t="s">
        <v>303</v>
      </c>
      <c r="E157" s="68">
        <v>0</v>
      </c>
      <c r="F157" s="17">
        <v>0</v>
      </c>
      <c r="G157" s="16">
        <v>0</v>
      </c>
      <c r="H157" s="17">
        <v>0</v>
      </c>
      <c r="I157" s="37">
        <f t="shared" si="24"/>
        <v>0</v>
      </c>
      <c r="J157" s="17">
        <f t="shared" si="25"/>
        <v>0</v>
      </c>
      <c r="K157" s="9"/>
      <c r="L157" s="11">
        <v>2448500</v>
      </c>
      <c r="M157" s="28">
        <f t="shared" si="26"/>
        <v>0</v>
      </c>
      <c r="N157" s="9"/>
    </row>
    <row r="158" spans="2:18" x14ac:dyDescent="0.2">
      <c r="B158" s="12"/>
      <c r="C158" s="82" t="s">
        <v>74</v>
      </c>
      <c r="E158" s="68">
        <v>4855038</v>
      </c>
      <c r="F158" s="17">
        <v>0</v>
      </c>
      <c r="G158" s="16">
        <v>0</v>
      </c>
      <c r="H158" s="17">
        <v>0</v>
      </c>
      <c r="I158" s="37">
        <f t="shared" si="24"/>
        <v>4855038</v>
      </c>
      <c r="J158" s="17">
        <f t="shared" si="25"/>
        <v>0.36825769149912568</v>
      </c>
      <c r="K158" s="9"/>
      <c r="L158" s="11">
        <v>12051788</v>
      </c>
      <c r="M158" s="28">
        <f t="shared" si="26"/>
        <v>40.284794256254756</v>
      </c>
      <c r="N158" s="9"/>
      <c r="P158" s="117"/>
    </row>
    <row r="159" spans="2:18" x14ac:dyDescent="0.2">
      <c r="B159" s="12"/>
      <c r="C159" s="79" t="s">
        <v>196</v>
      </c>
      <c r="D159" s="7"/>
      <c r="E159" s="68">
        <v>0</v>
      </c>
      <c r="F159" s="17">
        <v>0</v>
      </c>
      <c r="G159" s="16">
        <v>0</v>
      </c>
      <c r="H159" s="17">
        <v>0</v>
      </c>
      <c r="I159" s="37">
        <f t="shared" si="24"/>
        <v>0</v>
      </c>
      <c r="J159" s="17">
        <f t="shared" si="25"/>
        <v>0</v>
      </c>
      <c r="K159" s="9"/>
      <c r="L159" s="16">
        <v>219200</v>
      </c>
      <c r="M159" s="17">
        <f t="shared" si="26"/>
        <v>0</v>
      </c>
      <c r="N159" s="9"/>
    </row>
    <row r="160" spans="2:18" x14ac:dyDescent="0.2">
      <c r="B160" s="100"/>
      <c r="C160" s="101" t="s">
        <v>259</v>
      </c>
      <c r="D160" s="102"/>
      <c r="E160" s="103">
        <v>0</v>
      </c>
      <c r="F160" s="104">
        <v>0</v>
      </c>
      <c r="G160" s="105">
        <v>0</v>
      </c>
      <c r="H160" s="104">
        <v>0</v>
      </c>
      <c r="I160" s="106">
        <f t="shared" si="24"/>
        <v>0</v>
      </c>
      <c r="J160" s="104">
        <f t="shared" si="25"/>
        <v>0</v>
      </c>
      <c r="K160" s="107"/>
      <c r="L160" s="105">
        <v>203566</v>
      </c>
      <c r="M160" s="104">
        <f t="shared" si="26"/>
        <v>0</v>
      </c>
      <c r="N160" s="107"/>
    </row>
    <row r="161" spans="2:14" x14ac:dyDescent="0.2">
      <c r="B161" s="12"/>
      <c r="C161" s="79" t="s">
        <v>304</v>
      </c>
      <c r="D161" s="7"/>
      <c r="E161" s="68">
        <v>0</v>
      </c>
      <c r="F161" s="17">
        <v>0</v>
      </c>
      <c r="G161" s="16">
        <v>0</v>
      </c>
      <c r="H161" s="17">
        <v>0</v>
      </c>
      <c r="I161" s="37">
        <f t="shared" si="24"/>
        <v>0</v>
      </c>
      <c r="J161" s="17">
        <f t="shared" si="25"/>
        <v>0</v>
      </c>
      <c r="K161" s="9"/>
      <c r="L161" s="16">
        <v>417400</v>
      </c>
      <c r="M161" s="17">
        <f t="shared" si="26"/>
        <v>0</v>
      </c>
      <c r="N161" s="9"/>
    </row>
    <row r="162" spans="2:14" x14ac:dyDescent="0.2">
      <c r="B162" s="12"/>
      <c r="C162" s="79" t="s">
        <v>156</v>
      </c>
      <c r="D162" s="7"/>
      <c r="E162" s="68">
        <v>0</v>
      </c>
      <c r="F162" s="17">
        <v>0</v>
      </c>
      <c r="G162" s="16">
        <v>0</v>
      </c>
      <c r="H162" s="17">
        <v>0</v>
      </c>
      <c r="I162" s="37">
        <f t="shared" si="24"/>
        <v>0</v>
      </c>
      <c r="J162" s="17">
        <f t="shared" si="25"/>
        <v>0</v>
      </c>
      <c r="K162" s="9"/>
      <c r="L162" s="16">
        <v>2878107</v>
      </c>
      <c r="M162" s="17">
        <f t="shared" si="26"/>
        <v>0</v>
      </c>
      <c r="N162" s="9"/>
    </row>
    <row r="163" spans="2:14" x14ac:dyDescent="0.2">
      <c r="B163" s="32"/>
      <c r="C163" s="80" t="s">
        <v>157</v>
      </c>
      <c r="D163" s="33"/>
      <c r="E163" s="108">
        <v>0</v>
      </c>
      <c r="F163" s="34">
        <v>0</v>
      </c>
      <c r="G163" s="35">
        <v>0</v>
      </c>
      <c r="H163" s="34">
        <v>0</v>
      </c>
      <c r="I163" s="64">
        <f t="shared" si="24"/>
        <v>0</v>
      </c>
      <c r="J163" s="34">
        <f t="shared" si="25"/>
        <v>0</v>
      </c>
      <c r="K163" s="36"/>
      <c r="L163" s="35">
        <v>496234</v>
      </c>
      <c r="M163" s="34">
        <f t="shared" si="26"/>
        <v>0</v>
      </c>
      <c r="N163" s="36"/>
    </row>
    <row r="164" spans="2:14" x14ac:dyDescent="0.2">
      <c r="B164" s="12"/>
      <c r="C164" s="79" t="s">
        <v>158</v>
      </c>
      <c r="D164" s="7"/>
      <c r="E164" s="99">
        <v>0</v>
      </c>
      <c r="F164" s="17">
        <v>0</v>
      </c>
      <c r="G164" s="16">
        <v>0</v>
      </c>
      <c r="H164" s="17">
        <v>0</v>
      </c>
      <c r="I164" s="37">
        <f t="shared" si="24"/>
        <v>0</v>
      </c>
      <c r="J164" s="17">
        <f t="shared" si="25"/>
        <v>0</v>
      </c>
      <c r="K164" s="9"/>
      <c r="L164" s="16">
        <v>2840000</v>
      </c>
      <c r="M164" s="17">
        <f t="shared" si="26"/>
        <v>0</v>
      </c>
      <c r="N164" s="9"/>
    </row>
    <row r="165" spans="2:14" x14ac:dyDescent="0.2">
      <c r="B165" s="12"/>
      <c r="C165" s="79" t="s">
        <v>305</v>
      </c>
      <c r="D165" s="7"/>
      <c r="E165" s="99">
        <v>1052118</v>
      </c>
      <c r="F165" s="17">
        <v>0</v>
      </c>
      <c r="G165" s="16">
        <v>0</v>
      </c>
      <c r="H165" s="17">
        <v>0</v>
      </c>
      <c r="I165" s="37">
        <f t="shared" si="24"/>
        <v>1052118</v>
      </c>
      <c r="J165" s="17">
        <f t="shared" si="25"/>
        <v>7.9803813248151112E-2</v>
      </c>
      <c r="K165" s="9"/>
      <c r="L165" s="16">
        <v>8930446</v>
      </c>
      <c r="M165" s="17">
        <f t="shared" si="26"/>
        <v>11.781248103398195</v>
      </c>
      <c r="N165" s="9"/>
    </row>
    <row r="166" spans="2:14" x14ac:dyDescent="0.2">
      <c r="B166" s="12"/>
      <c r="C166" s="79" t="s">
        <v>103</v>
      </c>
      <c r="D166" s="7"/>
      <c r="E166" s="68">
        <v>81000</v>
      </c>
      <c r="F166" s="17">
        <v>0</v>
      </c>
      <c r="G166" s="16">
        <v>0</v>
      </c>
      <c r="H166" s="17">
        <v>0</v>
      </c>
      <c r="I166" s="37">
        <f t="shared" si="24"/>
        <v>81000</v>
      </c>
      <c r="J166" s="17">
        <f t="shared" si="25"/>
        <v>6.1439010387620407E-3</v>
      </c>
      <c r="K166" s="9"/>
      <c r="L166" s="16">
        <v>120886</v>
      </c>
      <c r="M166" s="17">
        <f t="shared" si="26"/>
        <v>67.005277699650918</v>
      </c>
      <c r="N166" s="9"/>
    </row>
    <row r="167" spans="2:14" x14ac:dyDescent="0.2">
      <c r="B167" s="12"/>
      <c r="C167" s="79" t="s">
        <v>260</v>
      </c>
      <c r="D167" s="7"/>
      <c r="E167" s="68">
        <v>0</v>
      </c>
      <c r="F167" s="17">
        <v>0</v>
      </c>
      <c r="G167" s="16">
        <v>0</v>
      </c>
      <c r="H167" s="17">
        <v>0</v>
      </c>
      <c r="I167" s="37">
        <f t="shared" si="24"/>
        <v>0</v>
      </c>
      <c r="J167" s="17">
        <f t="shared" si="25"/>
        <v>0</v>
      </c>
      <c r="K167" s="9"/>
      <c r="L167" s="16">
        <v>1075000</v>
      </c>
      <c r="M167" s="17">
        <f t="shared" si="26"/>
        <v>0</v>
      </c>
      <c r="N167" s="9"/>
    </row>
    <row r="168" spans="2:14" x14ac:dyDescent="0.2">
      <c r="B168" s="100"/>
      <c r="C168" s="101" t="s">
        <v>105</v>
      </c>
      <c r="D168" s="102"/>
      <c r="E168" s="103">
        <v>25702</v>
      </c>
      <c r="F168" s="104">
        <v>0</v>
      </c>
      <c r="G168" s="105">
        <v>0</v>
      </c>
      <c r="H168" s="104">
        <v>0</v>
      </c>
      <c r="I168" s="106">
        <f t="shared" si="24"/>
        <v>25702</v>
      </c>
      <c r="J168" s="104">
        <f t="shared" si="25"/>
        <v>1.9495128950402713E-3</v>
      </c>
      <c r="K168" s="107"/>
      <c r="L168" s="105">
        <v>381136</v>
      </c>
      <c r="M168" s="104">
        <f t="shared" si="26"/>
        <v>6.7435246211326145</v>
      </c>
      <c r="N168" s="107"/>
    </row>
    <row r="169" spans="2:14" x14ac:dyDescent="0.2">
      <c r="B169" s="12"/>
      <c r="C169" s="81" t="s">
        <v>261</v>
      </c>
      <c r="D169" s="7"/>
      <c r="E169" s="68">
        <v>0</v>
      </c>
      <c r="F169" s="17">
        <v>0</v>
      </c>
      <c r="G169" s="16">
        <v>0</v>
      </c>
      <c r="H169" s="17">
        <v>0</v>
      </c>
      <c r="I169" s="37">
        <f t="shared" si="24"/>
        <v>0</v>
      </c>
      <c r="J169" s="17">
        <f t="shared" si="25"/>
        <v>0</v>
      </c>
      <c r="K169" s="9"/>
      <c r="L169" s="16">
        <v>658410</v>
      </c>
      <c r="M169" s="17">
        <f>(I169/$L169)*100</f>
        <v>0</v>
      </c>
      <c r="N169" s="9"/>
    </row>
    <row r="170" spans="2:14" x14ac:dyDescent="0.2">
      <c r="B170" s="12"/>
      <c r="C170" s="81" t="s">
        <v>262</v>
      </c>
      <c r="D170" s="7"/>
      <c r="E170" s="16">
        <v>0</v>
      </c>
      <c r="F170" s="17">
        <v>0</v>
      </c>
      <c r="G170" s="16">
        <v>0</v>
      </c>
      <c r="H170" s="17">
        <v>0</v>
      </c>
      <c r="I170" s="37">
        <f>G170+E170</f>
        <v>0</v>
      </c>
      <c r="J170" s="17">
        <f t="shared" si="25"/>
        <v>0</v>
      </c>
      <c r="K170" s="9"/>
      <c r="L170" s="16">
        <v>205600</v>
      </c>
      <c r="M170" s="17">
        <v>0</v>
      </c>
      <c r="N170" s="9"/>
    </row>
    <row r="171" spans="2:14" x14ac:dyDescent="0.2">
      <c r="B171" s="12"/>
      <c r="C171" s="79" t="s">
        <v>263</v>
      </c>
      <c r="D171" s="7"/>
      <c r="E171" s="68">
        <v>0</v>
      </c>
      <c r="F171" s="17">
        <v>0</v>
      </c>
      <c r="G171" s="16">
        <v>0</v>
      </c>
      <c r="H171" s="17">
        <v>0</v>
      </c>
      <c r="I171" s="37">
        <f t="shared" si="24"/>
        <v>0</v>
      </c>
      <c r="J171" s="17">
        <f t="shared" si="25"/>
        <v>0</v>
      </c>
      <c r="K171" s="9"/>
      <c r="L171" s="16">
        <v>1309181</v>
      </c>
      <c r="M171" s="17">
        <f t="shared" si="26"/>
        <v>0</v>
      </c>
      <c r="N171" s="9"/>
    </row>
    <row r="172" spans="2:14" x14ac:dyDescent="0.2">
      <c r="B172" s="32"/>
      <c r="C172" s="80" t="s">
        <v>86</v>
      </c>
      <c r="D172" s="33"/>
      <c r="E172" s="69">
        <v>3523351</v>
      </c>
      <c r="F172" s="34">
        <v>0</v>
      </c>
      <c r="G172" s="35">
        <v>0</v>
      </c>
      <c r="H172" s="34">
        <v>0</v>
      </c>
      <c r="I172" s="64">
        <f t="shared" si="24"/>
        <v>3523351</v>
      </c>
      <c r="J172" s="34">
        <f t="shared" si="25"/>
        <v>0.26724839344226264</v>
      </c>
      <c r="K172" s="36"/>
      <c r="L172" s="35">
        <v>5707263</v>
      </c>
      <c r="M172" s="34">
        <f t="shared" si="26"/>
        <v>61.734512672711951</v>
      </c>
      <c r="N172" s="36"/>
    </row>
    <row r="173" spans="2:14" x14ac:dyDescent="0.2">
      <c r="B173" s="12"/>
      <c r="C173" s="79" t="s">
        <v>219</v>
      </c>
      <c r="D173" s="7"/>
      <c r="E173" s="68">
        <v>76800</v>
      </c>
      <c r="F173" s="17">
        <v>0</v>
      </c>
      <c r="G173" s="16">
        <v>0</v>
      </c>
      <c r="H173" s="17">
        <v>0</v>
      </c>
      <c r="I173" s="37">
        <f t="shared" si="24"/>
        <v>76800</v>
      </c>
      <c r="J173" s="17">
        <f t="shared" si="25"/>
        <v>5.8253283923077126E-3</v>
      </c>
      <c r="K173" s="9"/>
      <c r="L173" s="16">
        <v>415005</v>
      </c>
      <c r="M173" s="17">
        <f t="shared" si="26"/>
        <v>18.505801134926088</v>
      </c>
      <c r="N173" s="9"/>
    </row>
    <row r="174" spans="2:14" x14ac:dyDescent="0.2">
      <c r="B174" s="12"/>
      <c r="C174" s="79" t="s">
        <v>106</v>
      </c>
      <c r="D174" s="7"/>
      <c r="E174" s="68">
        <v>591578</v>
      </c>
      <c r="F174" s="17">
        <v>0</v>
      </c>
      <c r="G174" s="16">
        <v>0</v>
      </c>
      <c r="H174" s="17">
        <v>0</v>
      </c>
      <c r="I174" s="37">
        <f t="shared" si="24"/>
        <v>591578</v>
      </c>
      <c r="J174" s="17">
        <f t="shared" si="25"/>
        <v>4.4871564058132966E-2</v>
      </c>
      <c r="K174" s="9"/>
      <c r="L174" s="16">
        <v>1072335</v>
      </c>
      <c r="M174" s="17">
        <f t="shared" si="26"/>
        <v>55.167275151888177</v>
      </c>
      <c r="N174" s="9"/>
    </row>
    <row r="175" spans="2:14" x14ac:dyDescent="0.2">
      <c r="B175" s="12"/>
      <c r="C175" s="79" t="s">
        <v>107</v>
      </c>
      <c r="D175" s="7"/>
      <c r="E175" s="68">
        <v>50000</v>
      </c>
      <c r="F175" s="17">
        <f t="shared" si="23"/>
        <v>100</v>
      </c>
      <c r="G175" s="16">
        <v>0</v>
      </c>
      <c r="H175" s="17">
        <v>0</v>
      </c>
      <c r="I175" s="37">
        <f t="shared" si="24"/>
        <v>50000</v>
      </c>
      <c r="J175" s="17">
        <f t="shared" si="25"/>
        <v>3.7925315054086668E-3</v>
      </c>
      <c r="K175" s="9"/>
      <c r="L175" s="16">
        <v>1352797</v>
      </c>
      <c r="M175" s="17">
        <f t="shared" si="26"/>
        <v>3.6960460438631957</v>
      </c>
      <c r="N175" s="9"/>
    </row>
    <row r="176" spans="2:14" x14ac:dyDescent="0.2">
      <c r="B176" s="12"/>
      <c r="C176" s="81" t="s">
        <v>161</v>
      </c>
      <c r="D176" s="7"/>
      <c r="E176" s="68">
        <v>0</v>
      </c>
      <c r="F176" s="17">
        <v>0</v>
      </c>
      <c r="G176" s="16">
        <v>0</v>
      </c>
      <c r="H176" s="17">
        <v>0</v>
      </c>
      <c r="I176" s="37">
        <f t="shared" si="24"/>
        <v>0</v>
      </c>
      <c r="J176" s="17">
        <f t="shared" si="25"/>
        <v>0</v>
      </c>
      <c r="K176" s="9"/>
      <c r="L176" s="16">
        <v>7884</v>
      </c>
      <c r="M176" s="17">
        <f t="shared" si="26"/>
        <v>0</v>
      </c>
      <c r="N176" s="9"/>
    </row>
    <row r="177" spans="2:18" x14ac:dyDescent="0.2">
      <c r="B177" s="12"/>
      <c r="C177" s="81" t="s">
        <v>264</v>
      </c>
      <c r="D177" s="7"/>
      <c r="E177" s="68">
        <v>0</v>
      </c>
      <c r="F177" s="17">
        <v>0</v>
      </c>
      <c r="G177" s="16">
        <v>0</v>
      </c>
      <c r="H177" s="17">
        <v>0</v>
      </c>
      <c r="I177" s="37">
        <f t="shared" si="24"/>
        <v>0</v>
      </c>
      <c r="J177" s="17">
        <f t="shared" si="25"/>
        <v>0</v>
      </c>
      <c r="K177" s="9"/>
      <c r="L177" s="16">
        <v>83400</v>
      </c>
      <c r="M177" s="17">
        <f t="shared" si="26"/>
        <v>0</v>
      </c>
      <c r="N177" s="9"/>
    </row>
    <row r="178" spans="2:18" x14ac:dyDescent="0.2">
      <c r="B178" s="100"/>
      <c r="C178" s="109" t="s">
        <v>108</v>
      </c>
      <c r="D178" s="102"/>
      <c r="E178" s="103">
        <v>253750</v>
      </c>
      <c r="F178" s="104">
        <v>0</v>
      </c>
      <c r="G178" s="105">
        <v>0</v>
      </c>
      <c r="H178" s="104">
        <v>0</v>
      </c>
      <c r="I178" s="106">
        <f t="shared" si="24"/>
        <v>253750</v>
      </c>
      <c r="J178" s="104">
        <f t="shared" si="25"/>
        <v>1.9247097389948984E-2</v>
      </c>
      <c r="K178" s="107"/>
      <c r="L178" s="105">
        <v>606766</v>
      </c>
      <c r="M178" s="104">
        <f t="shared" si="26"/>
        <v>41.820075613992877</v>
      </c>
      <c r="N178" s="107"/>
    </row>
    <row r="179" spans="2:18" s="117" customFormat="1" x14ac:dyDescent="0.2">
      <c r="B179" s="110"/>
      <c r="C179" s="81" t="s">
        <v>321</v>
      </c>
      <c r="D179" s="111"/>
      <c r="E179" s="112">
        <v>258622</v>
      </c>
      <c r="F179" s="113">
        <v>0</v>
      </c>
      <c r="G179" s="114">
        <v>0</v>
      </c>
      <c r="H179" s="113">
        <v>0</v>
      </c>
      <c r="I179" s="115">
        <f t="shared" si="24"/>
        <v>258622</v>
      </c>
      <c r="J179" s="113">
        <f t="shared" si="25"/>
        <v>1.9616641659836006E-2</v>
      </c>
      <c r="K179" s="116"/>
      <c r="L179" s="114"/>
      <c r="M179" s="113"/>
      <c r="N179" s="116"/>
      <c r="P179"/>
      <c r="R179" s="118"/>
    </row>
    <row r="180" spans="2:18" x14ac:dyDescent="0.2">
      <c r="B180" s="12"/>
      <c r="C180" s="81" t="s">
        <v>306</v>
      </c>
      <c r="D180" s="7"/>
      <c r="E180" s="68">
        <v>0</v>
      </c>
      <c r="F180" s="17">
        <v>0</v>
      </c>
      <c r="G180" s="16">
        <v>0</v>
      </c>
      <c r="H180" s="17">
        <v>0</v>
      </c>
      <c r="I180" s="37">
        <f t="shared" si="24"/>
        <v>0</v>
      </c>
      <c r="J180" s="17">
        <f t="shared" si="25"/>
        <v>0</v>
      </c>
      <c r="K180" s="9"/>
      <c r="L180" s="16">
        <v>197432</v>
      </c>
      <c r="M180" s="17">
        <f t="shared" si="26"/>
        <v>0</v>
      </c>
      <c r="N180" s="9"/>
    </row>
    <row r="181" spans="2:18" x14ac:dyDescent="0.2">
      <c r="B181" s="12"/>
      <c r="C181" s="79" t="s">
        <v>220</v>
      </c>
      <c r="D181" s="7"/>
      <c r="E181" s="68">
        <v>0</v>
      </c>
      <c r="F181" s="17">
        <v>0</v>
      </c>
      <c r="G181" s="16">
        <v>0</v>
      </c>
      <c r="H181" s="17">
        <v>0</v>
      </c>
      <c r="I181" s="37">
        <f t="shared" si="24"/>
        <v>0</v>
      </c>
      <c r="J181" s="17">
        <f t="shared" si="25"/>
        <v>0</v>
      </c>
      <c r="K181" s="9"/>
      <c r="L181" s="16">
        <v>377145</v>
      </c>
      <c r="M181" s="17">
        <f t="shared" si="26"/>
        <v>0</v>
      </c>
      <c r="N181" s="9"/>
    </row>
    <row r="182" spans="2:18" x14ac:dyDescent="0.2">
      <c r="B182" s="12"/>
      <c r="C182" s="81" t="s">
        <v>221</v>
      </c>
      <c r="D182" s="7"/>
      <c r="E182" s="68">
        <v>0</v>
      </c>
      <c r="F182" s="17">
        <v>0</v>
      </c>
      <c r="G182" s="16">
        <v>0</v>
      </c>
      <c r="H182" s="17">
        <v>0</v>
      </c>
      <c r="I182" s="37">
        <f t="shared" si="24"/>
        <v>0</v>
      </c>
      <c r="J182" s="17">
        <f t="shared" si="25"/>
        <v>0</v>
      </c>
      <c r="K182" s="9"/>
      <c r="L182" s="16">
        <v>10776</v>
      </c>
      <c r="M182" s="17">
        <f t="shared" ref="M182:M236" si="27">(I182/$L182)*100</f>
        <v>0</v>
      </c>
      <c r="N182" s="9"/>
    </row>
    <row r="183" spans="2:18" x14ac:dyDescent="0.2">
      <c r="B183" s="32"/>
      <c r="C183" s="83" t="s">
        <v>222</v>
      </c>
      <c r="D183" s="33"/>
      <c r="E183" s="69">
        <v>0</v>
      </c>
      <c r="F183" s="34">
        <v>0</v>
      </c>
      <c r="G183" s="35">
        <v>0</v>
      </c>
      <c r="H183" s="34">
        <v>0</v>
      </c>
      <c r="I183" s="64">
        <f t="shared" si="24"/>
        <v>0</v>
      </c>
      <c r="J183" s="34">
        <f t="shared" si="25"/>
        <v>0</v>
      </c>
      <c r="K183" s="36"/>
      <c r="L183" s="35">
        <v>72000</v>
      </c>
      <c r="M183" s="34">
        <f t="shared" si="27"/>
        <v>0</v>
      </c>
      <c r="N183" s="36"/>
    </row>
    <row r="184" spans="2:18" x14ac:dyDescent="0.2">
      <c r="B184" s="12"/>
      <c r="C184" s="81" t="s">
        <v>142</v>
      </c>
      <c r="D184" s="7"/>
      <c r="E184" s="68">
        <v>25679</v>
      </c>
      <c r="F184" s="17">
        <f t="shared" si="23"/>
        <v>100</v>
      </c>
      <c r="G184" s="16">
        <v>0</v>
      </c>
      <c r="H184" s="17">
        <v>0</v>
      </c>
      <c r="I184" s="37">
        <f t="shared" si="24"/>
        <v>25679</v>
      </c>
      <c r="J184" s="17">
        <f t="shared" si="25"/>
        <v>1.9477683305477833E-3</v>
      </c>
      <c r="K184" s="9"/>
      <c r="L184" s="16">
        <v>1019781</v>
      </c>
      <c r="M184" s="17">
        <f t="shared" si="27"/>
        <v>2.5180896682719132</v>
      </c>
      <c r="N184" s="9"/>
    </row>
    <row r="185" spans="2:18" x14ac:dyDescent="0.2">
      <c r="B185" s="12"/>
      <c r="C185" s="81" t="s">
        <v>223</v>
      </c>
      <c r="D185" s="7"/>
      <c r="E185" s="68">
        <v>0</v>
      </c>
      <c r="F185" s="17">
        <v>0</v>
      </c>
      <c r="G185" s="16">
        <v>0</v>
      </c>
      <c r="H185" s="17">
        <v>0</v>
      </c>
      <c r="I185" s="37">
        <f t="shared" si="24"/>
        <v>0</v>
      </c>
      <c r="J185" s="17">
        <f t="shared" si="25"/>
        <v>0</v>
      </c>
      <c r="K185" s="9"/>
      <c r="L185" s="16">
        <v>87172</v>
      </c>
      <c r="M185" s="17">
        <f t="shared" si="27"/>
        <v>0</v>
      </c>
      <c r="N185" s="9"/>
    </row>
    <row r="186" spans="2:18" x14ac:dyDescent="0.2">
      <c r="B186" s="12"/>
      <c r="C186" s="81" t="s">
        <v>162</v>
      </c>
      <c r="D186" s="7"/>
      <c r="E186" s="68">
        <v>0</v>
      </c>
      <c r="F186" s="17">
        <v>0</v>
      </c>
      <c r="G186" s="16">
        <v>0</v>
      </c>
      <c r="H186" s="17">
        <v>0</v>
      </c>
      <c r="I186" s="37">
        <f t="shared" si="24"/>
        <v>0</v>
      </c>
      <c r="J186" s="17">
        <f t="shared" si="25"/>
        <v>0</v>
      </c>
      <c r="K186" s="9"/>
      <c r="L186" s="16">
        <v>2267748</v>
      </c>
      <c r="M186" s="17">
        <f t="shared" si="27"/>
        <v>0</v>
      </c>
      <c r="N186" s="9"/>
    </row>
    <row r="187" spans="2:18" x14ac:dyDescent="0.2">
      <c r="B187" s="12"/>
      <c r="C187" s="79" t="s">
        <v>26</v>
      </c>
      <c r="D187" s="7"/>
      <c r="E187" s="68">
        <v>9186660</v>
      </c>
      <c r="F187" s="17">
        <f t="shared" si="23"/>
        <v>100</v>
      </c>
      <c r="G187" s="16">
        <v>0</v>
      </c>
      <c r="H187" s="17">
        <v>0</v>
      </c>
      <c r="I187" s="37">
        <f t="shared" si="24"/>
        <v>9186660</v>
      </c>
      <c r="J187" s="17">
        <f t="shared" si="25"/>
        <v>0.69681394958955178</v>
      </c>
      <c r="K187" s="9"/>
      <c r="L187" s="16">
        <v>10366295</v>
      </c>
      <c r="M187" s="17">
        <f t="shared" si="27"/>
        <v>88.620476264663509</v>
      </c>
      <c r="N187" s="9"/>
    </row>
    <row r="188" spans="2:18" x14ac:dyDescent="0.2">
      <c r="B188" s="12"/>
      <c r="C188" s="81" t="s">
        <v>307</v>
      </c>
      <c r="D188" s="7"/>
      <c r="E188" s="68">
        <v>0</v>
      </c>
      <c r="F188" s="17">
        <v>0</v>
      </c>
      <c r="G188" s="16">
        <v>0</v>
      </c>
      <c r="H188" s="17">
        <v>0</v>
      </c>
      <c r="I188" s="37">
        <f t="shared" si="24"/>
        <v>0</v>
      </c>
      <c r="J188" s="17">
        <f t="shared" ref="J188:J219" si="28">(I188/I$329)*100</f>
        <v>0</v>
      </c>
      <c r="K188" s="9"/>
      <c r="L188" s="16">
        <v>4462527</v>
      </c>
      <c r="M188" s="17">
        <f t="shared" si="27"/>
        <v>0</v>
      </c>
      <c r="N188" s="9"/>
    </row>
    <row r="189" spans="2:18" x14ac:dyDescent="0.2">
      <c r="B189" s="12"/>
      <c r="C189" s="81" t="s">
        <v>265</v>
      </c>
      <c r="D189" s="7"/>
      <c r="E189" s="68">
        <v>30000</v>
      </c>
      <c r="F189" s="17">
        <v>0</v>
      </c>
      <c r="G189" s="16">
        <v>0</v>
      </c>
      <c r="H189" s="17">
        <v>0</v>
      </c>
      <c r="I189" s="37">
        <f t="shared" si="24"/>
        <v>30000</v>
      </c>
      <c r="J189" s="17">
        <f t="shared" si="28"/>
        <v>2.2755189032452002E-3</v>
      </c>
      <c r="K189" s="9"/>
      <c r="L189" s="16">
        <v>2543788</v>
      </c>
      <c r="M189" s="17">
        <f t="shared" si="27"/>
        <v>1.1793435616490053</v>
      </c>
      <c r="N189" s="9"/>
    </row>
    <row r="190" spans="2:18" x14ac:dyDescent="0.2">
      <c r="B190" s="32"/>
      <c r="C190" s="83" t="s">
        <v>109</v>
      </c>
      <c r="D190" s="33"/>
      <c r="E190" s="69">
        <v>821765</v>
      </c>
      <c r="F190" s="34">
        <v>0</v>
      </c>
      <c r="G190" s="35">
        <v>0</v>
      </c>
      <c r="H190" s="34">
        <v>0</v>
      </c>
      <c r="I190" s="64">
        <f t="shared" si="24"/>
        <v>821765</v>
      </c>
      <c r="J190" s="34">
        <f t="shared" si="28"/>
        <v>6.2331393050843065E-2</v>
      </c>
      <c r="K190" s="36"/>
      <c r="L190" s="35">
        <v>1316765</v>
      </c>
      <c r="M190" s="34">
        <f t="shared" si="27"/>
        <v>62.407870804585485</v>
      </c>
      <c r="N190" s="36"/>
    </row>
    <row r="191" spans="2:18" x14ac:dyDescent="0.2">
      <c r="B191" s="12"/>
      <c r="C191" s="81" t="s">
        <v>266</v>
      </c>
      <c r="D191" s="7"/>
      <c r="E191" s="68">
        <v>0</v>
      </c>
      <c r="F191" s="17">
        <v>0</v>
      </c>
      <c r="G191" s="16">
        <v>0</v>
      </c>
      <c r="H191" s="17">
        <v>0</v>
      </c>
      <c r="I191" s="37">
        <f t="shared" si="24"/>
        <v>0</v>
      </c>
      <c r="J191" s="17">
        <f t="shared" si="28"/>
        <v>0</v>
      </c>
      <c r="K191" s="9"/>
      <c r="L191" s="16">
        <v>481368</v>
      </c>
      <c r="M191" s="17">
        <f t="shared" si="27"/>
        <v>0</v>
      </c>
      <c r="N191" s="9"/>
    </row>
    <row r="192" spans="2:18" x14ac:dyDescent="0.2">
      <c r="B192" s="12"/>
      <c r="C192" s="81" t="s">
        <v>110</v>
      </c>
      <c r="D192" s="7"/>
      <c r="E192" s="68">
        <v>1642904</v>
      </c>
      <c r="F192" s="17">
        <v>0</v>
      </c>
      <c r="G192" s="16">
        <v>0</v>
      </c>
      <c r="H192" s="17">
        <v>0</v>
      </c>
      <c r="I192" s="37">
        <f t="shared" si="24"/>
        <v>1642904</v>
      </c>
      <c r="J192" s="17">
        <f t="shared" si="28"/>
        <v>0.12461530360723841</v>
      </c>
      <c r="K192" s="9"/>
      <c r="L192" s="16">
        <v>1902487</v>
      </c>
      <c r="M192" s="17">
        <f t="shared" si="27"/>
        <v>86.355596647966578</v>
      </c>
      <c r="N192" s="9"/>
      <c r="P192" s="117"/>
    </row>
    <row r="193" spans="2:14" x14ac:dyDescent="0.2">
      <c r="B193" s="12"/>
      <c r="C193" s="81" t="s">
        <v>144</v>
      </c>
      <c r="D193" s="7"/>
      <c r="E193" s="68">
        <v>1032000</v>
      </c>
      <c r="F193" s="17">
        <v>0</v>
      </c>
      <c r="G193" s="16">
        <v>0</v>
      </c>
      <c r="H193" s="17">
        <v>0</v>
      </c>
      <c r="I193" s="37">
        <f t="shared" si="24"/>
        <v>1032000</v>
      </c>
      <c r="J193" s="17">
        <f t="shared" si="28"/>
        <v>7.8277850271634877E-2</v>
      </c>
      <c r="K193" s="9"/>
      <c r="L193" s="16">
        <v>1350660</v>
      </c>
      <c r="M193" s="17">
        <f t="shared" si="27"/>
        <v>76.407089867176055</v>
      </c>
      <c r="N193" s="9"/>
    </row>
    <row r="194" spans="2:14" x14ac:dyDescent="0.2">
      <c r="B194" s="12"/>
      <c r="C194" s="81" t="s">
        <v>163</v>
      </c>
      <c r="D194" s="7"/>
      <c r="E194" s="68">
        <v>0</v>
      </c>
      <c r="F194" s="17">
        <v>0</v>
      </c>
      <c r="G194" s="16">
        <v>0</v>
      </c>
      <c r="H194" s="17">
        <v>0</v>
      </c>
      <c r="I194" s="37">
        <f t="shared" si="24"/>
        <v>0</v>
      </c>
      <c r="J194" s="17">
        <f t="shared" si="28"/>
        <v>0</v>
      </c>
      <c r="K194" s="9"/>
      <c r="L194" s="16">
        <v>184655</v>
      </c>
      <c r="M194" s="17">
        <f t="shared" si="27"/>
        <v>0</v>
      </c>
      <c r="N194" s="9"/>
    </row>
    <row r="195" spans="2:14" x14ac:dyDescent="0.2">
      <c r="B195" s="12"/>
      <c r="C195" s="81" t="s">
        <v>164</v>
      </c>
      <c r="D195" s="7"/>
      <c r="E195" s="68">
        <v>395968</v>
      </c>
      <c r="F195" s="17">
        <v>0</v>
      </c>
      <c r="G195" s="16">
        <v>0</v>
      </c>
      <c r="H195" s="17">
        <v>0</v>
      </c>
      <c r="I195" s="37">
        <f t="shared" si="24"/>
        <v>395968</v>
      </c>
      <c r="J195" s="17">
        <f t="shared" si="28"/>
        <v>3.0034422302673183E-2</v>
      </c>
      <c r="K195" s="9"/>
      <c r="L195" s="16">
        <v>419000</v>
      </c>
      <c r="M195" s="17">
        <f t="shared" si="27"/>
        <v>94.503102625298325</v>
      </c>
      <c r="N195" s="9"/>
    </row>
    <row r="196" spans="2:14" x14ac:dyDescent="0.2">
      <c r="B196" s="100"/>
      <c r="C196" s="109" t="s">
        <v>112</v>
      </c>
      <c r="D196" s="102"/>
      <c r="E196" s="103">
        <v>0</v>
      </c>
      <c r="F196" s="104">
        <v>0</v>
      </c>
      <c r="G196" s="105">
        <v>0</v>
      </c>
      <c r="H196" s="104">
        <v>0</v>
      </c>
      <c r="I196" s="106">
        <f t="shared" si="24"/>
        <v>0</v>
      </c>
      <c r="J196" s="104">
        <f t="shared" si="28"/>
        <v>0</v>
      </c>
      <c r="K196" s="107"/>
      <c r="L196" s="105">
        <v>550000</v>
      </c>
      <c r="M196" s="104">
        <f t="shared" si="27"/>
        <v>0</v>
      </c>
      <c r="N196" s="107"/>
    </row>
    <row r="197" spans="2:14" x14ac:dyDescent="0.2">
      <c r="B197" s="12"/>
      <c r="C197" s="81" t="s">
        <v>224</v>
      </c>
      <c r="D197" s="7"/>
      <c r="E197" s="68">
        <v>72000</v>
      </c>
      <c r="F197" s="17">
        <v>0</v>
      </c>
      <c r="G197" s="16">
        <v>0</v>
      </c>
      <c r="H197" s="17">
        <v>0</v>
      </c>
      <c r="I197" s="37">
        <f t="shared" si="24"/>
        <v>72000</v>
      </c>
      <c r="J197" s="17">
        <f t="shared" si="28"/>
        <v>5.4612453677884802E-3</v>
      </c>
      <c r="K197" s="9"/>
      <c r="L197" s="16">
        <v>149200</v>
      </c>
      <c r="M197" s="17">
        <f t="shared" si="27"/>
        <v>48.257372654155496</v>
      </c>
      <c r="N197" s="9"/>
    </row>
    <row r="198" spans="2:14" x14ac:dyDescent="0.2">
      <c r="B198" s="12"/>
      <c r="C198" s="81" t="s">
        <v>165</v>
      </c>
      <c r="D198" s="7"/>
      <c r="E198" s="68">
        <v>400000</v>
      </c>
      <c r="F198" s="17">
        <v>0</v>
      </c>
      <c r="G198" s="16">
        <v>0</v>
      </c>
      <c r="H198" s="17">
        <v>0</v>
      </c>
      <c r="I198" s="37">
        <f t="shared" si="24"/>
        <v>400000</v>
      </c>
      <c r="J198" s="17">
        <f t="shared" si="28"/>
        <v>3.0340252043269334E-2</v>
      </c>
      <c r="K198" s="9"/>
      <c r="L198" s="16">
        <v>2535791</v>
      </c>
      <c r="M198" s="17">
        <f t="shared" si="27"/>
        <v>15.774170663118531</v>
      </c>
      <c r="N198" s="9"/>
    </row>
    <row r="199" spans="2:14" x14ac:dyDescent="0.2">
      <c r="B199" s="12"/>
      <c r="C199" s="81" t="s">
        <v>308</v>
      </c>
      <c r="D199" s="7"/>
      <c r="E199" s="68">
        <v>280000</v>
      </c>
      <c r="F199" s="17">
        <v>0</v>
      </c>
      <c r="G199" s="16">
        <v>0</v>
      </c>
      <c r="H199" s="17">
        <v>0</v>
      </c>
      <c r="I199" s="37">
        <f t="shared" si="24"/>
        <v>280000</v>
      </c>
      <c r="J199" s="17">
        <f t="shared" si="28"/>
        <v>2.1238176430288535E-2</v>
      </c>
      <c r="K199" s="9"/>
      <c r="L199" s="16">
        <v>610000</v>
      </c>
      <c r="M199" s="17">
        <f t="shared" si="27"/>
        <v>45.901639344262293</v>
      </c>
      <c r="N199" s="9"/>
    </row>
    <row r="200" spans="2:14" x14ac:dyDescent="0.2">
      <c r="B200" s="32"/>
      <c r="C200" s="83" t="s">
        <v>198</v>
      </c>
      <c r="D200" s="33"/>
      <c r="E200" s="69">
        <v>586790</v>
      </c>
      <c r="F200" s="34">
        <v>0</v>
      </c>
      <c r="G200" s="35">
        <v>0</v>
      </c>
      <c r="H200" s="34">
        <v>0</v>
      </c>
      <c r="I200" s="64">
        <f t="shared" si="24"/>
        <v>586790</v>
      </c>
      <c r="J200" s="34">
        <f t="shared" si="28"/>
        <v>4.4508391241175033E-2</v>
      </c>
      <c r="K200" s="36"/>
      <c r="L200" s="35">
        <v>1380491</v>
      </c>
      <c r="M200" s="34">
        <f t="shared" si="27"/>
        <v>42.505891019934211</v>
      </c>
      <c r="N200" s="36"/>
    </row>
    <row r="201" spans="2:14" x14ac:dyDescent="0.2">
      <c r="B201" s="12"/>
      <c r="C201" s="81" t="s">
        <v>225</v>
      </c>
      <c r="D201" s="7"/>
      <c r="E201" s="68">
        <v>80000</v>
      </c>
      <c r="F201" s="17">
        <v>0</v>
      </c>
      <c r="G201" s="16">
        <v>0</v>
      </c>
      <c r="H201" s="17">
        <v>0</v>
      </c>
      <c r="I201" s="37">
        <f t="shared" si="24"/>
        <v>80000</v>
      </c>
      <c r="J201" s="17">
        <f t="shared" si="28"/>
        <v>6.068050408653867E-3</v>
      </c>
      <c r="K201" s="9"/>
      <c r="L201" s="16">
        <v>224000</v>
      </c>
      <c r="M201" s="17">
        <f t="shared" si="27"/>
        <v>35.714285714285715</v>
      </c>
      <c r="N201" s="9"/>
    </row>
    <row r="202" spans="2:14" x14ac:dyDescent="0.2">
      <c r="B202" s="12"/>
      <c r="C202" s="81" t="s">
        <v>226</v>
      </c>
      <c r="D202" s="7"/>
      <c r="E202" s="68">
        <v>0</v>
      </c>
      <c r="F202" s="17">
        <v>0</v>
      </c>
      <c r="G202" s="16">
        <v>0</v>
      </c>
      <c r="H202" s="17">
        <v>0</v>
      </c>
      <c r="I202" s="37">
        <f t="shared" si="24"/>
        <v>0</v>
      </c>
      <c r="J202" s="17">
        <f t="shared" si="28"/>
        <v>0</v>
      </c>
      <c r="K202" s="9"/>
      <c r="L202" s="16">
        <v>177755</v>
      </c>
      <c r="M202" s="17">
        <f t="shared" si="27"/>
        <v>0</v>
      </c>
      <c r="N202" s="9"/>
    </row>
    <row r="203" spans="2:14" x14ac:dyDescent="0.2">
      <c r="B203" s="12"/>
      <c r="C203" s="81" t="s">
        <v>227</v>
      </c>
      <c r="D203" s="7"/>
      <c r="E203" s="68">
        <v>265000</v>
      </c>
      <c r="F203" s="17">
        <v>0</v>
      </c>
      <c r="G203" s="16">
        <v>0</v>
      </c>
      <c r="H203" s="17">
        <v>0</v>
      </c>
      <c r="I203" s="37">
        <f t="shared" si="24"/>
        <v>265000</v>
      </c>
      <c r="J203" s="17">
        <f t="shared" si="28"/>
        <v>2.0100416978665936E-2</v>
      </c>
      <c r="K203" s="9"/>
      <c r="L203" s="16">
        <v>380000</v>
      </c>
      <c r="M203" s="17">
        <f t="shared" si="27"/>
        <v>69.73684210526315</v>
      </c>
      <c r="N203" s="9"/>
    </row>
    <row r="204" spans="2:14" x14ac:dyDescent="0.2">
      <c r="B204" s="12"/>
      <c r="C204" s="81" t="s">
        <v>228</v>
      </c>
      <c r="D204" s="7"/>
      <c r="E204" s="68">
        <v>997666</v>
      </c>
      <c r="F204" s="17">
        <f t="shared" si="23"/>
        <v>100</v>
      </c>
      <c r="G204" s="16">
        <v>0</v>
      </c>
      <c r="H204" s="17">
        <v>0</v>
      </c>
      <c r="I204" s="37">
        <f t="shared" si="24"/>
        <v>997666</v>
      </c>
      <c r="J204" s="17">
        <f t="shared" si="28"/>
        <v>7.5673594737500863E-2</v>
      </c>
      <c r="K204" s="9"/>
      <c r="L204" s="16">
        <v>8282914</v>
      </c>
      <c r="M204" s="17">
        <f t="shared" si="27"/>
        <v>12.044867301531804</v>
      </c>
      <c r="N204" s="9"/>
    </row>
    <row r="205" spans="2:14" x14ac:dyDescent="0.2">
      <c r="B205" s="100"/>
      <c r="C205" s="109" t="s">
        <v>199</v>
      </c>
      <c r="D205" s="102"/>
      <c r="E205" s="103">
        <v>0</v>
      </c>
      <c r="F205" s="104">
        <v>0</v>
      </c>
      <c r="G205" s="105">
        <v>0</v>
      </c>
      <c r="H205" s="104">
        <v>0</v>
      </c>
      <c r="I205" s="106">
        <f t="shared" si="24"/>
        <v>0</v>
      </c>
      <c r="J205" s="104">
        <f t="shared" si="28"/>
        <v>0</v>
      </c>
      <c r="K205" s="107"/>
      <c r="L205" s="105">
        <v>1304738</v>
      </c>
      <c r="M205" s="104">
        <f t="shared" si="27"/>
        <v>0</v>
      </c>
      <c r="N205" s="107"/>
    </row>
    <row r="206" spans="2:14" x14ac:dyDescent="0.2">
      <c r="B206" s="12"/>
      <c r="C206" s="81" t="s">
        <v>113</v>
      </c>
      <c r="D206" s="7"/>
      <c r="E206" s="68">
        <v>499672</v>
      </c>
      <c r="F206" s="17">
        <v>0</v>
      </c>
      <c r="G206" s="16">
        <v>0</v>
      </c>
      <c r="H206" s="17">
        <v>0</v>
      </c>
      <c r="I206" s="37">
        <f t="shared" si="24"/>
        <v>499672</v>
      </c>
      <c r="J206" s="17">
        <f t="shared" si="28"/>
        <v>3.7900436047411189E-2</v>
      </c>
      <c r="K206" s="9"/>
      <c r="L206" s="16">
        <v>1126397</v>
      </c>
      <c r="M206" s="17">
        <f t="shared" si="27"/>
        <v>44.360203374121205</v>
      </c>
      <c r="N206" s="9"/>
    </row>
    <row r="207" spans="2:14" x14ac:dyDescent="0.2">
      <c r="B207" s="12"/>
      <c r="C207" s="81" t="s">
        <v>229</v>
      </c>
      <c r="D207" s="7"/>
      <c r="E207" s="68">
        <v>265040</v>
      </c>
      <c r="F207" s="17">
        <f t="shared" si="23"/>
        <v>100</v>
      </c>
      <c r="G207" s="16">
        <v>0</v>
      </c>
      <c r="H207" s="17">
        <f t="shared" ref="H207" si="29">(G207/$I207)*100</f>
        <v>0</v>
      </c>
      <c r="I207" s="37">
        <f t="shared" si="24"/>
        <v>265040</v>
      </c>
      <c r="J207" s="17">
        <f t="shared" si="28"/>
        <v>2.0103451003870263E-2</v>
      </c>
      <c r="K207" s="9"/>
      <c r="L207" s="16">
        <v>1171840</v>
      </c>
      <c r="M207" s="17">
        <f t="shared" si="27"/>
        <v>22.617422173675585</v>
      </c>
      <c r="N207" s="9"/>
    </row>
    <row r="208" spans="2:14" x14ac:dyDescent="0.2">
      <c r="B208" s="12"/>
      <c r="C208" s="81" t="s">
        <v>200</v>
      </c>
      <c r="D208" s="7"/>
      <c r="E208" s="68">
        <v>0</v>
      </c>
      <c r="F208" s="17">
        <v>0</v>
      </c>
      <c r="G208" s="16">
        <v>0</v>
      </c>
      <c r="H208" s="17">
        <v>0</v>
      </c>
      <c r="I208" s="37">
        <f t="shared" si="24"/>
        <v>0</v>
      </c>
      <c r="J208" s="17">
        <f t="shared" si="28"/>
        <v>0</v>
      </c>
      <c r="K208" s="9"/>
      <c r="L208" s="16">
        <v>1939375</v>
      </c>
      <c r="M208" s="17">
        <f t="shared" si="27"/>
        <v>0</v>
      </c>
      <c r="N208" s="9"/>
    </row>
    <row r="209" spans="2:14" x14ac:dyDescent="0.2">
      <c r="B209" s="32"/>
      <c r="C209" s="83" t="s">
        <v>147</v>
      </c>
      <c r="D209" s="33"/>
      <c r="E209" s="69">
        <v>0</v>
      </c>
      <c r="F209" s="34">
        <v>0</v>
      </c>
      <c r="G209" s="35">
        <v>0</v>
      </c>
      <c r="H209" s="34">
        <v>0</v>
      </c>
      <c r="I209" s="64">
        <f t="shared" si="24"/>
        <v>0</v>
      </c>
      <c r="J209" s="34">
        <f t="shared" si="28"/>
        <v>0</v>
      </c>
      <c r="K209" s="36"/>
      <c r="L209" s="35">
        <v>1232000</v>
      </c>
      <c r="M209" s="34">
        <f t="shared" si="27"/>
        <v>0</v>
      </c>
      <c r="N209" s="36"/>
    </row>
    <row r="210" spans="2:14" x14ac:dyDescent="0.2">
      <c r="B210" s="12"/>
      <c r="C210" s="81" t="s">
        <v>166</v>
      </c>
      <c r="D210" s="7"/>
      <c r="E210" s="68">
        <v>0</v>
      </c>
      <c r="F210" s="17">
        <v>0</v>
      </c>
      <c r="G210" s="16">
        <v>0</v>
      </c>
      <c r="H210" s="17">
        <v>0</v>
      </c>
      <c r="I210" s="37">
        <f t="shared" si="24"/>
        <v>0</v>
      </c>
      <c r="J210" s="17">
        <f t="shared" si="28"/>
        <v>0</v>
      </c>
      <c r="K210" s="9"/>
      <c r="L210" s="16">
        <v>356000</v>
      </c>
      <c r="M210" s="17">
        <f t="shared" si="27"/>
        <v>0</v>
      </c>
      <c r="N210" s="9"/>
    </row>
    <row r="211" spans="2:14" x14ac:dyDescent="0.2">
      <c r="B211" s="12"/>
      <c r="C211" s="81" t="s">
        <v>114</v>
      </c>
      <c r="D211" s="7"/>
      <c r="E211" s="68">
        <v>275424</v>
      </c>
      <c r="F211" s="17">
        <f t="shared" si="23"/>
        <v>100</v>
      </c>
      <c r="G211" s="16">
        <v>0</v>
      </c>
      <c r="H211" s="17">
        <v>0</v>
      </c>
      <c r="I211" s="37">
        <f t="shared" si="24"/>
        <v>275424</v>
      </c>
      <c r="J211" s="17">
        <f t="shared" si="28"/>
        <v>2.0891083946913535E-2</v>
      </c>
      <c r="K211" s="9"/>
      <c r="L211" s="16">
        <v>313564</v>
      </c>
      <c r="M211" s="17">
        <f t="shared" si="27"/>
        <v>87.836613897003474</v>
      </c>
      <c r="N211" s="9"/>
    </row>
    <row r="212" spans="2:14" x14ac:dyDescent="0.2">
      <c r="B212" s="12"/>
      <c r="C212" s="81" t="s">
        <v>115</v>
      </c>
      <c r="D212" s="7"/>
      <c r="E212" s="68">
        <v>409561</v>
      </c>
      <c r="F212" s="17">
        <v>0</v>
      </c>
      <c r="G212" s="16">
        <v>0</v>
      </c>
      <c r="H212" s="17">
        <v>0</v>
      </c>
      <c r="I212" s="37">
        <f t="shared" si="24"/>
        <v>409561</v>
      </c>
      <c r="J212" s="17">
        <f t="shared" si="28"/>
        <v>3.1065459917733584E-2</v>
      </c>
      <c r="K212" s="9"/>
      <c r="L212" s="16">
        <v>409561</v>
      </c>
      <c r="M212" s="17">
        <f t="shared" si="27"/>
        <v>100</v>
      </c>
      <c r="N212" s="9"/>
    </row>
    <row r="213" spans="2:14" x14ac:dyDescent="0.2">
      <c r="B213" s="12"/>
      <c r="C213" s="81" t="s">
        <v>117</v>
      </c>
      <c r="D213" s="7"/>
      <c r="E213" s="68">
        <v>85000</v>
      </c>
      <c r="F213" s="17">
        <f t="shared" si="23"/>
        <v>100</v>
      </c>
      <c r="G213" s="16">
        <v>0</v>
      </c>
      <c r="H213" s="17">
        <f t="shared" ref="H213:H238" si="30">(G213/$I213)*100</f>
        <v>0</v>
      </c>
      <c r="I213" s="37">
        <f t="shared" si="24"/>
        <v>85000</v>
      </c>
      <c r="J213" s="17">
        <f t="shared" si="28"/>
        <v>6.4473035591947336E-3</v>
      </c>
      <c r="K213" s="9"/>
      <c r="L213" s="16">
        <v>214300</v>
      </c>
      <c r="M213" s="17">
        <f t="shared" si="27"/>
        <v>39.664022398506766</v>
      </c>
      <c r="N213" s="9"/>
    </row>
    <row r="214" spans="2:14" x14ac:dyDescent="0.2">
      <c r="B214" s="100"/>
      <c r="C214" s="109" t="s">
        <v>230</v>
      </c>
      <c r="D214" s="102"/>
      <c r="E214" s="103">
        <v>542000</v>
      </c>
      <c r="F214" s="104">
        <v>0</v>
      </c>
      <c r="G214" s="105">
        <v>0</v>
      </c>
      <c r="H214" s="104">
        <v>0</v>
      </c>
      <c r="I214" s="106">
        <f t="shared" si="24"/>
        <v>542000</v>
      </c>
      <c r="J214" s="104">
        <f t="shared" si="28"/>
        <v>4.1111041518629952E-2</v>
      </c>
      <c r="K214" s="107"/>
      <c r="L214" s="105">
        <v>1063309</v>
      </c>
      <c r="M214" s="104">
        <f t="shared" si="27"/>
        <v>50.972953299558263</v>
      </c>
      <c r="N214" s="107"/>
    </row>
    <row r="215" spans="2:14" x14ac:dyDescent="0.2">
      <c r="B215" s="12"/>
      <c r="C215" s="81" t="s">
        <v>231</v>
      </c>
      <c r="D215" s="7"/>
      <c r="E215" s="68">
        <v>1500000</v>
      </c>
      <c r="F215" s="17">
        <f t="shared" si="23"/>
        <v>100</v>
      </c>
      <c r="G215" s="16">
        <v>0</v>
      </c>
      <c r="H215" s="17">
        <v>0</v>
      </c>
      <c r="I215" s="37">
        <f t="shared" si="24"/>
        <v>1500000</v>
      </c>
      <c r="J215" s="17">
        <f t="shared" si="28"/>
        <v>0.11377594516226001</v>
      </c>
      <c r="K215" s="9"/>
      <c r="L215" s="16">
        <v>5436913</v>
      </c>
      <c r="M215" s="17">
        <f t="shared" si="27"/>
        <v>27.589185260091526</v>
      </c>
      <c r="N215" s="9"/>
    </row>
    <row r="216" spans="2:14" x14ac:dyDescent="0.2">
      <c r="B216" s="12"/>
      <c r="C216" s="81" t="s">
        <v>268</v>
      </c>
      <c r="D216" s="7"/>
      <c r="E216" s="68">
        <v>920000</v>
      </c>
      <c r="F216" s="17">
        <v>0</v>
      </c>
      <c r="G216" s="16">
        <v>0</v>
      </c>
      <c r="H216" s="17">
        <v>0</v>
      </c>
      <c r="I216" s="37">
        <f t="shared" si="24"/>
        <v>920000</v>
      </c>
      <c r="J216" s="17">
        <f t="shared" si="28"/>
        <v>6.9782579699519467E-2</v>
      </c>
      <c r="K216" s="9"/>
      <c r="L216" s="16">
        <v>954400</v>
      </c>
      <c r="M216" s="17">
        <f t="shared" si="27"/>
        <v>96.395641240570001</v>
      </c>
      <c r="N216" s="9"/>
    </row>
    <row r="217" spans="2:14" x14ac:dyDescent="0.2">
      <c r="B217" s="32"/>
      <c r="C217" s="83" t="s">
        <v>167</v>
      </c>
      <c r="D217" s="33"/>
      <c r="E217" s="69">
        <v>91200</v>
      </c>
      <c r="F217" s="34">
        <f t="shared" si="23"/>
        <v>100</v>
      </c>
      <c r="G217" s="35">
        <v>0</v>
      </c>
      <c r="H217" s="34">
        <v>0</v>
      </c>
      <c r="I217" s="64">
        <f t="shared" si="24"/>
        <v>91200</v>
      </c>
      <c r="J217" s="34">
        <f t="shared" si="28"/>
        <v>6.917577465865409E-3</v>
      </c>
      <c r="K217" s="36"/>
      <c r="L217" s="35">
        <v>546200</v>
      </c>
      <c r="M217" s="34">
        <f t="shared" si="27"/>
        <v>16.69718051995606</v>
      </c>
      <c r="N217" s="36"/>
    </row>
    <row r="218" spans="2:14" x14ac:dyDescent="0.2">
      <c r="B218" s="12"/>
      <c r="C218" s="81" t="s">
        <v>118</v>
      </c>
      <c r="D218" s="7"/>
      <c r="E218" s="68">
        <v>200124</v>
      </c>
      <c r="F218" s="17">
        <v>0</v>
      </c>
      <c r="G218" s="16">
        <v>0</v>
      </c>
      <c r="H218" s="17">
        <v>0</v>
      </c>
      <c r="I218" s="37">
        <f t="shared" si="24"/>
        <v>200124</v>
      </c>
      <c r="J218" s="17">
        <f t="shared" si="28"/>
        <v>1.5179531499768081E-2</v>
      </c>
      <c r="K218" s="9"/>
      <c r="L218" s="16">
        <v>710209</v>
      </c>
      <c r="M218" s="17">
        <f t="shared" si="27"/>
        <v>28.178184168322286</v>
      </c>
      <c r="N218" s="9"/>
    </row>
    <row r="219" spans="2:14" x14ac:dyDescent="0.2">
      <c r="B219" s="12"/>
      <c r="C219" s="81" t="s">
        <v>168</v>
      </c>
      <c r="D219" s="7"/>
      <c r="E219" s="68">
        <v>0</v>
      </c>
      <c r="F219" s="17">
        <v>0</v>
      </c>
      <c r="G219" s="16">
        <v>0</v>
      </c>
      <c r="H219" s="17">
        <v>0</v>
      </c>
      <c r="I219" s="37">
        <f t="shared" si="24"/>
        <v>0</v>
      </c>
      <c r="J219" s="17">
        <f t="shared" si="28"/>
        <v>0</v>
      </c>
      <c r="K219" s="9"/>
      <c r="L219" s="16">
        <v>18428</v>
      </c>
      <c r="M219" s="17">
        <f t="shared" si="27"/>
        <v>0</v>
      </c>
      <c r="N219" s="9"/>
    </row>
    <row r="220" spans="2:14" x14ac:dyDescent="0.2">
      <c r="B220" s="12"/>
      <c r="C220" s="81" t="s">
        <v>120</v>
      </c>
      <c r="D220" s="7"/>
      <c r="E220" s="68">
        <v>634000</v>
      </c>
      <c r="F220" s="17">
        <f t="shared" ref="F220:F279" si="31">(E220/$I220)*100</f>
        <v>100</v>
      </c>
      <c r="G220" s="16">
        <v>0</v>
      </c>
      <c r="H220" s="17">
        <v>0</v>
      </c>
      <c r="I220" s="37">
        <f t="shared" si="24"/>
        <v>634000</v>
      </c>
      <c r="J220" s="17">
        <f t="shared" ref="J220:J251" si="32">(I220/I$329)*100</f>
        <v>4.8089299488581899E-2</v>
      </c>
      <c r="K220" s="9"/>
      <c r="L220" s="16">
        <v>1746000</v>
      </c>
      <c r="M220" s="17">
        <f t="shared" si="27"/>
        <v>36.311569301260022</v>
      </c>
      <c r="N220" s="9"/>
    </row>
    <row r="221" spans="2:14" x14ac:dyDescent="0.2">
      <c r="B221" s="12"/>
      <c r="C221" s="81" t="s">
        <v>31</v>
      </c>
      <c r="D221" s="7"/>
      <c r="E221" s="68">
        <v>3292061</v>
      </c>
      <c r="F221" s="17">
        <v>0</v>
      </c>
      <c r="G221" s="16">
        <v>0</v>
      </c>
      <c r="H221" s="17">
        <v>0</v>
      </c>
      <c r="I221" s="37">
        <f t="shared" si="24"/>
        <v>3292061</v>
      </c>
      <c r="J221" s="17">
        <f t="shared" si="32"/>
        <v>0.24970490120454322</v>
      </c>
      <c r="K221" s="9"/>
      <c r="L221" s="16">
        <v>6323779</v>
      </c>
      <c r="M221" s="17">
        <f t="shared" si="27"/>
        <v>52.058444800174072</v>
      </c>
      <c r="N221" s="9"/>
    </row>
    <row r="222" spans="2:14" x14ac:dyDescent="0.2">
      <c r="B222" s="100"/>
      <c r="C222" s="109" t="s">
        <v>169</v>
      </c>
      <c r="D222" s="102"/>
      <c r="E222" s="103">
        <v>0</v>
      </c>
      <c r="F222" s="104">
        <v>0</v>
      </c>
      <c r="G222" s="105">
        <v>0</v>
      </c>
      <c r="H222" s="104">
        <v>0</v>
      </c>
      <c r="I222" s="106">
        <f t="shared" si="24"/>
        <v>0</v>
      </c>
      <c r="J222" s="104">
        <f t="shared" si="32"/>
        <v>0</v>
      </c>
      <c r="K222" s="107"/>
      <c r="L222" s="105">
        <v>1069500</v>
      </c>
      <c r="M222" s="104">
        <f t="shared" si="27"/>
        <v>0</v>
      </c>
      <c r="N222" s="107"/>
    </row>
    <row r="223" spans="2:14" x14ac:dyDescent="0.2">
      <c r="B223" s="12"/>
      <c r="C223" s="81" t="s">
        <v>170</v>
      </c>
      <c r="D223" s="7"/>
      <c r="E223" s="68">
        <v>0</v>
      </c>
      <c r="F223" s="17">
        <v>0</v>
      </c>
      <c r="G223" s="16">
        <v>0</v>
      </c>
      <c r="H223" s="17">
        <v>0</v>
      </c>
      <c r="I223" s="37">
        <f t="shared" si="24"/>
        <v>0</v>
      </c>
      <c r="J223" s="17">
        <f t="shared" si="32"/>
        <v>0</v>
      </c>
      <c r="K223" s="9"/>
      <c r="L223" s="16">
        <v>4536094</v>
      </c>
      <c r="M223" s="17">
        <f t="shared" si="27"/>
        <v>0</v>
      </c>
      <c r="N223" s="9"/>
    </row>
    <row r="224" spans="2:14" x14ac:dyDescent="0.2">
      <c r="B224" s="12"/>
      <c r="C224" s="81" t="s">
        <v>121</v>
      </c>
      <c r="D224" s="7"/>
      <c r="E224" s="68">
        <v>482565</v>
      </c>
      <c r="F224" s="17">
        <f t="shared" si="31"/>
        <v>100</v>
      </c>
      <c r="G224" s="16">
        <v>0</v>
      </c>
      <c r="H224" s="17">
        <f t="shared" si="30"/>
        <v>0</v>
      </c>
      <c r="I224" s="37">
        <f t="shared" si="24"/>
        <v>482565</v>
      </c>
      <c r="J224" s="17">
        <f t="shared" si="32"/>
        <v>3.6602859318150667E-2</v>
      </c>
      <c r="K224" s="9"/>
      <c r="L224" s="16">
        <v>729073</v>
      </c>
      <c r="M224" s="17">
        <f t="shared" si="27"/>
        <v>66.18884528709745</v>
      </c>
      <c r="N224" s="9"/>
    </row>
    <row r="225" spans="2:18" x14ac:dyDescent="0.2">
      <c r="B225" s="12"/>
      <c r="C225" s="81" t="s">
        <v>172</v>
      </c>
      <c r="D225" s="7"/>
      <c r="E225" s="68">
        <v>0</v>
      </c>
      <c r="F225" s="17">
        <v>0</v>
      </c>
      <c r="G225" s="16">
        <v>0</v>
      </c>
      <c r="H225" s="17">
        <v>0</v>
      </c>
      <c r="I225" s="37">
        <f t="shared" si="24"/>
        <v>0</v>
      </c>
      <c r="J225" s="17">
        <f t="shared" si="32"/>
        <v>0</v>
      </c>
      <c r="K225" s="9"/>
      <c r="L225" s="16">
        <v>250000</v>
      </c>
      <c r="M225" s="17">
        <f t="shared" si="27"/>
        <v>0</v>
      </c>
      <c r="N225" s="9"/>
    </row>
    <row r="226" spans="2:18" x14ac:dyDescent="0.2">
      <c r="B226" s="12"/>
      <c r="C226" s="81" t="s">
        <v>309</v>
      </c>
      <c r="D226" s="7"/>
      <c r="E226" s="68">
        <v>0</v>
      </c>
      <c r="F226" s="17">
        <v>0</v>
      </c>
      <c r="G226" s="16">
        <v>0</v>
      </c>
      <c r="H226" s="17">
        <v>0</v>
      </c>
      <c r="I226" s="37">
        <f t="shared" si="24"/>
        <v>0</v>
      </c>
      <c r="J226" s="17">
        <f t="shared" si="32"/>
        <v>0</v>
      </c>
      <c r="K226" s="9"/>
      <c r="L226" s="16">
        <v>247450</v>
      </c>
      <c r="M226" s="17">
        <f t="shared" si="27"/>
        <v>0</v>
      </c>
      <c r="N226" s="9"/>
    </row>
    <row r="227" spans="2:18" x14ac:dyDescent="0.2">
      <c r="B227" s="12"/>
      <c r="C227" s="81" t="s">
        <v>202</v>
      </c>
      <c r="D227" s="7"/>
      <c r="E227" s="68">
        <v>0</v>
      </c>
      <c r="F227" s="17">
        <v>0</v>
      </c>
      <c r="G227" s="16">
        <v>0</v>
      </c>
      <c r="H227" s="17">
        <v>0</v>
      </c>
      <c r="I227" s="37">
        <f t="shared" si="24"/>
        <v>0</v>
      </c>
      <c r="J227" s="17">
        <f t="shared" si="32"/>
        <v>0</v>
      </c>
      <c r="K227" s="9"/>
      <c r="L227" s="16">
        <v>1372432</v>
      </c>
      <c r="M227" s="17">
        <f t="shared" si="27"/>
        <v>0</v>
      </c>
      <c r="N227" s="9"/>
    </row>
    <row r="228" spans="2:18" x14ac:dyDescent="0.2">
      <c r="B228" s="12"/>
      <c r="C228" s="81" t="s">
        <v>173</v>
      </c>
      <c r="D228" s="7"/>
      <c r="E228" s="68">
        <v>102000</v>
      </c>
      <c r="F228" s="17">
        <f t="shared" si="31"/>
        <v>100</v>
      </c>
      <c r="G228" s="16">
        <v>0</v>
      </c>
      <c r="H228" s="17">
        <f t="shared" si="30"/>
        <v>0</v>
      </c>
      <c r="I228" s="37">
        <f t="shared" si="24"/>
        <v>102000</v>
      </c>
      <c r="J228" s="17">
        <f t="shared" si="32"/>
        <v>7.7367642710336809E-3</v>
      </c>
      <c r="K228" s="9"/>
      <c r="L228" s="16">
        <v>184000</v>
      </c>
      <c r="M228" s="17">
        <f t="shared" si="27"/>
        <v>55.434782608695656</v>
      </c>
      <c r="N228" s="9"/>
    </row>
    <row r="229" spans="2:18" x14ac:dyDescent="0.2">
      <c r="B229" s="12"/>
      <c r="C229" s="81" t="s">
        <v>174</v>
      </c>
      <c r="D229" s="7"/>
      <c r="E229" s="68">
        <v>276625</v>
      </c>
      <c r="F229" s="17">
        <v>0</v>
      </c>
      <c r="G229" s="16">
        <v>0</v>
      </c>
      <c r="H229" s="17">
        <v>0</v>
      </c>
      <c r="I229" s="37">
        <f t="shared" si="24"/>
        <v>276625</v>
      </c>
      <c r="J229" s="17">
        <f t="shared" si="32"/>
        <v>2.098218055367345E-2</v>
      </c>
      <c r="K229" s="9"/>
      <c r="L229" s="16">
        <v>1835112</v>
      </c>
      <c r="M229" s="17">
        <f t="shared" si="27"/>
        <v>15.074011831430454</v>
      </c>
      <c r="N229" s="9"/>
    </row>
    <row r="230" spans="2:18" x14ac:dyDescent="0.2">
      <c r="B230" s="12"/>
      <c r="C230" s="81" t="s">
        <v>203</v>
      </c>
      <c r="D230" s="7"/>
      <c r="E230" s="68">
        <v>0</v>
      </c>
      <c r="F230" s="17">
        <v>0</v>
      </c>
      <c r="G230" s="16">
        <v>0</v>
      </c>
      <c r="H230" s="17">
        <v>0</v>
      </c>
      <c r="I230" s="37">
        <f t="shared" si="24"/>
        <v>0</v>
      </c>
      <c r="J230" s="17">
        <f t="shared" si="32"/>
        <v>0</v>
      </c>
      <c r="K230" s="9"/>
      <c r="L230" s="16">
        <v>160000</v>
      </c>
      <c r="M230" s="17">
        <f t="shared" si="27"/>
        <v>0</v>
      </c>
      <c r="N230" s="9"/>
    </row>
    <row r="231" spans="2:18" x14ac:dyDescent="0.2">
      <c r="B231" s="100"/>
      <c r="C231" s="109" t="s">
        <v>269</v>
      </c>
      <c r="D231" s="102"/>
      <c r="E231" s="103">
        <v>120000</v>
      </c>
      <c r="F231" s="104">
        <f t="shared" si="31"/>
        <v>100</v>
      </c>
      <c r="G231" s="105">
        <v>0</v>
      </c>
      <c r="H231" s="104">
        <v>0</v>
      </c>
      <c r="I231" s="106">
        <f t="shared" si="24"/>
        <v>120000</v>
      </c>
      <c r="J231" s="104">
        <f t="shared" si="32"/>
        <v>9.1020756129808009E-3</v>
      </c>
      <c r="K231" s="107"/>
      <c r="L231" s="105">
        <v>120000</v>
      </c>
      <c r="M231" s="104">
        <f t="shared" si="27"/>
        <v>100</v>
      </c>
      <c r="N231" s="107"/>
    </row>
    <row r="232" spans="2:18" x14ac:dyDescent="0.2">
      <c r="B232" s="12"/>
      <c r="C232" s="81" t="s">
        <v>122</v>
      </c>
      <c r="D232" s="7"/>
      <c r="E232" s="68">
        <v>375200</v>
      </c>
      <c r="F232" s="17">
        <f t="shared" si="31"/>
        <v>100</v>
      </c>
      <c r="G232" s="16">
        <v>0</v>
      </c>
      <c r="H232" s="17">
        <v>0</v>
      </c>
      <c r="I232" s="37">
        <f t="shared" si="24"/>
        <v>375200</v>
      </c>
      <c r="J232" s="17">
        <f t="shared" si="32"/>
        <v>2.8459156416586636E-2</v>
      </c>
      <c r="K232" s="9"/>
      <c r="L232" s="16">
        <v>655155</v>
      </c>
      <c r="M232" s="17">
        <f t="shared" si="27"/>
        <v>57.268890567880881</v>
      </c>
      <c r="N232" s="9"/>
    </row>
    <row r="233" spans="2:18" x14ac:dyDescent="0.2">
      <c r="B233" s="12"/>
      <c r="C233" s="81" t="s">
        <v>270</v>
      </c>
      <c r="D233" s="7"/>
      <c r="E233" s="68">
        <v>67166</v>
      </c>
      <c r="F233" s="17">
        <f t="shared" si="31"/>
        <v>100</v>
      </c>
      <c r="G233" s="16">
        <v>0</v>
      </c>
      <c r="H233" s="17">
        <v>0</v>
      </c>
      <c r="I233" s="37">
        <f t="shared" si="24"/>
        <v>67166</v>
      </c>
      <c r="J233" s="17">
        <f t="shared" si="32"/>
        <v>5.0945834218455712E-3</v>
      </c>
      <c r="K233" s="9"/>
      <c r="L233" s="16">
        <v>1027166</v>
      </c>
      <c r="M233" s="17">
        <f t="shared" si="27"/>
        <v>6.5389625435421346</v>
      </c>
      <c r="N233" s="9"/>
    </row>
    <row r="234" spans="2:18" x14ac:dyDescent="0.2">
      <c r="B234" s="12"/>
      <c r="C234" s="81" t="s">
        <v>123</v>
      </c>
      <c r="D234" s="7"/>
      <c r="E234" s="68">
        <v>419317</v>
      </c>
      <c r="F234" s="17">
        <f t="shared" si="31"/>
        <v>100</v>
      </c>
      <c r="G234" s="16">
        <v>0</v>
      </c>
      <c r="H234" s="17">
        <v>0</v>
      </c>
      <c r="I234" s="37">
        <f t="shared" si="24"/>
        <v>419317</v>
      </c>
      <c r="J234" s="17">
        <f t="shared" si="32"/>
        <v>3.1805458665068918E-2</v>
      </c>
      <c r="K234" s="9"/>
      <c r="L234" s="16">
        <v>746000</v>
      </c>
      <c r="M234" s="17">
        <f t="shared" si="27"/>
        <v>56.20871313672923</v>
      </c>
      <c r="N234" s="9"/>
    </row>
    <row r="235" spans="2:18" x14ac:dyDescent="0.2">
      <c r="B235" s="32"/>
      <c r="C235" s="83" t="s">
        <v>175</v>
      </c>
      <c r="D235" s="33"/>
      <c r="E235" s="69">
        <v>0</v>
      </c>
      <c r="F235" s="34">
        <v>0</v>
      </c>
      <c r="G235" s="35">
        <v>0</v>
      </c>
      <c r="H235" s="34">
        <v>0</v>
      </c>
      <c r="I235" s="64">
        <f t="shared" si="24"/>
        <v>0</v>
      </c>
      <c r="J235" s="34">
        <f t="shared" si="32"/>
        <v>0</v>
      </c>
      <c r="K235" s="36"/>
      <c r="L235" s="35">
        <v>1300000</v>
      </c>
      <c r="M235" s="34">
        <f t="shared" si="27"/>
        <v>0</v>
      </c>
      <c r="N235" s="36"/>
    </row>
    <row r="236" spans="2:18" s="117" customFormat="1" x14ac:dyDescent="0.2">
      <c r="B236" s="110"/>
      <c r="C236" s="81" t="s">
        <v>271</v>
      </c>
      <c r="D236" s="111"/>
      <c r="E236" s="112">
        <v>700000</v>
      </c>
      <c r="F236" s="113">
        <v>0</v>
      </c>
      <c r="G236" s="114">
        <v>0</v>
      </c>
      <c r="H236" s="113">
        <v>0</v>
      </c>
      <c r="I236" s="115">
        <f t="shared" si="24"/>
        <v>700000</v>
      </c>
      <c r="J236" s="113">
        <f t="shared" si="32"/>
        <v>5.3095441075721332E-2</v>
      </c>
      <c r="K236" s="116"/>
      <c r="L236" s="114">
        <v>544359</v>
      </c>
      <c r="M236" s="113">
        <f t="shared" si="27"/>
        <v>128.59160958117712</v>
      </c>
      <c r="N236" s="116"/>
      <c r="R236" s="118"/>
    </row>
    <row r="237" spans="2:18" x14ac:dyDescent="0.2">
      <c r="B237" s="12"/>
      <c r="C237" s="81" t="s">
        <v>310</v>
      </c>
      <c r="D237" s="7"/>
      <c r="E237" s="68">
        <v>35008</v>
      </c>
      <c r="F237" s="17">
        <v>0</v>
      </c>
      <c r="G237" s="16">
        <v>0</v>
      </c>
      <c r="H237" s="17">
        <v>0</v>
      </c>
      <c r="I237" s="37">
        <f t="shared" si="24"/>
        <v>35008</v>
      </c>
      <c r="J237" s="17">
        <f t="shared" si="32"/>
        <v>2.6553788588269322E-3</v>
      </c>
      <c r="K237" s="9"/>
      <c r="L237" s="16">
        <v>112008</v>
      </c>
      <c r="M237" s="17">
        <f t="shared" ref="M237:M297" si="33">(I237/$L237)*100</f>
        <v>31.254910363545463</v>
      </c>
      <c r="N237" s="9"/>
    </row>
    <row r="238" spans="2:18" x14ac:dyDescent="0.2">
      <c r="B238" s="12"/>
      <c r="C238" s="81" t="s">
        <v>149</v>
      </c>
      <c r="D238" s="7"/>
      <c r="E238" s="68">
        <v>1600000</v>
      </c>
      <c r="F238" s="17">
        <f t="shared" si="31"/>
        <v>100</v>
      </c>
      <c r="G238" s="16">
        <v>0</v>
      </c>
      <c r="H238" s="17">
        <f t="shared" si="30"/>
        <v>0</v>
      </c>
      <c r="I238" s="37">
        <f t="shared" si="24"/>
        <v>1600000</v>
      </c>
      <c r="J238" s="17">
        <f t="shared" si="32"/>
        <v>0.12136100817307734</v>
      </c>
      <c r="K238" s="9"/>
      <c r="L238" s="16">
        <v>3701400</v>
      </c>
      <c r="M238" s="17">
        <f t="shared" si="33"/>
        <v>43.226887123790995</v>
      </c>
      <c r="N238" s="9"/>
    </row>
    <row r="239" spans="2:18" x14ac:dyDescent="0.2">
      <c r="B239" s="12"/>
      <c r="C239" s="81" t="s">
        <v>232</v>
      </c>
      <c r="D239" s="7"/>
      <c r="E239" s="68">
        <v>0</v>
      </c>
      <c r="F239" s="17">
        <v>0</v>
      </c>
      <c r="G239" s="16">
        <v>0</v>
      </c>
      <c r="H239" s="17">
        <v>0</v>
      </c>
      <c r="I239" s="37">
        <f t="shared" si="24"/>
        <v>0</v>
      </c>
      <c r="J239" s="17">
        <f t="shared" si="32"/>
        <v>0</v>
      </c>
      <c r="K239" s="9"/>
      <c r="L239" s="16">
        <v>1197602</v>
      </c>
      <c r="M239" s="17">
        <f t="shared" si="33"/>
        <v>0</v>
      </c>
      <c r="N239" s="9"/>
    </row>
    <row r="240" spans="2:18" x14ac:dyDescent="0.2">
      <c r="B240" s="12"/>
      <c r="C240" s="81" t="s">
        <v>124</v>
      </c>
      <c r="D240" s="7"/>
      <c r="E240" s="68">
        <v>100000</v>
      </c>
      <c r="F240" s="17">
        <v>0</v>
      </c>
      <c r="G240" s="16">
        <v>0</v>
      </c>
      <c r="H240" s="17">
        <v>0</v>
      </c>
      <c r="I240" s="37">
        <f t="shared" si="24"/>
        <v>100000</v>
      </c>
      <c r="J240" s="17">
        <f t="shared" si="32"/>
        <v>7.5850630108173335E-3</v>
      </c>
      <c r="K240" s="9"/>
      <c r="L240" s="16">
        <v>151711</v>
      </c>
      <c r="M240" s="17">
        <f t="shared" si="33"/>
        <v>65.914798531418285</v>
      </c>
      <c r="N240" s="9"/>
    </row>
    <row r="241" spans="2:14" x14ac:dyDescent="0.2">
      <c r="B241" s="100"/>
      <c r="C241" s="109" t="s">
        <v>176</v>
      </c>
      <c r="D241" s="102"/>
      <c r="E241" s="103">
        <v>0</v>
      </c>
      <c r="F241" s="104">
        <v>0</v>
      </c>
      <c r="G241" s="105">
        <v>0</v>
      </c>
      <c r="H241" s="104">
        <v>0</v>
      </c>
      <c r="I241" s="106">
        <f t="shared" si="24"/>
        <v>0</v>
      </c>
      <c r="J241" s="104">
        <f t="shared" si="32"/>
        <v>0</v>
      </c>
      <c r="K241" s="107"/>
      <c r="L241" s="105">
        <v>247023</v>
      </c>
      <c r="M241" s="104">
        <f t="shared" si="33"/>
        <v>0</v>
      </c>
      <c r="N241" s="107"/>
    </row>
    <row r="242" spans="2:14" x14ac:dyDescent="0.2">
      <c r="B242" s="12"/>
      <c r="C242" s="81" t="s">
        <v>253</v>
      </c>
      <c r="D242" s="7"/>
      <c r="E242" s="68">
        <v>1584036</v>
      </c>
      <c r="F242" s="17">
        <f t="shared" si="31"/>
        <v>100</v>
      </c>
      <c r="G242" s="16">
        <v>0</v>
      </c>
      <c r="H242" s="17">
        <v>0</v>
      </c>
      <c r="I242" s="37">
        <f t="shared" si="24"/>
        <v>1584036</v>
      </c>
      <c r="J242" s="17">
        <f t="shared" si="32"/>
        <v>0.12015012871403045</v>
      </c>
      <c r="K242" s="9"/>
      <c r="L242" s="16">
        <v>5890340</v>
      </c>
      <c r="M242" s="17">
        <f t="shared" si="33"/>
        <v>26.892097909458538</v>
      </c>
      <c r="N242" s="9"/>
    </row>
    <row r="243" spans="2:14" x14ac:dyDescent="0.2">
      <c r="B243" s="12"/>
      <c r="C243" s="81" t="s">
        <v>311</v>
      </c>
      <c r="D243" s="7"/>
      <c r="E243" s="68">
        <v>0</v>
      </c>
      <c r="F243" s="17">
        <v>0</v>
      </c>
      <c r="G243" s="16">
        <v>0</v>
      </c>
      <c r="H243" s="17">
        <v>0</v>
      </c>
      <c r="I243" s="37">
        <f t="shared" si="24"/>
        <v>0</v>
      </c>
      <c r="J243" s="17">
        <f t="shared" si="32"/>
        <v>0</v>
      </c>
      <c r="K243" s="9"/>
      <c r="L243" s="16">
        <v>1267396</v>
      </c>
      <c r="M243" s="17">
        <f t="shared" si="33"/>
        <v>0</v>
      </c>
      <c r="N243" s="9"/>
    </row>
    <row r="244" spans="2:14" x14ac:dyDescent="0.2">
      <c r="B244" s="12"/>
      <c r="C244" s="81" t="s">
        <v>177</v>
      </c>
      <c r="D244" s="7"/>
      <c r="E244" s="68">
        <v>0</v>
      </c>
      <c r="F244" s="17">
        <v>0</v>
      </c>
      <c r="G244" s="16">
        <v>0</v>
      </c>
      <c r="H244" s="17">
        <v>0</v>
      </c>
      <c r="I244" s="37">
        <f t="shared" si="24"/>
        <v>0</v>
      </c>
      <c r="J244" s="17">
        <f t="shared" si="32"/>
        <v>0</v>
      </c>
      <c r="K244" s="9"/>
      <c r="L244" s="16">
        <v>1146406</v>
      </c>
      <c r="M244" s="17">
        <f t="shared" si="33"/>
        <v>0</v>
      </c>
      <c r="N244" s="9"/>
    </row>
    <row r="245" spans="2:14" x14ac:dyDescent="0.2">
      <c r="B245" s="32"/>
      <c r="C245" s="83" t="s">
        <v>178</v>
      </c>
      <c r="D245" s="33"/>
      <c r="E245" s="69">
        <v>0</v>
      </c>
      <c r="F245" s="34">
        <v>0</v>
      </c>
      <c r="G245" s="35">
        <v>0</v>
      </c>
      <c r="H245" s="34">
        <v>0</v>
      </c>
      <c r="I245" s="64">
        <f t="shared" si="24"/>
        <v>0</v>
      </c>
      <c r="J245" s="34">
        <f t="shared" si="32"/>
        <v>0</v>
      </c>
      <c r="K245" s="36"/>
      <c r="L245" s="35">
        <v>395746</v>
      </c>
      <c r="M245" s="34">
        <f t="shared" si="33"/>
        <v>0</v>
      </c>
      <c r="N245" s="36"/>
    </row>
    <row r="246" spans="2:14" x14ac:dyDescent="0.2">
      <c r="B246" s="12"/>
      <c r="C246" s="81" t="s">
        <v>204</v>
      </c>
      <c r="D246" s="7"/>
      <c r="E246" s="68">
        <v>232000</v>
      </c>
      <c r="F246" s="17">
        <v>0</v>
      </c>
      <c r="G246" s="16">
        <v>0</v>
      </c>
      <c r="H246" s="17">
        <v>0</v>
      </c>
      <c r="I246" s="37">
        <f t="shared" si="24"/>
        <v>232000</v>
      </c>
      <c r="J246" s="17">
        <f t="shared" si="32"/>
        <v>1.7597346185096216E-2</v>
      </c>
      <c r="K246" s="9"/>
      <c r="L246" s="16">
        <v>232000</v>
      </c>
      <c r="M246" s="17">
        <f t="shared" si="33"/>
        <v>100</v>
      </c>
      <c r="N246" s="9"/>
    </row>
    <row r="247" spans="2:14" x14ac:dyDescent="0.2">
      <c r="B247" s="12"/>
      <c r="C247" s="81" t="s">
        <v>179</v>
      </c>
      <c r="D247" s="7"/>
      <c r="E247" s="68">
        <v>600000</v>
      </c>
      <c r="F247" s="17">
        <f t="shared" si="31"/>
        <v>100</v>
      </c>
      <c r="G247" s="16">
        <v>0</v>
      </c>
      <c r="H247" s="17">
        <v>0</v>
      </c>
      <c r="I247" s="37">
        <f t="shared" si="24"/>
        <v>600000</v>
      </c>
      <c r="J247" s="17">
        <f t="shared" si="32"/>
        <v>4.5510378064904003E-2</v>
      </c>
      <c r="K247" s="9"/>
      <c r="L247" s="16">
        <v>1087779</v>
      </c>
      <c r="M247" s="17">
        <f t="shared" si="33"/>
        <v>55.158262845669938</v>
      </c>
      <c r="N247" s="9"/>
    </row>
    <row r="248" spans="2:14" x14ac:dyDescent="0.2">
      <c r="B248" s="12"/>
      <c r="C248" s="81" t="s">
        <v>272</v>
      </c>
      <c r="D248" s="7"/>
      <c r="E248" s="68">
        <v>0</v>
      </c>
      <c r="F248" s="17">
        <v>0</v>
      </c>
      <c r="G248" s="16">
        <v>0</v>
      </c>
      <c r="H248" s="17">
        <v>0</v>
      </c>
      <c r="I248" s="37">
        <f t="shared" si="24"/>
        <v>0</v>
      </c>
      <c r="J248" s="17">
        <f t="shared" si="32"/>
        <v>0</v>
      </c>
      <c r="K248" s="9"/>
      <c r="L248" s="16">
        <v>76371</v>
      </c>
      <c r="M248" s="17">
        <f t="shared" si="33"/>
        <v>0</v>
      </c>
      <c r="N248" s="9"/>
    </row>
    <row r="249" spans="2:14" x14ac:dyDescent="0.2">
      <c r="B249" s="12"/>
      <c r="C249" s="81" t="s">
        <v>150</v>
      </c>
      <c r="D249" s="7"/>
      <c r="E249" s="68">
        <v>0</v>
      </c>
      <c r="F249" s="17">
        <v>0</v>
      </c>
      <c r="G249" s="16">
        <v>0</v>
      </c>
      <c r="H249" s="17">
        <v>0</v>
      </c>
      <c r="I249" s="37">
        <f t="shared" si="24"/>
        <v>0</v>
      </c>
      <c r="J249" s="17">
        <f t="shared" si="32"/>
        <v>0</v>
      </c>
      <c r="K249" s="9"/>
      <c r="L249" s="16">
        <v>3032800</v>
      </c>
      <c r="M249" s="17">
        <f t="shared" si="33"/>
        <v>0</v>
      </c>
      <c r="N249" s="9"/>
    </row>
    <row r="250" spans="2:14" x14ac:dyDescent="0.2">
      <c r="B250" s="100"/>
      <c r="C250" s="109" t="s">
        <v>127</v>
      </c>
      <c r="D250" s="102"/>
      <c r="E250" s="103">
        <v>523303</v>
      </c>
      <c r="F250" s="104">
        <f t="shared" si="31"/>
        <v>100</v>
      </c>
      <c r="G250" s="105">
        <v>0</v>
      </c>
      <c r="H250" s="104">
        <v>0</v>
      </c>
      <c r="I250" s="106">
        <f t="shared" ref="I250:I298" si="34">G250+E250</f>
        <v>523303</v>
      </c>
      <c r="J250" s="104">
        <f t="shared" si="32"/>
        <v>3.9692862287497431E-2</v>
      </c>
      <c r="K250" s="107"/>
      <c r="L250" s="105">
        <v>683303</v>
      </c>
      <c r="M250" s="104">
        <f t="shared" si="33"/>
        <v>76.584326426197464</v>
      </c>
      <c r="N250" s="107"/>
    </row>
    <row r="251" spans="2:14" x14ac:dyDescent="0.2">
      <c r="B251" s="12"/>
      <c r="C251" s="81" t="s">
        <v>312</v>
      </c>
      <c r="D251" s="7"/>
      <c r="E251" s="68">
        <v>200348</v>
      </c>
      <c r="F251" s="17">
        <v>0</v>
      </c>
      <c r="G251" s="16">
        <v>0</v>
      </c>
      <c r="H251" s="17">
        <v>0</v>
      </c>
      <c r="I251" s="37">
        <f t="shared" si="34"/>
        <v>200348</v>
      </c>
      <c r="J251" s="17">
        <f t="shared" si="32"/>
        <v>1.5196522040912314E-2</v>
      </c>
      <c r="K251" s="9"/>
      <c r="L251" s="16">
        <v>716128</v>
      </c>
      <c r="M251" s="17">
        <f t="shared" si="33"/>
        <v>27.976562849099601</v>
      </c>
      <c r="N251" s="9"/>
    </row>
    <row r="252" spans="2:14" x14ac:dyDescent="0.2">
      <c r="B252" s="12"/>
      <c r="C252" s="81" t="s">
        <v>205</v>
      </c>
      <c r="D252" s="7"/>
      <c r="E252" s="68">
        <v>473818</v>
      </c>
      <c r="F252" s="17">
        <f t="shared" si="31"/>
        <v>100</v>
      </c>
      <c r="G252" s="16">
        <v>0</v>
      </c>
      <c r="H252" s="17">
        <v>0</v>
      </c>
      <c r="I252" s="37">
        <f t="shared" si="34"/>
        <v>473818</v>
      </c>
      <c r="J252" s="17">
        <f t="shared" ref="J252:J283" si="35">(I252/I$329)*100</f>
        <v>3.5939393856594476E-2</v>
      </c>
      <c r="K252" s="9"/>
      <c r="L252" s="16">
        <v>710727</v>
      </c>
      <c r="M252" s="17">
        <f t="shared" si="33"/>
        <v>66.666666666666657</v>
      </c>
      <c r="N252" s="9"/>
    </row>
    <row r="253" spans="2:14" x14ac:dyDescent="0.2">
      <c r="B253" s="12"/>
      <c r="C253" s="81" t="s">
        <v>180</v>
      </c>
      <c r="D253" s="7"/>
      <c r="E253" s="68">
        <v>696490</v>
      </c>
      <c r="F253" s="17">
        <f t="shared" si="31"/>
        <v>100</v>
      </c>
      <c r="G253" s="16">
        <v>0</v>
      </c>
      <c r="H253" s="17">
        <v>0</v>
      </c>
      <c r="I253" s="37">
        <f t="shared" si="34"/>
        <v>696490</v>
      </c>
      <c r="J253" s="17">
        <f t="shared" si="35"/>
        <v>5.2829205364041655E-2</v>
      </c>
      <c r="K253" s="9"/>
      <c r="L253" s="16">
        <v>2196104</v>
      </c>
      <c r="M253" s="17">
        <f t="shared" si="33"/>
        <v>31.714800391966865</v>
      </c>
      <c r="N253" s="9"/>
    </row>
    <row r="254" spans="2:14" x14ac:dyDescent="0.2">
      <c r="B254" s="12"/>
      <c r="C254" s="81" t="s">
        <v>128</v>
      </c>
      <c r="D254" s="7"/>
      <c r="E254" s="68">
        <v>114846</v>
      </c>
      <c r="F254" s="17">
        <v>0</v>
      </c>
      <c r="G254" s="16">
        <v>0</v>
      </c>
      <c r="H254" s="17">
        <v>0</v>
      </c>
      <c r="I254" s="37">
        <f t="shared" si="34"/>
        <v>114846</v>
      </c>
      <c r="J254" s="17">
        <f t="shared" si="35"/>
        <v>8.7111414654032753E-3</v>
      </c>
      <c r="K254" s="9"/>
      <c r="L254" s="16">
        <v>462887</v>
      </c>
      <c r="M254" s="17">
        <f t="shared" si="33"/>
        <v>24.810806957205539</v>
      </c>
      <c r="N254" s="9"/>
    </row>
    <row r="255" spans="2:14" x14ac:dyDescent="0.2">
      <c r="B255" s="100"/>
      <c r="C255" s="109" t="s">
        <v>59</v>
      </c>
      <c r="D255" s="102"/>
      <c r="E255" s="103">
        <v>1784513</v>
      </c>
      <c r="F255" s="104">
        <f t="shared" si="31"/>
        <v>100</v>
      </c>
      <c r="G255" s="105">
        <v>0</v>
      </c>
      <c r="H255" s="104">
        <v>0</v>
      </c>
      <c r="I255" s="106">
        <f t="shared" si="34"/>
        <v>1784513</v>
      </c>
      <c r="J255" s="104">
        <f t="shared" si="35"/>
        <v>0.13535643548622672</v>
      </c>
      <c r="K255" s="107"/>
      <c r="L255" s="105">
        <v>3542859</v>
      </c>
      <c r="M255" s="104">
        <f t="shared" si="33"/>
        <v>50.369292145129116</v>
      </c>
      <c r="N255" s="107"/>
    </row>
    <row r="256" spans="2:14" x14ac:dyDescent="0.2">
      <c r="B256" s="12"/>
      <c r="C256" s="81" t="s">
        <v>181</v>
      </c>
      <c r="D256" s="7"/>
      <c r="E256" s="68">
        <v>0</v>
      </c>
      <c r="F256" s="17">
        <v>0</v>
      </c>
      <c r="G256" s="16">
        <v>0</v>
      </c>
      <c r="H256" s="17">
        <v>0</v>
      </c>
      <c r="I256" s="37">
        <f t="shared" si="34"/>
        <v>0</v>
      </c>
      <c r="J256" s="17">
        <f t="shared" si="35"/>
        <v>0</v>
      </c>
      <c r="K256" s="9"/>
      <c r="L256" s="16">
        <v>139000</v>
      </c>
      <c r="M256" s="17">
        <f t="shared" si="33"/>
        <v>0</v>
      </c>
      <c r="N256" s="9"/>
    </row>
    <row r="257" spans="2:14" x14ac:dyDescent="0.2">
      <c r="B257" s="12"/>
      <c r="C257" s="81" t="s">
        <v>72</v>
      </c>
      <c r="D257" s="7"/>
      <c r="E257" s="68">
        <v>3138529</v>
      </c>
      <c r="F257" s="17">
        <v>0</v>
      </c>
      <c r="G257" s="16">
        <v>0</v>
      </c>
      <c r="H257" s="17">
        <v>0</v>
      </c>
      <c r="I257" s="37">
        <f t="shared" si="34"/>
        <v>3138529</v>
      </c>
      <c r="J257" s="17">
        <f t="shared" si="35"/>
        <v>0.23805940226277514</v>
      </c>
      <c r="K257" s="9"/>
      <c r="L257" s="16">
        <v>5145828</v>
      </c>
      <c r="M257" s="17">
        <f t="shared" si="33"/>
        <v>60.991719894252192</v>
      </c>
      <c r="N257" s="9"/>
    </row>
    <row r="258" spans="2:14" x14ac:dyDescent="0.2">
      <c r="B258" s="12"/>
      <c r="C258" s="81" t="s">
        <v>206</v>
      </c>
      <c r="D258" s="7"/>
      <c r="E258" s="68">
        <v>100000</v>
      </c>
      <c r="F258" s="17">
        <f t="shared" si="31"/>
        <v>100</v>
      </c>
      <c r="G258" s="16">
        <v>0</v>
      </c>
      <c r="H258" s="17">
        <v>0</v>
      </c>
      <c r="I258" s="37">
        <f t="shared" si="34"/>
        <v>100000</v>
      </c>
      <c r="J258" s="17">
        <f t="shared" si="35"/>
        <v>7.5850630108173335E-3</v>
      </c>
      <c r="K258" s="9"/>
      <c r="L258" s="16">
        <v>850000</v>
      </c>
      <c r="M258" s="17">
        <f t="shared" si="33"/>
        <v>11.76470588235294</v>
      </c>
      <c r="N258" s="9"/>
    </row>
    <row r="259" spans="2:14" x14ac:dyDescent="0.2">
      <c r="B259" s="12"/>
      <c r="C259" s="81" t="s">
        <v>129</v>
      </c>
      <c r="D259" s="7"/>
      <c r="E259" s="68">
        <v>200000</v>
      </c>
      <c r="F259" s="17">
        <f t="shared" si="31"/>
        <v>100</v>
      </c>
      <c r="G259" s="16">
        <v>0</v>
      </c>
      <c r="H259" s="17">
        <v>0</v>
      </c>
      <c r="I259" s="37">
        <f t="shared" si="34"/>
        <v>200000</v>
      </c>
      <c r="J259" s="17">
        <f t="shared" si="35"/>
        <v>1.5170126021634667E-2</v>
      </c>
      <c r="K259" s="9"/>
      <c r="L259" s="16">
        <v>602541</v>
      </c>
      <c r="M259" s="17">
        <f t="shared" si="33"/>
        <v>33.192761986321258</v>
      </c>
      <c r="N259" s="9"/>
    </row>
    <row r="260" spans="2:14" x14ac:dyDescent="0.2">
      <c r="B260" s="100"/>
      <c r="C260" s="109" t="s">
        <v>273</v>
      </c>
      <c r="D260" s="102"/>
      <c r="E260" s="103">
        <v>0</v>
      </c>
      <c r="F260" s="104">
        <v>0</v>
      </c>
      <c r="G260" s="105">
        <v>0</v>
      </c>
      <c r="H260" s="104">
        <v>0</v>
      </c>
      <c r="I260" s="106">
        <f t="shared" si="34"/>
        <v>0</v>
      </c>
      <c r="J260" s="104">
        <f t="shared" si="35"/>
        <v>0</v>
      </c>
      <c r="K260" s="107"/>
      <c r="L260" s="105">
        <v>978949</v>
      </c>
      <c r="M260" s="104">
        <f t="shared" si="33"/>
        <v>0</v>
      </c>
      <c r="N260" s="107"/>
    </row>
    <row r="261" spans="2:14" x14ac:dyDescent="0.2">
      <c r="B261" s="12"/>
      <c r="C261" s="81" t="s">
        <v>58</v>
      </c>
      <c r="D261" s="7"/>
      <c r="E261" s="68">
        <v>0</v>
      </c>
      <c r="F261" s="17">
        <v>0</v>
      </c>
      <c r="G261" s="16">
        <v>0</v>
      </c>
      <c r="H261" s="17">
        <v>0</v>
      </c>
      <c r="I261" s="37">
        <f t="shared" si="34"/>
        <v>0</v>
      </c>
      <c r="J261" s="17">
        <f t="shared" si="35"/>
        <v>0</v>
      </c>
      <c r="K261" s="9"/>
      <c r="L261" s="16">
        <v>508459</v>
      </c>
      <c r="M261" s="17">
        <f t="shared" si="33"/>
        <v>0</v>
      </c>
      <c r="N261" s="9"/>
    </row>
    <row r="262" spans="2:14" x14ac:dyDescent="0.2">
      <c r="B262" s="12"/>
      <c r="C262" s="81" t="s">
        <v>182</v>
      </c>
      <c r="D262" s="7"/>
      <c r="E262" s="68">
        <v>0</v>
      </c>
      <c r="F262" s="17">
        <v>0</v>
      </c>
      <c r="G262" s="16">
        <v>0</v>
      </c>
      <c r="H262" s="17">
        <v>0</v>
      </c>
      <c r="I262" s="37">
        <f t="shared" si="34"/>
        <v>0</v>
      </c>
      <c r="J262" s="17">
        <f t="shared" si="35"/>
        <v>0</v>
      </c>
      <c r="K262" s="9"/>
      <c r="L262" s="16">
        <v>172000</v>
      </c>
      <c r="M262" s="17">
        <f t="shared" si="33"/>
        <v>0</v>
      </c>
      <c r="N262" s="9"/>
    </row>
    <row r="263" spans="2:14" x14ac:dyDescent="0.2">
      <c r="B263" s="12"/>
      <c r="C263" s="81" t="s">
        <v>183</v>
      </c>
      <c r="D263" s="7"/>
      <c r="E263" s="68">
        <v>104000</v>
      </c>
      <c r="F263" s="17">
        <v>0</v>
      </c>
      <c r="G263" s="16">
        <v>0</v>
      </c>
      <c r="H263" s="17">
        <v>0</v>
      </c>
      <c r="I263" s="37">
        <f t="shared" si="34"/>
        <v>104000</v>
      </c>
      <c r="J263" s="17">
        <f t="shared" si="35"/>
        <v>7.8884655312500274E-3</v>
      </c>
      <c r="K263" s="9"/>
      <c r="L263" s="16">
        <v>297266</v>
      </c>
      <c r="M263" s="17">
        <f t="shared" si="33"/>
        <v>34.985501200944604</v>
      </c>
      <c r="N263" s="9"/>
    </row>
    <row r="264" spans="2:14" x14ac:dyDescent="0.2">
      <c r="B264" s="100"/>
      <c r="C264" s="109" t="s">
        <v>313</v>
      </c>
      <c r="D264" s="102"/>
      <c r="E264" s="103">
        <v>3400000</v>
      </c>
      <c r="F264" s="104">
        <v>0</v>
      </c>
      <c r="G264" s="105">
        <v>0</v>
      </c>
      <c r="H264" s="104">
        <v>0</v>
      </c>
      <c r="I264" s="106">
        <f t="shared" si="34"/>
        <v>3400000</v>
      </c>
      <c r="J264" s="104">
        <f t="shared" si="35"/>
        <v>0.25789214236778935</v>
      </c>
      <c r="K264" s="107"/>
      <c r="L264" s="105">
        <v>10470989</v>
      </c>
      <c r="M264" s="104">
        <f t="shared" si="33"/>
        <v>32.470667288448112</v>
      </c>
      <c r="N264" s="107"/>
    </row>
    <row r="265" spans="2:14" x14ac:dyDescent="0.2">
      <c r="B265" s="12"/>
      <c r="C265" s="81" t="s">
        <v>33</v>
      </c>
      <c r="D265" s="7"/>
      <c r="E265" s="68">
        <v>4665995</v>
      </c>
      <c r="F265" s="17">
        <v>0</v>
      </c>
      <c r="G265" s="16">
        <v>0</v>
      </c>
      <c r="H265" s="17">
        <v>0</v>
      </c>
      <c r="I265" s="37">
        <f t="shared" si="34"/>
        <v>4665995</v>
      </c>
      <c r="J265" s="17">
        <f t="shared" si="35"/>
        <v>0.3539186608315863</v>
      </c>
      <c r="K265" s="9"/>
      <c r="L265" s="16">
        <v>14308716</v>
      </c>
      <c r="M265" s="17">
        <f t="shared" si="33"/>
        <v>32.60945985649586</v>
      </c>
      <c r="N265" s="9"/>
    </row>
    <row r="266" spans="2:14" x14ac:dyDescent="0.2">
      <c r="B266" s="12"/>
      <c r="C266" s="81" t="s">
        <v>233</v>
      </c>
      <c r="D266" s="7"/>
      <c r="E266" s="68">
        <v>0</v>
      </c>
      <c r="F266" s="17">
        <v>0</v>
      </c>
      <c r="G266" s="16">
        <v>0</v>
      </c>
      <c r="H266" s="17">
        <v>0</v>
      </c>
      <c r="I266" s="37">
        <f t="shared" si="34"/>
        <v>0</v>
      </c>
      <c r="J266" s="17">
        <f t="shared" si="35"/>
        <v>0</v>
      </c>
      <c r="K266" s="9"/>
      <c r="L266" s="16">
        <v>3005004</v>
      </c>
      <c r="M266" s="17">
        <f t="shared" si="33"/>
        <v>0</v>
      </c>
      <c r="N266" s="9"/>
    </row>
    <row r="267" spans="2:14" x14ac:dyDescent="0.2">
      <c r="B267" s="12"/>
      <c r="C267" s="81" t="s">
        <v>184</v>
      </c>
      <c r="D267" s="7"/>
      <c r="E267" s="68">
        <v>0</v>
      </c>
      <c r="F267" s="17">
        <v>0</v>
      </c>
      <c r="G267" s="16">
        <v>0</v>
      </c>
      <c r="H267" s="17">
        <v>0</v>
      </c>
      <c r="I267" s="37">
        <f t="shared" si="34"/>
        <v>0</v>
      </c>
      <c r="J267" s="17">
        <f t="shared" si="35"/>
        <v>0</v>
      </c>
      <c r="K267" s="9"/>
      <c r="L267" s="16">
        <v>933084</v>
      </c>
      <c r="M267" s="17">
        <f t="shared" si="33"/>
        <v>0</v>
      </c>
      <c r="N267" s="9"/>
    </row>
    <row r="268" spans="2:14" x14ac:dyDescent="0.2">
      <c r="B268" s="12"/>
      <c r="C268" s="81" t="s">
        <v>185</v>
      </c>
      <c r="D268" s="7"/>
      <c r="E268" s="68">
        <v>0</v>
      </c>
      <c r="F268" s="17">
        <v>0</v>
      </c>
      <c r="G268" s="16">
        <v>0</v>
      </c>
      <c r="H268" s="17">
        <v>0</v>
      </c>
      <c r="I268" s="37">
        <f t="shared" si="34"/>
        <v>0</v>
      </c>
      <c r="J268" s="17">
        <f t="shared" si="35"/>
        <v>0</v>
      </c>
      <c r="K268" s="9"/>
      <c r="L268" s="16">
        <v>20000</v>
      </c>
      <c r="M268" s="17">
        <f t="shared" si="33"/>
        <v>0</v>
      </c>
      <c r="N268" s="9"/>
    </row>
    <row r="269" spans="2:14" x14ac:dyDescent="0.2">
      <c r="B269" s="12"/>
      <c r="C269" s="81" t="s">
        <v>186</v>
      </c>
      <c r="D269" s="7"/>
      <c r="E269" s="68">
        <v>377440</v>
      </c>
      <c r="F269" s="17">
        <f t="shared" si="31"/>
        <v>100</v>
      </c>
      <c r="G269" s="16">
        <v>0</v>
      </c>
      <c r="H269" s="17">
        <v>0</v>
      </c>
      <c r="I269" s="37">
        <f t="shared" si="34"/>
        <v>377440</v>
      </c>
      <c r="J269" s="17">
        <f t="shared" si="35"/>
        <v>2.8629061828028945E-2</v>
      </c>
      <c r="K269" s="9"/>
      <c r="L269" s="16">
        <v>457440</v>
      </c>
      <c r="M269" s="17">
        <f t="shared" si="33"/>
        <v>82.511367611052805</v>
      </c>
      <c r="N269" s="9"/>
    </row>
    <row r="270" spans="2:14" x14ac:dyDescent="0.2">
      <c r="B270" s="12"/>
      <c r="C270" s="81" t="s">
        <v>274</v>
      </c>
      <c r="D270" s="7"/>
      <c r="E270" s="68">
        <v>0</v>
      </c>
      <c r="F270" s="17">
        <v>0</v>
      </c>
      <c r="G270" s="16">
        <v>0</v>
      </c>
      <c r="H270" s="17">
        <v>0</v>
      </c>
      <c r="I270" s="37">
        <f t="shared" si="34"/>
        <v>0</v>
      </c>
      <c r="J270" s="17">
        <f t="shared" si="35"/>
        <v>0</v>
      </c>
      <c r="K270" s="9"/>
      <c r="L270" s="16">
        <v>203566</v>
      </c>
      <c r="M270" s="17">
        <f t="shared" si="33"/>
        <v>0</v>
      </c>
      <c r="N270" s="9"/>
    </row>
    <row r="271" spans="2:14" x14ac:dyDescent="0.2">
      <c r="B271" s="12"/>
      <c r="C271" s="81" t="s">
        <v>322</v>
      </c>
      <c r="D271" s="7"/>
      <c r="E271" s="68">
        <v>181600</v>
      </c>
      <c r="F271" s="17">
        <f t="shared" si="31"/>
        <v>100</v>
      </c>
      <c r="G271" s="16">
        <v>0</v>
      </c>
      <c r="H271" s="17">
        <v>0</v>
      </c>
      <c r="I271" s="37">
        <f t="shared" si="34"/>
        <v>181600</v>
      </c>
      <c r="J271" s="17">
        <f t="shared" si="35"/>
        <v>1.3774474427644278E-2</v>
      </c>
      <c r="K271" s="9"/>
      <c r="L271" s="16"/>
      <c r="M271" s="17"/>
      <c r="N271" s="9"/>
    </row>
    <row r="272" spans="2:14" x14ac:dyDescent="0.2">
      <c r="B272" s="12"/>
      <c r="C272" s="81" t="s">
        <v>187</v>
      </c>
      <c r="D272" s="7"/>
      <c r="E272" s="68">
        <v>150000</v>
      </c>
      <c r="F272" s="17">
        <f t="shared" si="31"/>
        <v>100</v>
      </c>
      <c r="G272" s="16">
        <v>0</v>
      </c>
      <c r="H272" s="17">
        <v>0</v>
      </c>
      <c r="I272" s="37">
        <f t="shared" si="34"/>
        <v>150000</v>
      </c>
      <c r="J272" s="17">
        <f t="shared" si="35"/>
        <v>1.1377594516226001E-2</v>
      </c>
      <c r="K272" s="9"/>
      <c r="L272" s="16">
        <v>300000</v>
      </c>
      <c r="M272" s="17">
        <f t="shared" si="33"/>
        <v>50</v>
      </c>
      <c r="N272" s="9"/>
    </row>
    <row r="273" spans="2:14" x14ac:dyDescent="0.2">
      <c r="B273" s="12"/>
      <c r="C273" s="81" t="s">
        <v>188</v>
      </c>
      <c r="D273" s="7"/>
      <c r="E273" s="68">
        <v>0</v>
      </c>
      <c r="F273" s="17">
        <v>0</v>
      </c>
      <c r="G273" s="16">
        <v>0</v>
      </c>
      <c r="H273" s="17">
        <v>0</v>
      </c>
      <c r="I273" s="37">
        <f t="shared" si="34"/>
        <v>0</v>
      </c>
      <c r="J273" s="17">
        <f t="shared" si="35"/>
        <v>0</v>
      </c>
      <c r="K273" s="9"/>
      <c r="L273" s="16">
        <v>315570</v>
      </c>
      <c r="M273" s="17">
        <f t="shared" si="33"/>
        <v>0</v>
      </c>
      <c r="N273" s="9"/>
    </row>
    <row r="274" spans="2:14" x14ac:dyDescent="0.2">
      <c r="B274" s="12"/>
      <c r="C274" s="81" t="s">
        <v>275</v>
      </c>
      <c r="D274" s="7"/>
      <c r="E274" s="68">
        <v>0</v>
      </c>
      <c r="F274" s="17">
        <v>0</v>
      </c>
      <c r="G274" s="16">
        <v>0</v>
      </c>
      <c r="H274" s="17">
        <v>0</v>
      </c>
      <c r="I274" s="37">
        <f t="shared" si="34"/>
        <v>0</v>
      </c>
      <c r="J274" s="17">
        <f t="shared" si="35"/>
        <v>0</v>
      </c>
      <c r="K274" s="9"/>
      <c r="L274" s="16">
        <v>3110</v>
      </c>
      <c r="M274" s="17">
        <f t="shared" si="33"/>
        <v>0</v>
      </c>
      <c r="N274" s="9"/>
    </row>
    <row r="275" spans="2:14" x14ac:dyDescent="0.2">
      <c r="B275" s="12"/>
      <c r="C275" s="81" t="s">
        <v>131</v>
      </c>
      <c r="D275" s="7"/>
      <c r="E275" s="68">
        <v>0</v>
      </c>
      <c r="F275" s="17">
        <v>0</v>
      </c>
      <c r="G275" s="16">
        <v>0</v>
      </c>
      <c r="H275" s="17">
        <v>0</v>
      </c>
      <c r="I275" s="37">
        <f t="shared" si="34"/>
        <v>0</v>
      </c>
      <c r="J275" s="17">
        <f t="shared" si="35"/>
        <v>0</v>
      </c>
      <c r="K275" s="9"/>
      <c r="L275" s="16">
        <v>2325506</v>
      </c>
      <c r="M275" s="17">
        <f t="shared" si="33"/>
        <v>0</v>
      </c>
      <c r="N275" s="9"/>
    </row>
    <row r="276" spans="2:14" x14ac:dyDescent="0.2">
      <c r="B276" s="12"/>
      <c r="C276" s="81" t="s">
        <v>93</v>
      </c>
      <c r="D276" s="7"/>
      <c r="E276" s="68">
        <v>1600000</v>
      </c>
      <c r="F276" s="17">
        <f t="shared" si="31"/>
        <v>100</v>
      </c>
      <c r="G276" s="16">
        <v>0</v>
      </c>
      <c r="H276" s="17">
        <v>0</v>
      </c>
      <c r="I276" s="37">
        <f t="shared" si="34"/>
        <v>1600000</v>
      </c>
      <c r="J276" s="17">
        <f t="shared" si="35"/>
        <v>0.12136100817307734</v>
      </c>
      <c r="K276" s="9"/>
      <c r="L276" s="16">
        <v>6384706</v>
      </c>
      <c r="M276" s="17">
        <f t="shared" si="33"/>
        <v>25.059885294640033</v>
      </c>
      <c r="N276" s="9"/>
    </row>
    <row r="277" spans="2:14" x14ac:dyDescent="0.2">
      <c r="B277" s="12"/>
      <c r="C277" s="81" t="s">
        <v>151</v>
      </c>
      <c r="D277" s="7"/>
      <c r="E277" s="68">
        <v>1394000</v>
      </c>
      <c r="F277" s="17">
        <f t="shared" si="31"/>
        <v>100</v>
      </c>
      <c r="G277" s="16">
        <v>0</v>
      </c>
      <c r="H277" s="17">
        <v>0</v>
      </c>
      <c r="I277" s="37">
        <f t="shared" si="34"/>
        <v>1394000</v>
      </c>
      <c r="J277" s="17">
        <f t="shared" si="35"/>
        <v>0.10573577837079363</v>
      </c>
      <c r="K277" s="9"/>
      <c r="L277" s="16">
        <v>6464259</v>
      </c>
      <c r="M277" s="17">
        <f t="shared" si="33"/>
        <v>21.564730002309624</v>
      </c>
      <c r="N277" s="9"/>
    </row>
    <row r="278" spans="2:14" x14ac:dyDescent="0.2">
      <c r="B278" s="12"/>
      <c r="C278" s="81" t="s">
        <v>314</v>
      </c>
      <c r="D278" s="7"/>
      <c r="E278" s="68">
        <v>215092</v>
      </c>
      <c r="F278" s="17">
        <f t="shared" si="31"/>
        <v>100</v>
      </c>
      <c r="G278" s="16">
        <v>0</v>
      </c>
      <c r="H278" s="17">
        <v>0</v>
      </c>
      <c r="I278" s="37">
        <f>G278+E278</f>
        <v>215092</v>
      </c>
      <c r="J278" s="17">
        <f t="shared" si="35"/>
        <v>1.631486373122722E-2</v>
      </c>
      <c r="K278" s="9"/>
      <c r="L278" s="16">
        <v>460999</v>
      </c>
      <c r="M278" s="17">
        <f t="shared" si="33"/>
        <v>46.657801860741564</v>
      </c>
      <c r="N278" s="9"/>
    </row>
    <row r="279" spans="2:14" x14ac:dyDescent="0.2">
      <c r="B279" s="12"/>
      <c r="C279" s="81" t="s">
        <v>207</v>
      </c>
      <c r="D279" s="7"/>
      <c r="E279" s="68">
        <v>90000</v>
      </c>
      <c r="F279" s="17">
        <f t="shared" si="31"/>
        <v>100</v>
      </c>
      <c r="G279" s="16">
        <v>0</v>
      </c>
      <c r="H279" s="17">
        <v>0</v>
      </c>
      <c r="I279" s="37">
        <f t="shared" si="34"/>
        <v>90000</v>
      </c>
      <c r="J279" s="17">
        <f t="shared" si="35"/>
        <v>6.8265567097356011E-3</v>
      </c>
      <c r="K279" s="9"/>
      <c r="L279" s="16">
        <v>585030</v>
      </c>
      <c r="M279" s="17">
        <f t="shared" si="33"/>
        <v>15.383826470437414</v>
      </c>
      <c r="N279" s="9"/>
    </row>
    <row r="280" spans="2:14" x14ac:dyDescent="0.2">
      <c r="B280" s="12"/>
      <c r="C280" s="81" t="s">
        <v>234</v>
      </c>
      <c r="D280" s="7"/>
      <c r="E280" s="68">
        <v>0</v>
      </c>
      <c r="F280" s="17">
        <v>0</v>
      </c>
      <c r="G280" s="16">
        <v>0</v>
      </c>
      <c r="H280" s="17">
        <v>0</v>
      </c>
      <c r="I280" s="37">
        <f t="shared" si="34"/>
        <v>0</v>
      </c>
      <c r="J280" s="17">
        <f t="shared" si="35"/>
        <v>0</v>
      </c>
      <c r="K280" s="9"/>
      <c r="L280" s="16">
        <v>311250</v>
      </c>
      <c r="M280" s="17">
        <f t="shared" si="33"/>
        <v>0</v>
      </c>
      <c r="N280" s="9"/>
    </row>
    <row r="281" spans="2:14" x14ac:dyDescent="0.2">
      <c r="B281" s="12"/>
      <c r="C281" s="81" t="s">
        <v>132</v>
      </c>
      <c r="D281" s="7"/>
      <c r="E281" s="68">
        <v>471684</v>
      </c>
      <c r="F281" s="17">
        <v>100</v>
      </c>
      <c r="G281" s="16">
        <v>0</v>
      </c>
      <c r="H281" s="17">
        <v>0</v>
      </c>
      <c r="I281" s="37">
        <f t="shared" si="34"/>
        <v>471684</v>
      </c>
      <c r="J281" s="17">
        <f t="shared" si="35"/>
        <v>3.5777528611943631E-2</v>
      </c>
      <c r="K281" s="9"/>
      <c r="L281" s="16">
        <v>569602</v>
      </c>
      <c r="M281" s="17">
        <f t="shared" si="33"/>
        <v>82.809400247892384</v>
      </c>
      <c r="N281" s="9"/>
    </row>
    <row r="282" spans="2:14" x14ac:dyDescent="0.2">
      <c r="B282" s="12"/>
      <c r="C282" s="81" t="s">
        <v>133</v>
      </c>
      <c r="D282" s="7"/>
      <c r="E282" s="68">
        <v>0</v>
      </c>
      <c r="F282" s="17">
        <v>0</v>
      </c>
      <c r="G282" s="16">
        <v>0</v>
      </c>
      <c r="H282" s="17">
        <v>0</v>
      </c>
      <c r="I282" s="37">
        <f t="shared" si="34"/>
        <v>0</v>
      </c>
      <c r="J282" s="17">
        <f t="shared" si="35"/>
        <v>0</v>
      </c>
      <c r="K282" s="9"/>
      <c r="L282" s="16">
        <v>151755</v>
      </c>
      <c r="M282" s="17">
        <f t="shared" si="33"/>
        <v>0</v>
      </c>
      <c r="N282" s="9"/>
    </row>
    <row r="283" spans="2:14" x14ac:dyDescent="0.2">
      <c r="B283" s="12"/>
      <c r="C283" s="81" t="s">
        <v>134</v>
      </c>
      <c r="D283" s="7"/>
      <c r="E283" s="68">
        <v>599000</v>
      </c>
      <c r="F283" s="17">
        <v>100</v>
      </c>
      <c r="G283" s="16">
        <v>0</v>
      </c>
      <c r="H283" s="17">
        <v>0</v>
      </c>
      <c r="I283" s="37">
        <f t="shared" si="34"/>
        <v>599000</v>
      </c>
      <c r="J283" s="17">
        <f t="shared" si="35"/>
        <v>4.5434527434795827E-2</v>
      </c>
      <c r="K283" s="9"/>
      <c r="L283" s="16">
        <v>1665640</v>
      </c>
      <c r="M283" s="17">
        <f t="shared" si="33"/>
        <v>35.962152686054608</v>
      </c>
      <c r="N283" s="9"/>
    </row>
    <row r="284" spans="2:14" x14ac:dyDescent="0.2">
      <c r="B284" s="12"/>
      <c r="C284" s="81" t="s">
        <v>152</v>
      </c>
      <c r="D284" s="7"/>
      <c r="E284" s="68">
        <v>5486928</v>
      </c>
      <c r="F284" s="17">
        <v>100</v>
      </c>
      <c r="G284" s="16">
        <v>0</v>
      </c>
      <c r="H284" s="17">
        <v>0</v>
      </c>
      <c r="I284" s="37">
        <f t="shared" si="34"/>
        <v>5486928</v>
      </c>
      <c r="J284" s="17">
        <f t="shared" ref="J284:J298" si="36">(I284/I$329)*100</f>
        <v>0.41618694615817931</v>
      </c>
      <c r="K284" s="9"/>
      <c r="L284" s="16">
        <v>6726928</v>
      </c>
      <c r="M284" s="17">
        <f t="shared" si="33"/>
        <v>81.566622981545208</v>
      </c>
      <c r="N284" s="9"/>
    </row>
    <row r="285" spans="2:14" x14ac:dyDescent="0.2">
      <c r="B285" s="12"/>
      <c r="C285" s="81" t="s">
        <v>135</v>
      </c>
      <c r="D285" s="7"/>
      <c r="E285" s="68">
        <v>86533</v>
      </c>
      <c r="F285" s="17">
        <v>100</v>
      </c>
      <c r="G285" s="16">
        <v>0</v>
      </c>
      <c r="H285" s="17">
        <v>0</v>
      </c>
      <c r="I285" s="37">
        <f t="shared" si="34"/>
        <v>86533</v>
      </c>
      <c r="J285" s="17">
        <f t="shared" si="36"/>
        <v>6.5635825751505627E-3</v>
      </c>
      <c r="K285" s="9"/>
      <c r="L285" s="16">
        <v>106688</v>
      </c>
      <c r="M285" s="17">
        <f t="shared" si="33"/>
        <v>81.108465806838637</v>
      </c>
      <c r="N285" s="9"/>
    </row>
    <row r="286" spans="2:14" x14ac:dyDescent="0.2">
      <c r="B286" s="12"/>
      <c r="C286" s="81" t="s">
        <v>315</v>
      </c>
      <c r="D286" s="7"/>
      <c r="E286" s="68">
        <v>397626</v>
      </c>
      <c r="F286" s="17">
        <f t="shared" ref="F286:F292" si="37">(E286/$I286)*100</f>
        <v>100</v>
      </c>
      <c r="G286" s="16">
        <v>0</v>
      </c>
      <c r="H286" s="17">
        <v>0</v>
      </c>
      <c r="I286" s="37">
        <f t="shared" si="34"/>
        <v>397626</v>
      </c>
      <c r="J286" s="17">
        <f t="shared" si="36"/>
        <v>3.0160182647392529E-2</v>
      </c>
      <c r="K286" s="9"/>
      <c r="L286" s="16">
        <v>539811</v>
      </c>
      <c r="M286" s="17">
        <f t="shared" si="33"/>
        <v>73.660225523377633</v>
      </c>
      <c r="N286" s="9"/>
    </row>
    <row r="287" spans="2:14" x14ac:dyDescent="0.2">
      <c r="B287" s="12"/>
      <c r="C287" s="81" t="s">
        <v>136</v>
      </c>
      <c r="D287" s="7"/>
      <c r="E287" s="68">
        <v>1200000</v>
      </c>
      <c r="F287" s="17">
        <v>100</v>
      </c>
      <c r="G287" s="16">
        <v>0</v>
      </c>
      <c r="H287" s="17">
        <v>0</v>
      </c>
      <c r="I287" s="37">
        <f t="shared" si="34"/>
        <v>1200000</v>
      </c>
      <c r="J287" s="17">
        <f t="shared" si="36"/>
        <v>9.1020756129808006E-2</v>
      </c>
      <c r="K287" s="9"/>
      <c r="L287" s="16">
        <v>1200000</v>
      </c>
      <c r="M287" s="17">
        <f t="shared" si="33"/>
        <v>100</v>
      </c>
      <c r="N287" s="9"/>
    </row>
    <row r="288" spans="2:14" x14ac:dyDescent="0.2">
      <c r="B288" s="12"/>
      <c r="C288" s="81" t="s">
        <v>276</v>
      </c>
      <c r="D288" s="7"/>
      <c r="E288" s="68">
        <v>0</v>
      </c>
      <c r="F288" s="17">
        <v>0</v>
      </c>
      <c r="G288" s="16">
        <v>0</v>
      </c>
      <c r="H288" s="17">
        <v>0</v>
      </c>
      <c r="I288" s="37">
        <f t="shared" si="34"/>
        <v>0</v>
      </c>
      <c r="J288" s="17">
        <f t="shared" si="36"/>
        <v>0</v>
      </c>
      <c r="K288" s="9"/>
      <c r="L288" s="16">
        <v>576000</v>
      </c>
      <c r="M288" s="17">
        <f t="shared" si="33"/>
        <v>0</v>
      </c>
      <c r="N288" s="9"/>
    </row>
    <row r="289" spans="2:14" x14ac:dyDescent="0.2">
      <c r="B289" s="12"/>
      <c r="C289" s="81" t="s">
        <v>208</v>
      </c>
      <c r="D289" s="7"/>
      <c r="E289" s="68">
        <v>380000</v>
      </c>
      <c r="F289" s="17">
        <v>100</v>
      </c>
      <c r="G289" s="16">
        <v>0</v>
      </c>
      <c r="H289" s="17">
        <v>0</v>
      </c>
      <c r="I289" s="37">
        <f t="shared" si="34"/>
        <v>380000</v>
      </c>
      <c r="J289" s="17">
        <f t="shared" si="36"/>
        <v>2.8823239441105868E-2</v>
      </c>
      <c r="K289" s="9"/>
      <c r="L289" s="16">
        <v>960250</v>
      </c>
      <c r="M289" s="17">
        <f t="shared" si="33"/>
        <v>39.573027857328817</v>
      </c>
      <c r="N289" s="9"/>
    </row>
    <row r="290" spans="2:14" x14ac:dyDescent="0.2">
      <c r="B290" s="12"/>
      <c r="C290" s="81" t="s">
        <v>209</v>
      </c>
      <c r="D290" s="7"/>
      <c r="E290" s="68">
        <v>230256</v>
      </c>
      <c r="F290" s="17">
        <v>100</v>
      </c>
      <c r="G290" s="16">
        <v>0</v>
      </c>
      <c r="H290" s="17">
        <v>0</v>
      </c>
      <c r="I290" s="37">
        <f t="shared" si="34"/>
        <v>230256</v>
      </c>
      <c r="J290" s="17">
        <f t="shared" si="36"/>
        <v>1.7465062686187562E-2</v>
      </c>
      <c r="K290" s="9"/>
      <c r="L290" s="16">
        <v>727466</v>
      </c>
      <c r="M290" s="17">
        <f t="shared" si="33"/>
        <v>31.651788537196239</v>
      </c>
      <c r="N290" s="9"/>
    </row>
    <row r="291" spans="2:14" x14ac:dyDescent="0.2">
      <c r="B291" s="12"/>
      <c r="C291" s="81" t="s">
        <v>316</v>
      </c>
      <c r="D291" s="7"/>
      <c r="E291" s="68">
        <v>1051327</v>
      </c>
      <c r="F291" s="17">
        <v>100</v>
      </c>
      <c r="G291" s="16">
        <v>0</v>
      </c>
      <c r="H291" s="17">
        <v>0</v>
      </c>
      <c r="I291" s="37">
        <f t="shared" si="34"/>
        <v>1051327</v>
      </c>
      <c r="J291" s="17">
        <f t="shared" si="36"/>
        <v>7.9743815399735546E-2</v>
      </c>
      <c r="K291" s="9"/>
      <c r="L291" s="16">
        <v>3996619</v>
      </c>
      <c r="M291" s="17">
        <f t="shared" si="33"/>
        <v>26.30540964750455</v>
      </c>
      <c r="N291" s="9"/>
    </row>
    <row r="292" spans="2:14" x14ac:dyDescent="0.2">
      <c r="B292" s="12"/>
      <c r="C292" s="81" t="s">
        <v>317</v>
      </c>
      <c r="D292" s="7"/>
      <c r="E292" s="68">
        <v>66836</v>
      </c>
      <c r="F292" s="17">
        <f t="shared" si="37"/>
        <v>100</v>
      </c>
      <c r="G292" s="16">
        <v>0</v>
      </c>
      <c r="H292" s="17">
        <v>0</v>
      </c>
      <c r="I292" s="37">
        <f t="shared" si="34"/>
        <v>66836</v>
      </c>
      <c r="J292" s="17">
        <f t="shared" si="36"/>
        <v>5.0695527139098728E-3</v>
      </c>
      <c r="K292" s="9"/>
      <c r="L292" s="16">
        <v>195616</v>
      </c>
      <c r="M292" s="17">
        <f t="shared" si="33"/>
        <v>34.166939309667924</v>
      </c>
      <c r="N292" s="9"/>
    </row>
    <row r="293" spans="2:14" x14ac:dyDescent="0.2">
      <c r="B293" s="12"/>
      <c r="C293" s="81" t="s">
        <v>278</v>
      </c>
      <c r="D293" s="7"/>
      <c r="E293" s="68">
        <v>45000</v>
      </c>
      <c r="F293" s="17">
        <v>100</v>
      </c>
      <c r="G293" s="16">
        <v>0</v>
      </c>
      <c r="H293" s="17">
        <v>0</v>
      </c>
      <c r="I293" s="37">
        <f t="shared" si="34"/>
        <v>45000</v>
      </c>
      <c r="J293" s="17">
        <f t="shared" si="36"/>
        <v>3.4132783548678006E-3</v>
      </c>
      <c r="K293" s="9"/>
      <c r="L293" s="16">
        <v>45000</v>
      </c>
      <c r="M293" s="17">
        <f t="shared" si="33"/>
        <v>100</v>
      </c>
      <c r="N293" s="9"/>
    </row>
    <row r="294" spans="2:14" x14ac:dyDescent="0.2">
      <c r="B294" s="12"/>
      <c r="C294" s="81" t="s">
        <v>189</v>
      </c>
      <c r="D294" s="7"/>
      <c r="E294" s="68">
        <v>528492</v>
      </c>
      <c r="F294" s="17">
        <v>100</v>
      </c>
      <c r="G294" s="16">
        <v>0</v>
      </c>
      <c r="H294" s="17">
        <v>0</v>
      </c>
      <c r="I294" s="37">
        <f t="shared" si="34"/>
        <v>528492</v>
      </c>
      <c r="J294" s="17">
        <f t="shared" si="36"/>
        <v>4.0086451207128747E-2</v>
      </c>
      <c r="K294" s="9"/>
      <c r="L294" s="16">
        <v>1745285</v>
      </c>
      <c r="M294" s="17">
        <f t="shared" si="33"/>
        <v>30.281128870069928</v>
      </c>
      <c r="N294" s="9"/>
    </row>
    <row r="295" spans="2:14" x14ac:dyDescent="0.2">
      <c r="B295" s="12"/>
      <c r="C295" s="81" t="s">
        <v>236</v>
      </c>
      <c r="D295" s="7"/>
      <c r="E295" s="68">
        <v>0</v>
      </c>
      <c r="F295" s="17">
        <v>0</v>
      </c>
      <c r="G295" s="16">
        <v>0</v>
      </c>
      <c r="H295" s="17">
        <v>0</v>
      </c>
      <c r="I295" s="37">
        <f t="shared" si="34"/>
        <v>0</v>
      </c>
      <c r="J295" s="17">
        <f t="shared" si="36"/>
        <v>0</v>
      </c>
      <c r="K295" s="9"/>
      <c r="L295" s="16">
        <v>956000</v>
      </c>
      <c r="M295" s="17">
        <f t="shared" si="33"/>
        <v>0</v>
      </c>
      <c r="N295" s="9"/>
    </row>
    <row r="296" spans="2:14" x14ac:dyDescent="0.2">
      <c r="B296" s="12"/>
      <c r="C296" s="81" t="s">
        <v>154</v>
      </c>
      <c r="D296" s="7"/>
      <c r="E296" s="68">
        <v>370137</v>
      </c>
      <c r="F296" s="17">
        <v>100</v>
      </c>
      <c r="G296" s="16">
        <v>0</v>
      </c>
      <c r="H296" s="17">
        <v>0</v>
      </c>
      <c r="I296" s="37">
        <f t="shared" si="34"/>
        <v>370137</v>
      </c>
      <c r="J296" s="17">
        <f t="shared" si="36"/>
        <v>2.8075124676348956E-2</v>
      </c>
      <c r="K296" s="9"/>
      <c r="L296" s="16">
        <v>3799595</v>
      </c>
      <c r="M296" s="17">
        <f t="shared" si="33"/>
        <v>9.7414856057027119</v>
      </c>
      <c r="N296" s="9"/>
    </row>
    <row r="297" spans="2:14" x14ac:dyDescent="0.2">
      <c r="B297" s="12"/>
      <c r="C297" s="81" t="s">
        <v>237</v>
      </c>
      <c r="D297" s="7"/>
      <c r="E297" s="68">
        <v>0</v>
      </c>
      <c r="F297" s="17">
        <v>0</v>
      </c>
      <c r="G297" s="16">
        <v>0</v>
      </c>
      <c r="H297" s="17">
        <v>0</v>
      </c>
      <c r="I297" s="37">
        <f t="shared" si="34"/>
        <v>0</v>
      </c>
      <c r="J297" s="17">
        <f t="shared" si="36"/>
        <v>0</v>
      </c>
      <c r="K297" s="9"/>
      <c r="L297" s="16">
        <v>200000</v>
      </c>
      <c r="M297" s="17">
        <f t="shared" si="33"/>
        <v>0</v>
      </c>
      <c r="N297" s="9"/>
    </row>
    <row r="298" spans="2:14" x14ac:dyDescent="0.2">
      <c r="B298" s="12"/>
      <c r="C298" s="81" t="s">
        <v>190</v>
      </c>
      <c r="D298" s="7"/>
      <c r="E298" s="68">
        <v>216221</v>
      </c>
      <c r="F298" s="17">
        <v>100</v>
      </c>
      <c r="G298" s="16">
        <v>0</v>
      </c>
      <c r="H298" s="17">
        <v>0</v>
      </c>
      <c r="I298" s="37">
        <f t="shared" si="34"/>
        <v>216221</v>
      </c>
      <c r="J298" s="17">
        <f t="shared" si="36"/>
        <v>1.6400499092619349E-2</v>
      </c>
      <c r="K298" s="9"/>
      <c r="L298" s="16">
        <v>2526992</v>
      </c>
      <c r="M298" s="17">
        <f t="shared" ref="M298" si="38">(I298/$L298)*100</f>
        <v>8.5564576381721817</v>
      </c>
      <c r="N298" s="9"/>
    </row>
    <row r="299" spans="2:14" x14ac:dyDescent="0.2">
      <c r="B299" s="12"/>
      <c r="C299" s="81"/>
      <c r="D299" s="7"/>
      <c r="E299" s="68"/>
      <c r="F299" s="17"/>
      <c r="G299" s="16"/>
      <c r="H299" s="17"/>
      <c r="I299" s="37"/>
      <c r="J299" s="17"/>
      <c r="K299" s="9"/>
      <c r="L299" s="16"/>
      <c r="M299" s="17"/>
      <c r="N299" s="9"/>
    </row>
    <row r="300" spans="2:14" x14ac:dyDescent="0.2">
      <c r="B300" s="12"/>
      <c r="C300" s="82" t="s">
        <v>20</v>
      </c>
      <c r="E300" s="67">
        <f>SUM(E156:E299)</f>
        <v>72611611</v>
      </c>
      <c r="F300" s="17">
        <f>(E300/$I300)*100</f>
        <v>100</v>
      </c>
      <c r="G300" s="37">
        <f>SUM(G156:G299)</f>
        <v>0</v>
      </c>
      <c r="H300" s="17">
        <f>(G300/$I300)*100</f>
        <v>0</v>
      </c>
      <c r="I300" s="37">
        <f>SUM(I156:I299)</f>
        <v>72611611</v>
      </c>
      <c r="J300" s="17">
        <f>(I300/I$329)*100</f>
        <v>5.5076364475195705</v>
      </c>
      <c r="K300" s="9"/>
      <c r="L300" s="38">
        <f>SUM(L156:L299)</f>
        <v>233336324</v>
      </c>
      <c r="M300" s="28">
        <f>(I300/$L300)*100</f>
        <v>31.118863002230206</v>
      </c>
      <c r="N300" s="9"/>
    </row>
    <row r="301" spans="2:14" x14ac:dyDescent="0.2">
      <c r="B301" s="12"/>
      <c r="E301" s="67"/>
      <c r="F301" s="17"/>
      <c r="G301" s="37"/>
      <c r="H301" s="17"/>
      <c r="I301" s="37"/>
      <c r="J301" s="17"/>
      <c r="K301" s="9"/>
      <c r="L301" s="38"/>
      <c r="M301" s="28"/>
      <c r="N301" s="9"/>
    </row>
    <row r="302" spans="2:14" x14ac:dyDescent="0.2">
      <c r="B302" s="12"/>
      <c r="E302" s="67"/>
      <c r="F302" s="17"/>
      <c r="G302" s="37"/>
      <c r="H302" s="17"/>
      <c r="I302" s="37"/>
      <c r="J302" s="17"/>
      <c r="K302" s="9"/>
      <c r="L302" s="38"/>
      <c r="M302" s="28"/>
      <c r="N302" s="9"/>
    </row>
    <row r="303" spans="2:14" x14ac:dyDescent="0.2">
      <c r="B303" s="12"/>
      <c r="C303" s="82" t="s">
        <v>238</v>
      </c>
      <c r="E303" s="68">
        <v>648188</v>
      </c>
      <c r="F303" s="17">
        <f t="shared" ref="F303:F314" si="39">(E303/$I303)*100</f>
        <v>100</v>
      </c>
      <c r="G303" s="16">
        <v>0</v>
      </c>
      <c r="H303" s="17">
        <v>0</v>
      </c>
      <c r="I303" s="37">
        <f t="shared" ref="I303:I323" si="40">G303+E303</f>
        <v>648188</v>
      </c>
      <c r="J303" s="17">
        <f t="shared" ref="J303:J316" si="41">(I303/I$329)*100</f>
        <v>4.9165468228556657E-2</v>
      </c>
      <c r="K303" s="9"/>
      <c r="L303" s="38">
        <v>1220646</v>
      </c>
      <c r="M303" s="28">
        <v>0</v>
      </c>
      <c r="N303" s="9"/>
    </row>
    <row r="304" spans="2:14" x14ac:dyDescent="0.2">
      <c r="B304" s="12"/>
      <c r="C304" s="82" t="s">
        <v>243</v>
      </c>
      <c r="E304" s="68">
        <v>288000</v>
      </c>
      <c r="F304" s="17">
        <v>0</v>
      </c>
      <c r="G304" s="16">
        <v>0</v>
      </c>
      <c r="H304" s="17">
        <v>0</v>
      </c>
      <c r="I304" s="37">
        <f t="shared" si="40"/>
        <v>288000</v>
      </c>
      <c r="J304" s="17">
        <f t="shared" si="41"/>
        <v>2.1844981471153921E-2</v>
      </c>
      <c r="K304" s="9"/>
      <c r="L304" s="38">
        <v>4317800</v>
      </c>
      <c r="M304" s="28">
        <f t="shared" ref="M304:M323" si="42">(I304/$L304)*100</f>
        <v>6.6700634582426241</v>
      </c>
      <c r="N304" s="9"/>
    </row>
    <row r="305" spans="2:14" x14ac:dyDescent="0.2">
      <c r="B305" s="12"/>
      <c r="C305" s="82" t="s">
        <v>279</v>
      </c>
      <c r="E305" s="68">
        <v>0</v>
      </c>
      <c r="F305" s="17">
        <v>0</v>
      </c>
      <c r="G305" s="16">
        <v>0</v>
      </c>
      <c r="H305" s="17">
        <v>0</v>
      </c>
      <c r="I305" s="37">
        <f t="shared" si="40"/>
        <v>0</v>
      </c>
      <c r="J305" s="17">
        <f t="shared" si="41"/>
        <v>0</v>
      </c>
      <c r="K305" s="9"/>
      <c r="L305" s="38">
        <v>131938400</v>
      </c>
      <c r="M305" s="28">
        <f t="shared" si="42"/>
        <v>0</v>
      </c>
      <c r="N305" s="9"/>
    </row>
    <row r="306" spans="2:14" x14ac:dyDescent="0.2">
      <c r="B306" s="12"/>
      <c r="C306" s="82" t="s">
        <v>280</v>
      </c>
      <c r="E306" s="68">
        <v>5253400</v>
      </c>
      <c r="F306" s="17">
        <v>0</v>
      </c>
      <c r="G306" s="16">
        <v>0</v>
      </c>
      <c r="H306" s="17">
        <v>0</v>
      </c>
      <c r="I306" s="37">
        <f t="shared" si="40"/>
        <v>5253400</v>
      </c>
      <c r="J306" s="17">
        <f t="shared" si="41"/>
        <v>0.39847370021027784</v>
      </c>
      <c r="K306" s="9"/>
      <c r="L306" s="38">
        <v>8069351</v>
      </c>
      <c r="M306" s="28">
        <f t="shared" si="42"/>
        <v>65.103129111622479</v>
      </c>
      <c r="N306" s="9"/>
    </row>
    <row r="307" spans="2:14" x14ac:dyDescent="0.2">
      <c r="B307" s="12"/>
      <c r="C307" s="82" t="s">
        <v>244</v>
      </c>
      <c r="E307" s="68">
        <v>250000</v>
      </c>
      <c r="F307" s="17">
        <f t="shared" si="39"/>
        <v>100</v>
      </c>
      <c r="G307" s="16">
        <v>0</v>
      </c>
      <c r="H307" s="17">
        <v>0</v>
      </c>
      <c r="I307" s="37">
        <f t="shared" si="40"/>
        <v>250000</v>
      </c>
      <c r="J307" s="17">
        <f t="shared" si="41"/>
        <v>1.8962657527043333E-2</v>
      </c>
      <c r="K307" s="9"/>
      <c r="L307" s="38">
        <v>4642196</v>
      </c>
      <c r="M307" s="28">
        <f t="shared" si="42"/>
        <v>5.3853822630496424</v>
      </c>
      <c r="N307" s="9"/>
    </row>
    <row r="308" spans="2:14" x14ac:dyDescent="0.2">
      <c r="B308" s="12"/>
      <c r="C308" s="82" t="s">
        <v>245</v>
      </c>
      <c r="E308" s="68">
        <v>0</v>
      </c>
      <c r="F308" s="17">
        <v>0</v>
      </c>
      <c r="G308" s="16">
        <v>0</v>
      </c>
      <c r="H308" s="17">
        <v>0</v>
      </c>
      <c r="I308" s="37">
        <f t="shared" si="40"/>
        <v>0</v>
      </c>
      <c r="J308" s="17">
        <f t="shared" si="41"/>
        <v>0</v>
      </c>
      <c r="K308" s="9"/>
      <c r="L308" s="38">
        <v>2036395</v>
      </c>
      <c r="M308" s="28">
        <f t="shared" si="42"/>
        <v>0</v>
      </c>
      <c r="N308" s="9"/>
    </row>
    <row r="309" spans="2:14" x14ac:dyDescent="0.2">
      <c r="B309" s="12"/>
      <c r="C309" s="82" t="s">
        <v>246</v>
      </c>
      <c r="E309" s="68">
        <v>25000000</v>
      </c>
      <c r="F309" s="17">
        <f t="shared" si="39"/>
        <v>100</v>
      </c>
      <c r="G309" s="16">
        <v>0</v>
      </c>
      <c r="H309" s="17">
        <v>0</v>
      </c>
      <c r="I309" s="37">
        <f t="shared" si="40"/>
        <v>25000000</v>
      </c>
      <c r="J309" s="17">
        <f t="shared" si="41"/>
        <v>1.8962657527043334</v>
      </c>
      <c r="K309" s="9"/>
      <c r="L309" s="38">
        <v>37929400</v>
      </c>
      <c r="M309" s="28">
        <f t="shared" si="42"/>
        <v>65.911931114122552</v>
      </c>
      <c r="N309" s="9"/>
    </row>
    <row r="310" spans="2:14" x14ac:dyDescent="0.2">
      <c r="B310" s="12"/>
      <c r="C310" s="82" t="s">
        <v>247</v>
      </c>
      <c r="E310" s="68">
        <v>0</v>
      </c>
      <c r="F310" s="17">
        <v>0</v>
      </c>
      <c r="G310" s="16">
        <v>0</v>
      </c>
      <c r="H310" s="17">
        <v>0</v>
      </c>
      <c r="I310" s="37">
        <f t="shared" si="40"/>
        <v>0</v>
      </c>
      <c r="J310" s="17">
        <f t="shared" si="41"/>
        <v>0</v>
      </c>
      <c r="K310" s="9"/>
      <c r="L310" s="38">
        <v>2094863</v>
      </c>
      <c r="M310" s="28">
        <f t="shared" si="42"/>
        <v>0</v>
      </c>
      <c r="N310" s="9"/>
    </row>
    <row r="311" spans="2:14" x14ac:dyDescent="0.2">
      <c r="B311" s="12"/>
      <c r="C311" s="82" t="s">
        <v>281</v>
      </c>
      <c r="E311" s="68">
        <v>0</v>
      </c>
      <c r="F311" s="17">
        <v>0</v>
      </c>
      <c r="G311" s="16">
        <v>0</v>
      </c>
      <c r="H311" s="17">
        <v>0</v>
      </c>
      <c r="I311" s="37">
        <f t="shared" si="40"/>
        <v>0</v>
      </c>
      <c r="J311" s="17">
        <f t="shared" si="41"/>
        <v>0</v>
      </c>
      <c r="K311" s="9"/>
      <c r="L311" s="38">
        <v>1686372</v>
      </c>
      <c r="M311" s="28">
        <f t="shared" si="42"/>
        <v>0</v>
      </c>
      <c r="N311" s="9"/>
    </row>
    <row r="312" spans="2:14" x14ac:dyDescent="0.2">
      <c r="B312" s="12"/>
      <c r="C312" s="82" t="s">
        <v>282</v>
      </c>
      <c r="E312" s="68">
        <v>500000</v>
      </c>
      <c r="F312" s="17">
        <v>0</v>
      </c>
      <c r="G312" s="16">
        <v>0</v>
      </c>
      <c r="H312" s="17">
        <v>0</v>
      </c>
      <c r="I312" s="37">
        <f t="shared" si="40"/>
        <v>500000</v>
      </c>
      <c r="J312" s="17">
        <f t="shared" si="41"/>
        <v>3.7925315054086667E-2</v>
      </c>
      <c r="K312" s="9"/>
      <c r="L312" s="38">
        <v>500000</v>
      </c>
      <c r="M312" s="28">
        <f t="shared" si="42"/>
        <v>100</v>
      </c>
      <c r="N312" s="9"/>
    </row>
    <row r="313" spans="2:14" x14ac:dyDescent="0.2">
      <c r="B313" s="12"/>
      <c r="C313" s="82" t="s">
        <v>283</v>
      </c>
      <c r="E313" s="68">
        <v>1046921</v>
      </c>
      <c r="F313" s="17">
        <f t="shared" si="39"/>
        <v>100</v>
      </c>
      <c r="G313" s="16">
        <v>0</v>
      </c>
      <c r="H313" s="17">
        <v>0</v>
      </c>
      <c r="I313" s="37">
        <f t="shared" si="40"/>
        <v>1046921</v>
      </c>
      <c r="J313" s="17">
        <f t="shared" si="41"/>
        <v>7.9409617523478943E-2</v>
      </c>
      <c r="K313" s="9"/>
      <c r="L313" s="38">
        <v>3417402</v>
      </c>
      <c r="M313" s="28">
        <f t="shared" ref="M313" si="43">(I313/$L313)*100</f>
        <v>30.634996994793124</v>
      </c>
      <c r="N313" s="9"/>
    </row>
    <row r="314" spans="2:14" x14ac:dyDescent="0.2">
      <c r="B314" s="12"/>
      <c r="C314" s="82" t="s">
        <v>239</v>
      </c>
      <c r="E314" s="68">
        <v>458789</v>
      </c>
      <c r="F314" s="17">
        <f t="shared" si="39"/>
        <v>100</v>
      </c>
      <c r="G314" s="16">
        <v>0</v>
      </c>
      <c r="H314" s="17">
        <v>0</v>
      </c>
      <c r="I314" s="37">
        <f t="shared" si="40"/>
        <v>458789</v>
      </c>
      <c r="J314" s="17">
        <f t="shared" si="41"/>
        <v>3.4799434736698741E-2</v>
      </c>
      <c r="K314" s="9"/>
      <c r="L314" s="38">
        <v>944137</v>
      </c>
      <c r="M314" s="28">
        <f t="shared" si="42"/>
        <v>48.593477429652687</v>
      </c>
      <c r="N314" s="9"/>
    </row>
    <row r="315" spans="2:14" x14ac:dyDescent="0.2">
      <c r="B315" s="12"/>
      <c r="C315" s="82" t="s">
        <v>248</v>
      </c>
      <c r="E315" s="68">
        <v>319304</v>
      </c>
      <c r="F315" s="17">
        <v>0</v>
      </c>
      <c r="G315" s="16">
        <v>0</v>
      </c>
      <c r="H315" s="17">
        <v>0</v>
      </c>
      <c r="I315" s="37">
        <f t="shared" si="40"/>
        <v>319304</v>
      </c>
      <c r="J315" s="17">
        <f t="shared" si="41"/>
        <v>2.4219409596060178E-2</v>
      </c>
      <c r="K315" s="9"/>
      <c r="L315" s="38">
        <v>1991884</v>
      </c>
      <c r="M315" s="28">
        <f t="shared" si="42"/>
        <v>16.030250757574237</v>
      </c>
      <c r="N315" s="9"/>
    </row>
    <row r="316" spans="2:14" x14ac:dyDescent="0.2">
      <c r="B316" s="12"/>
      <c r="C316" s="82" t="s">
        <v>284</v>
      </c>
      <c r="E316" s="68">
        <v>0</v>
      </c>
      <c r="F316" s="17">
        <v>0</v>
      </c>
      <c r="G316" s="16">
        <v>0</v>
      </c>
      <c r="H316" s="17">
        <v>0</v>
      </c>
      <c r="I316" s="37">
        <f t="shared" si="40"/>
        <v>0</v>
      </c>
      <c r="J316" s="17">
        <f t="shared" si="41"/>
        <v>0</v>
      </c>
      <c r="K316" s="9"/>
      <c r="L316" s="38">
        <v>659056</v>
      </c>
      <c r="M316" s="28">
        <f t="shared" si="42"/>
        <v>0</v>
      </c>
      <c r="N316" s="9"/>
    </row>
    <row r="317" spans="2:14" x14ac:dyDescent="0.2">
      <c r="B317" s="12"/>
      <c r="C317" s="82" t="s">
        <v>285</v>
      </c>
      <c r="E317" s="68">
        <v>145220069</v>
      </c>
      <c r="F317" s="17">
        <v>0</v>
      </c>
      <c r="G317" s="16">
        <v>139256048</v>
      </c>
      <c r="H317" s="17">
        <v>0</v>
      </c>
      <c r="I317" s="37">
        <f t="shared" si="40"/>
        <v>284476117</v>
      </c>
      <c r="J317" s="17">
        <f t="shared" ref="J317:J323" si="44">(I317/I$329)*100</f>
        <v>21.577692725176441</v>
      </c>
      <c r="K317" s="9"/>
      <c r="L317" s="38">
        <v>520185404</v>
      </c>
      <c r="M317" s="28">
        <f t="shared" si="42"/>
        <v>54.687446978039389</v>
      </c>
      <c r="N317" s="9"/>
    </row>
    <row r="318" spans="2:14" x14ac:dyDescent="0.2">
      <c r="B318" s="12"/>
      <c r="C318" s="82" t="s">
        <v>240</v>
      </c>
      <c r="E318" s="68">
        <v>1356162</v>
      </c>
      <c r="F318" s="17">
        <v>0</v>
      </c>
      <c r="G318" s="16">
        <v>0</v>
      </c>
      <c r="H318" s="17">
        <v>0</v>
      </c>
      <c r="I318" s="37">
        <f t="shared" si="40"/>
        <v>1356162</v>
      </c>
      <c r="J318" s="17">
        <f t="shared" si="44"/>
        <v>0.10286574222876058</v>
      </c>
      <c r="K318" s="9"/>
      <c r="L318" s="38">
        <v>1971840</v>
      </c>
      <c r="M318" s="28">
        <f t="shared" si="42"/>
        <v>68.776472736124646</v>
      </c>
      <c r="N318" s="9"/>
    </row>
    <row r="319" spans="2:14" x14ac:dyDescent="0.2">
      <c r="B319" s="12"/>
      <c r="C319" s="82" t="s">
        <v>249</v>
      </c>
      <c r="E319" s="68">
        <v>0</v>
      </c>
      <c r="F319" s="17">
        <v>0</v>
      </c>
      <c r="G319" s="16">
        <v>0</v>
      </c>
      <c r="H319" s="17">
        <v>0</v>
      </c>
      <c r="I319" s="37">
        <f t="shared" si="40"/>
        <v>0</v>
      </c>
      <c r="J319" s="17">
        <f t="shared" si="44"/>
        <v>0</v>
      </c>
      <c r="K319" s="9"/>
      <c r="L319" s="38">
        <v>688725</v>
      </c>
      <c r="M319" s="28">
        <f t="shared" si="42"/>
        <v>0</v>
      </c>
      <c r="N319" s="9"/>
    </row>
    <row r="320" spans="2:14" x14ac:dyDescent="0.2">
      <c r="B320" s="12"/>
      <c r="C320" s="82" t="s">
        <v>286</v>
      </c>
      <c r="E320" s="68">
        <v>47200</v>
      </c>
      <c r="F320" s="17">
        <v>0</v>
      </c>
      <c r="G320" s="16">
        <v>0</v>
      </c>
      <c r="H320" s="17">
        <v>0</v>
      </c>
      <c r="I320" s="37">
        <f t="shared" si="40"/>
        <v>47200</v>
      </c>
      <c r="J320" s="17">
        <f t="shared" si="44"/>
        <v>3.5801497411057817E-3</v>
      </c>
      <c r="K320" s="9"/>
      <c r="L320" s="38">
        <v>9832876</v>
      </c>
      <c r="M320" s="28">
        <f t="shared" si="42"/>
        <v>0.48002232510610321</v>
      </c>
      <c r="N320" s="9"/>
    </row>
    <row r="321" spans="2:17" x14ac:dyDescent="0.2">
      <c r="B321" s="12"/>
      <c r="C321" s="82" t="s">
        <v>287</v>
      </c>
      <c r="E321" s="68">
        <v>0</v>
      </c>
      <c r="F321" s="17">
        <v>0</v>
      </c>
      <c r="G321" s="16">
        <v>0</v>
      </c>
      <c r="H321" s="17">
        <v>0</v>
      </c>
      <c r="I321" s="37">
        <f t="shared" si="40"/>
        <v>0</v>
      </c>
      <c r="J321" s="17">
        <f t="shared" si="44"/>
        <v>0</v>
      </c>
      <c r="K321" s="9"/>
      <c r="L321" s="38">
        <v>6163596</v>
      </c>
      <c r="M321" s="28">
        <f t="shared" si="42"/>
        <v>0</v>
      </c>
      <c r="N321" s="9"/>
    </row>
    <row r="322" spans="2:17" x14ac:dyDescent="0.2">
      <c r="B322" s="12"/>
      <c r="C322" s="82" t="s">
        <v>241</v>
      </c>
      <c r="E322" s="68">
        <v>75656</v>
      </c>
      <c r="F322" s="17">
        <v>0</v>
      </c>
      <c r="G322" s="16">
        <v>7000000</v>
      </c>
      <c r="H322" s="17">
        <v>0</v>
      </c>
      <c r="I322" s="37">
        <f t="shared" si="40"/>
        <v>7075656</v>
      </c>
      <c r="J322" s="17">
        <f t="shared" si="44"/>
        <v>0.53669296602867733</v>
      </c>
      <c r="K322" s="9"/>
      <c r="L322" s="38">
        <v>26169316</v>
      </c>
      <c r="M322" s="28">
        <f t="shared" si="42"/>
        <v>27.037986013849196</v>
      </c>
      <c r="N322" s="9"/>
    </row>
    <row r="323" spans="2:17" x14ac:dyDescent="0.2">
      <c r="B323" s="12"/>
      <c r="C323" s="82" t="s">
        <v>288</v>
      </c>
      <c r="E323" s="68">
        <v>20645000</v>
      </c>
      <c r="F323" s="17">
        <v>0</v>
      </c>
      <c r="G323" s="16">
        <v>0</v>
      </c>
      <c r="H323" s="17">
        <v>0</v>
      </c>
      <c r="I323" s="37">
        <f t="shared" si="40"/>
        <v>20645000</v>
      </c>
      <c r="J323" s="17">
        <f t="shared" si="44"/>
        <v>1.5659362585832386</v>
      </c>
      <c r="K323" s="9"/>
      <c r="L323" s="38">
        <v>44802654</v>
      </c>
      <c r="M323" s="28">
        <f t="shared" si="42"/>
        <v>46.079859465468274</v>
      </c>
      <c r="N323" s="9"/>
    </row>
    <row r="324" spans="2:17" x14ac:dyDescent="0.2">
      <c r="B324" s="12"/>
      <c r="E324" s="68"/>
      <c r="F324" s="17"/>
      <c r="G324" s="16"/>
      <c r="H324" s="17"/>
      <c r="I324" s="37"/>
      <c r="J324" s="17"/>
      <c r="K324" s="9"/>
      <c r="L324" s="38"/>
      <c r="M324" s="28"/>
      <c r="N324" s="9"/>
    </row>
    <row r="325" spans="2:17" x14ac:dyDescent="0.2">
      <c r="B325" s="12"/>
      <c r="E325" s="67">
        <f>SUM(E303:E324)</f>
        <v>201108689</v>
      </c>
      <c r="F325" s="17">
        <f>(E325/$I325)*100</f>
        <v>57.895539638498192</v>
      </c>
      <c r="G325" s="37">
        <f>SUM(G303:G324)</f>
        <v>146256048</v>
      </c>
      <c r="H325" s="17">
        <f>(G325/$I325)*100</f>
        <v>42.104460361501808</v>
      </c>
      <c r="I325" s="37">
        <f>SUM(I303:I323)</f>
        <v>347364737</v>
      </c>
      <c r="J325" s="17">
        <f>(I325/I$329)*100</f>
        <v>26.347834178809915</v>
      </c>
      <c r="K325" s="9"/>
      <c r="L325" s="38">
        <f>SUM(L303:L324)</f>
        <v>811262313</v>
      </c>
      <c r="M325" s="28">
        <f t="shared" ref="M325" si="45">(I325/$L325)*100</f>
        <v>42.817807684849278</v>
      </c>
      <c r="N325" s="9"/>
    </row>
    <row r="326" spans="2:17" x14ac:dyDescent="0.2">
      <c r="B326" s="12"/>
      <c r="E326" s="67"/>
      <c r="F326" s="17"/>
      <c r="G326" s="37"/>
      <c r="H326" s="17"/>
      <c r="I326" s="37"/>
      <c r="J326" s="17"/>
      <c r="K326" s="9"/>
      <c r="L326" s="38"/>
      <c r="M326" s="28"/>
      <c r="N326" s="9"/>
    </row>
    <row r="327" spans="2:17" ht="13.5" thickBot="1" x14ac:dyDescent="0.25">
      <c r="B327" s="12"/>
      <c r="E327" s="67"/>
      <c r="F327" s="7"/>
      <c r="G327" s="37"/>
      <c r="H327" s="7"/>
      <c r="I327" s="37"/>
      <c r="J327" s="7"/>
      <c r="K327" s="9"/>
      <c r="L327" s="38"/>
      <c r="N327" s="24"/>
    </row>
    <row r="328" spans="2:17" x14ac:dyDescent="0.2">
      <c r="B328" s="13"/>
      <c r="C328" s="85"/>
      <c r="D328" s="14"/>
      <c r="E328" s="70"/>
      <c r="F328" s="14"/>
      <c r="G328" s="40"/>
      <c r="H328" s="14"/>
      <c r="I328" s="40"/>
      <c r="J328" s="14"/>
      <c r="K328" s="27"/>
      <c r="L328" s="40"/>
      <c r="M328" s="14"/>
      <c r="N328" s="15"/>
    </row>
    <row r="329" spans="2:17" x14ac:dyDescent="0.2">
      <c r="B329" s="12"/>
      <c r="C329" s="31" t="s">
        <v>3</v>
      </c>
      <c r="D329" s="7"/>
      <c r="E329" s="67">
        <f>SUM(E325,E300,E152,E49)</f>
        <v>1095538151.1199999</v>
      </c>
      <c r="F329" s="17">
        <f>(E329/$I329)*100</f>
        <v>83.097259069995218</v>
      </c>
      <c r="G329" s="37">
        <f>SUM(G325,G300,G152,G49)</f>
        <v>222842459</v>
      </c>
      <c r="H329" s="17">
        <f>(G329/$I329)*100</f>
        <v>16.902740930004782</v>
      </c>
      <c r="I329" s="37">
        <f>SUM(I325,I300,I152,I49)</f>
        <v>1318380610.1199999</v>
      </c>
      <c r="J329" s="18">
        <f>J300+J152+J49+J325</f>
        <v>100.00000000000001</v>
      </c>
      <c r="K329" s="9"/>
      <c r="L329" s="37">
        <f>L325+L300+L152+L49</f>
        <v>4404634672</v>
      </c>
      <c r="M329" s="28">
        <f>(I329/$L329)*100</f>
        <v>29.931667625032944</v>
      </c>
      <c r="N329" s="19"/>
    </row>
    <row r="330" spans="2:17" ht="13.5" thickBot="1" x14ac:dyDescent="0.25">
      <c r="B330" s="20"/>
      <c r="C330" s="86"/>
      <c r="D330" s="21"/>
      <c r="E330" s="71"/>
      <c r="F330" s="21"/>
      <c r="G330" s="22"/>
      <c r="H330" s="21"/>
      <c r="I330" s="21"/>
      <c r="J330" s="21"/>
      <c r="K330" s="24"/>
      <c r="L330" s="22"/>
      <c r="M330" s="21"/>
      <c r="N330" s="23"/>
    </row>
    <row r="331" spans="2:17" x14ac:dyDescent="0.2">
      <c r="E331" s="11"/>
    </row>
    <row r="332" spans="2:17" x14ac:dyDescent="0.2">
      <c r="C332" s="82" t="s">
        <v>68</v>
      </c>
      <c r="E332" s="11"/>
      <c r="Q332" s="38"/>
    </row>
    <row r="333" spans="2:17" x14ac:dyDescent="0.2">
      <c r="C333" s="82" t="s">
        <v>289</v>
      </c>
    </row>
    <row r="334" spans="2:17" x14ac:dyDescent="0.2">
      <c r="C334" s="82" t="s">
        <v>69</v>
      </c>
    </row>
    <row r="335" spans="2:17" x14ac:dyDescent="0.2">
      <c r="C335" s="82" t="s">
        <v>41</v>
      </c>
      <c r="L335" s="38"/>
    </row>
    <row r="338" spans="3:12" x14ac:dyDescent="0.2">
      <c r="C338" s="120" t="s">
        <v>66</v>
      </c>
      <c r="D338" s="120"/>
      <c r="E338" s="120"/>
      <c r="F338" s="120"/>
      <c r="H338" s="119" t="s">
        <v>67</v>
      </c>
      <c r="I338" s="119"/>
      <c r="J338" s="119"/>
      <c r="K338" s="119"/>
      <c r="L338" s="119"/>
    </row>
    <row r="340" spans="3:12" x14ac:dyDescent="0.2">
      <c r="C340" s="82" t="s">
        <v>75</v>
      </c>
      <c r="H340" t="s">
        <v>75</v>
      </c>
    </row>
  </sheetData>
  <mergeCells count="6">
    <mergeCell ref="H338:L338"/>
    <mergeCell ref="C338:F338"/>
    <mergeCell ref="E5:J5"/>
    <mergeCell ref="B1:N1"/>
    <mergeCell ref="B2:N2"/>
    <mergeCell ref="C52:E52"/>
  </mergeCells>
  <phoneticPr fontId="0" type="noConversion"/>
  <printOptions horizontalCentered="1" verticalCentered="1"/>
  <pageMargins left="0.25" right="0.25" top="0.5" bottom="0.5" header="0.5" footer="0.5"/>
  <pageSetup scale="60" orientation="portrait" r:id="rId1"/>
  <headerFooter alignWithMargins="0"/>
  <ignoredErrors>
    <ignoredError sqref="G300:H300 G329:H329 F49:G49 H49 F152:G152 H152 F329 F300 F325:G325 H325" formula="1"/>
    <ignoredError sqref="F13" evalError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r:id="rId5">
            <anchor moveWithCells="1">
              <from>
                <xdr:col>2</xdr:col>
                <xdr:colOff>0</xdr:colOff>
                <xdr:row>338</xdr:row>
                <xdr:rowOff>152400</xdr:rowOff>
              </from>
              <to>
                <xdr:col>4</xdr:col>
                <xdr:colOff>990600</xdr:colOff>
                <xdr:row>358</xdr:row>
                <xdr:rowOff>19050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9525</xdr:colOff>
                <xdr:row>339</xdr:row>
                <xdr:rowOff>9525</xdr:rowOff>
              </from>
              <to>
                <xdr:col>11</xdr:col>
                <xdr:colOff>1257300</xdr:colOff>
                <xdr:row>358</xdr:row>
                <xdr:rowOff>38100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t-16</vt:lpstr>
      <vt:lpstr>'t-16'!Print_Area</vt:lpstr>
      <vt:lpstr>'t-16'!Print_Titles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2008-08-29T12:40:32Z</cp:lastPrinted>
  <dcterms:created xsi:type="dcterms:W3CDTF">2000-02-23T15:49:21Z</dcterms:created>
  <dcterms:modified xsi:type="dcterms:W3CDTF">2015-10-01T18:49:10Z</dcterms:modified>
</cp:coreProperties>
</file>