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45" windowWidth="25020" windowHeight="6630"/>
  </bookViews>
  <sheets>
    <sheet name="t-14" sheetId="1" r:id="rId1"/>
  </sheets>
  <definedNames>
    <definedName name="_xlnm.Print_Area" localSheetId="0">'t-14'!$A$1:$P$66</definedName>
    <definedName name="qrySec90_states_BO">'t-14'!$C$7:$F$63</definedName>
  </definedNames>
  <calcPr calcId="145621"/>
</workbook>
</file>

<file path=xl/calcChain.xml><?xml version="1.0" encoding="utf-8"?>
<calcChain xmlns="http://schemas.openxmlformats.org/spreadsheetml/2006/main">
  <c r="H28" i="1" l="1"/>
  <c r="H11" i="1" l="1"/>
  <c r="H63" i="1" l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M46" i="1" s="1"/>
  <c r="H45" i="1"/>
  <c r="H44" i="1"/>
  <c r="H43" i="1"/>
  <c r="M43" i="1" s="1"/>
  <c r="H42" i="1"/>
  <c r="H41" i="1"/>
  <c r="M41" i="1" s="1"/>
  <c r="H40" i="1"/>
  <c r="H39" i="1"/>
  <c r="H38" i="1"/>
  <c r="H37" i="1"/>
  <c r="H36" i="1"/>
  <c r="H35" i="1"/>
  <c r="H34" i="1"/>
  <c r="H33" i="1"/>
  <c r="M33" i="1" s="1"/>
  <c r="H32" i="1"/>
  <c r="M32" i="1" s="1"/>
  <c r="H31" i="1"/>
  <c r="M31" i="1" s="1"/>
  <c r="H30" i="1"/>
  <c r="M30" i="1" s="1"/>
  <c r="H29" i="1"/>
  <c r="H27" i="1"/>
  <c r="H26" i="1"/>
  <c r="H25" i="1"/>
  <c r="H24" i="1"/>
  <c r="H23" i="1"/>
  <c r="H22" i="1"/>
  <c r="H21" i="1"/>
  <c r="H20" i="1"/>
  <c r="H19" i="1"/>
  <c r="M19" i="1" s="1"/>
  <c r="H18" i="1"/>
  <c r="M18" i="1" s="1"/>
  <c r="H17" i="1"/>
  <c r="H16" i="1"/>
  <c r="H15" i="1"/>
  <c r="H14" i="1"/>
  <c r="H13" i="1"/>
  <c r="H12" i="1"/>
  <c r="M12" i="1" s="1"/>
  <c r="H10" i="1"/>
  <c r="H9" i="1"/>
  <c r="H8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5" i="1"/>
  <c r="M44" i="1"/>
  <c r="M42" i="1"/>
  <c r="M40" i="1"/>
  <c r="M39" i="1"/>
  <c r="M38" i="1"/>
  <c r="M37" i="1"/>
  <c r="M36" i="1"/>
  <c r="M35" i="1"/>
  <c r="M34" i="1"/>
  <c r="M29" i="1"/>
  <c r="M28" i="1"/>
  <c r="M27" i="1"/>
  <c r="M26" i="1"/>
  <c r="M25" i="1"/>
  <c r="M24" i="1"/>
  <c r="M23" i="1"/>
  <c r="M22" i="1"/>
  <c r="M21" i="1"/>
  <c r="M20" i="1"/>
  <c r="M17" i="1"/>
  <c r="M16" i="1"/>
  <c r="M15" i="1"/>
  <c r="M14" i="1"/>
  <c r="M13" i="1"/>
  <c r="M11" i="1"/>
  <c r="M10" i="1"/>
  <c r="M9" i="1"/>
  <c r="M8" i="1" l="1"/>
  <c r="M65" i="1" s="1"/>
  <c r="G65" i="1"/>
  <c r="D65" i="1"/>
  <c r="L65" i="1"/>
  <c r="K65" i="1"/>
  <c r="J65" i="1"/>
  <c r="I65" i="1"/>
  <c r="E65" i="1"/>
  <c r="F65" i="1"/>
  <c r="O59" i="1" l="1"/>
  <c r="O43" i="1"/>
  <c r="O27" i="1"/>
  <c r="O9" i="1"/>
  <c r="O48" i="1"/>
  <c r="O32" i="1"/>
  <c r="O24" i="1"/>
  <c r="O63" i="1"/>
  <c r="O55" i="1"/>
  <c r="O47" i="1"/>
  <c r="O39" i="1"/>
  <c r="O31" i="1"/>
  <c r="O23" i="1"/>
  <c r="O15" i="1"/>
  <c r="O60" i="1"/>
  <c r="O52" i="1"/>
  <c r="O44" i="1"/>
  <c r="O36" i="1"/>
  <c r="O28" i="1"/>
  <c r="O20" i="1"/>
  <c r="O51" i="1"/>
  <c r="O35" i="1"/>
  <c r="O19" i="1"/>
  <c r="O56" i="1"/>
  <c r="O40" i="1"/>
  <c r="O16" i="1"/>
  <c r="O61" i="1"/>
  <c r="O57" i="1"/>
  <c r="O53" i="1"/>
  <c r="O49" i="1"/>
  <c r="O45" i="1"/>
  <c r="O41" i="1"/>
  <c r="O37" i="1"/>
  <c r="O33" i="1"/>
  <c r="O29" i="1"/>
  <c r="O25" i="1"/>
  <c r="O21" i="1"/>
  <c r="O17" i="1"/>
  <c r="O13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10" i="1"/>
  <c r="O12" i="1"/>
  <c r="O11" i="1"/>
  <c r="H65" i="1"/>
  <c r="O8" i="1"/>
  <c r="N49" i="1"/>
  <c r="N53" i="1"/>
  <c r="N25" i="1"/>
  <c r="N31" i="1" l="1"/>
  <c r="N42" i="1"/>
  <c r="N44" i="1"/>
  <c r="N47" i="1"/>
  <c r="N13" i="1"/>
  <c r="N62" i="1"/>
  <c r="N41" i="1"/>
  <c r="N58" i="1"/>
  <c r="N11" i="1"/>
  <c r="N26" i="1"/>
  <c r="N38" i="1"/>
  <c r="N50" i="1"/>
  <c r="N56" i="1"/>
  <c r="N63" i="1"/>
  <c r="N9" i="1"/>
  <c r="N14" i="1"/>
  <c r="N16" i="1"/>
  <c r="N18" i="1"/>
  <c r="N21" i="1"/>
  <c r="N23" i="1"/>
  <c r="N27" i="1"/>
  <c r="N29" i="1"/>
  <c r="N33" i="1"/>
  <c r="N35" i="1"/>
  <c r="N37" i="1"/>
  <c r="N39" i="1"/>
  <c r="N51" i="1"/>
  <c r="N55" i="1"/>
  <c r="N57" i="1"/>
  <c r="N60" i="1"/>
  <c r="N8" i="1"/>
  <c r="N61" i="1"/>
  <c r="N12" i="1"/>
  <c r="N15" i="1"/>
  <c r="N17" i="1"/>
  <c r="N19" i="1"/>
  <c r="N22" i="1"/>
  <c r="N24" i="1"/>
  <c r="N28" i="1"/>
  <c r="N30" i="1"/>
  <c r="N32" i="1"/>
  <c r="N34" i="1"/>
  <c r="N36" i="1"/>
  <c r="N40" i="1"/>
  <c r="N43" i="1"/>
  <c r="N46" i="1"/>
  <c r="N48" i="1"/>
  <c r="N52" i="1"/>
  <c r="N54" i="1"/>
  <c r="N59" i="1"/>
  <c r="N65" i="1" l="1"/>
</calcChain>
</file>

<file path=xl/sharedStrings.xml><?xml version="1.0" encoding="utf-8"?>
<sst xmlns="http://schemas.openxmlformats.org/spreadsheetml/2006/main" count="83" uniqueCount="78">
  <si>
    <t>TOTAL</t>
  </si>
  <si>
    <t>Rank</t>
  </si>
  <si>
    <t>BUS</t>
  </si>
  <si>
    <t># of</t>
  </si>
  <si>
    <t>FIXED</t>
  </si>
  <si>
    <t>NEW</t>
  </si>
  <si>
    <t>% of</t>
  </si>
  <si>
    <t>STATE</t>
  </si>
  <si>
    <t>PURCHASE</t>
  </si>
  <si>
    <t>Buses</t>
  </si>
  <si>
    <t>FACILITY</t>
  </si>
  <si>
    <t>OTHER</t>
  </si>
  <si>
    <t>GUIDEWAY</t>
  </si>
  <si>
    <t>OPERATING</t>
  </si>
  <si>
    <t>PLANNING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</si>
  <si>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</si>
  <si>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</si>
  <si>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</si>
  <si>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</si>
  <si>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</si>
  <si>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</si>
  <si>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</si>
  <si>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</si>
  <si>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</si>
  <si>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</si>
  <si>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</si>
  <si>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</si>
  <si>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</si>
  <si>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</si>
  <si>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</si>
  <si>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</si>
  <si>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</si>
  <si>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</si>
  <si>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</si>
  <si>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</si>
  <si>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</si>
  <si>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</si>
  <si>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</si>
  <si>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</si>
  <si>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</si>
  <si>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</si>
  <si>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</si>
  <si>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</si>
  <si>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</si>
  <si>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</si>
  <si>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</si>
  <si>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</si>
  <si>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</si>
  <si>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</si>
  <si>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</si>
  <si>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</si>
  <si>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</si>
  <si>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</si>
  <si>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</si>
  <si>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</si>
  <si>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</si>
  <si>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</si>
  <si>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</si>
  <si>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</si>
  <si>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</si>
  <si>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</si>
  <si>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</si>
  <si>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</si>
  <si>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</si>
  <si>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</si>
  <si>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</si>
  <si>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Lousiana</t>
  </si>
  <si>
    <t>Massachussets</t>
  </si>
  <si>
    <t>Virgin Island</t>
  </si>
  <si>
    <t>American Samoa</t>
  </si>
  <si>
    <t>Guam</t>
  </si>
  <si>
    <t>N. Mariana Islands</t>
  </si>
  <si>
    <t xml:space="preserve">STARTS </t>
  </si>
  <si>
    <r>
      <rPr>
        <b/>
        <sz val="8"/>
        <rFont val="Arial"/>
        <family val="2"/>
      </rPr>
      <t>Note:</t>
    </r>
    <r>
      <rPr>
        <sz val="8"/>
        <rFont val="Arial"/>
        <family val="2"/>
      </rPr>
      <t xml:space="preserve">  </t>
    </r>
    <r>
      <rPr>
        <b/>
        <sz val="8"/>
        <rFont val="Arial"/>
        <family val="2"/>
      </rPr>
      <t>Spare Parts / Assoc Capital Maintenance</t>
    </r>
    <r>
      <rPr>
        <sz val="8"/>
        <rFont val="Arial"/>
        <family val="2"/>
      </rPr>
      <t xml:space="preserve"> not included in the # of buses but included in the overall Bus Purchase Total.</t>
    </r>
  </si>
  <si>
    <t>PROJECTS</t>
  </si>
  <si>
    <t>FY 2013 URBANIZED AREA FORMULA OBLIGATIONS, BY STATE</t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</si>
  <si>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 xml:space="preserve"> Does not include Management Training ($19,200), Oversight Reviews ($ -32,484), Safety and Security ($456,394), and Research ($615,489).</t>
    </r>
  </si>
  <si>
    <t>TABLE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</si>
</sst>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8" x14ac:knownFonts="1">
    <font>
      <sz val="10"/>
      <name val="MS Sans Serif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0" fontId="4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0" xfId="0" applyFont="1" applyFill="1" applyBorder="1" applyAlignment="1"/>
    <xf numFmtId="164" fontId="1" fillId="0" borderId="0" xfId="0" applyNumberFormat="1" applyFont="1"/>
    <xf numFmtId="3" fontId="0" fillId="0" borderId="0" xfId="0" applyNumberFormat="1"/>
    <xf numFmtId="3" fontId="5" fillId="2" borderId="2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5" fontId="1" fillId="0" borderId="0" xfId="0" applyNumberFormat="1" applyFont="1"/>
    <xf numFmtId="165" fontId="1" fillId="0" borderId="0" xfId="0" quotePrefix="1" applyNumberFormat="1" applyFont="1"/>
    <xf numFmtId="0" fontId="1" fillId="0" borderId="1" xfId="0" applyFont="1" applyBorder="1"/>
    <xf numFmtId="0" fontId="1" fillId="0" borderId="2" xfId="0" quotePrefix="1" applyNumberFormat="1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3" fontId="1" fillId="0" borderId="6" xfId="0" applyNumberFormat="1" applyFont="1" applyBorder="1"/>
    <xf numFmtId="0" fontId="1" fillId="0" borderId="8" xfId="0" applyFont="1" applyBorder="1"/>
    <xf numFmtId="3" fontId="1" fillId="0" borderId="4" xfId="0" applyNumberFormat="1" applyFont="1" applyBorder="1"/>
    <xf numFmtId="165" fontId="1" fillId="0" borderId="10" xfId="0" quotePrefix="1" applyNumberFormat="1" applyFont="1" applyBorder="1"/>
    <xf numFmtId="3" fontId="1" fillId="0" borderId="10" xfId="0" quotePrefix="1" applyNumberFormat="1" applyFont="1" applyBorder="1"/>
    <xf numFmtId="3" fontId="1" fillId="0" borderId="10" xfId="0" applyNumberFormat="1" applyFont="1" applyBorder="1"/>
    <xf numFmtId="165" fontId="1" fillId="0" borderId="10" xfId="0" applyNumberFormat="1" applyFont="1" applyBorder="1"/>
    <xf numFmtId="3" fontId="1" fillId="0" borderId="8" xfId="0" applyNumberFormat="1" applyFont="1" applyBorder="1"/>
    <xf numFmtId="3" fontId="1" fillId="0" borderId="11" xfId="0" applyNumberFormat="1" applyFont="1" applyBorder="1"/>
    <xf numFmtId="165" fontId="1" fillId="0" borderId="12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2" xfId="0" quotePrefix="1" applyNumberFormat="1" applyFont="1" applyBorder="1"/>
    <xf numFmtId="0" fontId="1" fillId="0" borderId="14" xfId="0" applyFont="1" applyBorder="1"/>
    <xf numFmtId="3" fontId="1" fillId="0" borderId="15" xfId="0" quotePrefix="1" applyNumberFormat="1" applyFont="1" applyBorder="1"/>
    <xf numFmtId="3" fontId="1" fillId="0" borderId="16" xfId="0" quotePrefix="1" applyNumberFormat="1" applyFont="1" applyBorder="1"/>
    <xf numFmtId="3" fontId="1" fillId="0" borderId="16" xfId="0" applyNumberFormat="1" applyFont="1" applyBorder="1"/>
    <xf numFmtId="3" fontId="1" fillId="0" borderId="17" xfId="0" quotePrefix="1" applyNumberFormat="1" applyFont="1" applyBorder="1"/>
    <xf numFmtId="3" fontId="1" fillId="0" borderId="15" xfId="0" applyNumberFormat="1" applyFont="1" applyBorder="1"/>
    <xf numFmtId="164" fontId="1" fillId="0" borderId="15" xfId="0" applyNumberFormat="1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0" xfId="0" applyNumberFormat="1" applyFont="1" applyBorder="1"/>
    <xf numFmtId="0" fontId="1" fillId="0" borderId="15" xfId="0" applyNumberFormat="1" applyFont="1" applyBorder="1"/>
    <xf numFmtId="3" fontId="1" fillId="0" borderId="0" xfId="0" quotePrefix="1" applyNumberFormat="1" applyFont="1" applyBorder="1"/>
    <xf numFmtId="1" fontId="3" fillId="0" borderId="0" xfId="0" applyNumberFormat="1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0" xfId="0" applyNumberFormat="1" applyFont="1" applyFill="1" applyBorder="1"/>
    <xf numFmtId="3" fontId="1" fillId="0" borderId="0" xfId="0" quotePrefix="1" applyNumberFormat="1" applyFont="1" applyFill="1"/>
    <xf numFmtId="3" fontId="1" fillId="0" borderId="0" xfId="0" applyNumberFormat="1" applyFont="1" applyFill="1"/>
    <xf numFmtId="3" fontId="1" fillId="0" borderId="12" xfId="0" quotePrefix="1" applyNumberFormat="1" applyFont="1" applyFill="1" applyBorder="1"/>
    <xf numFmtId="3" fontId="1" fillId="0" borderId="12" xfId="0" applyNumberFormat="1" applyFont="1" applyFill="1" applyBorder="1"/>
    <xf numFmtId="3" fontId="1" fillId="0" borderId="10" xfId="0" quotePrefix="1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0" xfId="0" applyFont="1" applyFill="1"/>
    <xf numFmtId="1" fontId="3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I31" sqref="I31"/>
    </sheetView>
  </sheetViews>
  <sheetFormatPr defaultRowHeight="11.25" x14ac:dyDescent="0.2"/>
  <cols>
    <col min="1" max="1" width="0.7109375" style="1" customWidth="1"/>
    <col min="2" max="2" width="1" style="1" customWidth="1"/>
    <col min="3" max="3" width="14.28515625" style="1" bestFit="1" customWidth="1"/>
    <col min="4" max="4" width="5.85546875" style="2" bestFit="1" customWidth="1"/>
    <col min="5" max="6" width="13.5703125" style="2" customWidth="1"/>
    <col min="7" max="7" width="13.28515625" style="2" customWidth="1"/>
    <col min="8" max="8" width="13.7109375" style="2" customWidth="1"/>
    <col min="9" max="9" width="13.5703125" style="2" customWidth="1"/>
    <col min="10" max="10" width="13.140625" style="2" customWidth="1"/>
    <col min="11" max="11" width="13.28515625" style="2" customWidth="1"/>
    <col min="12" max="12" width="12.5703125" style="2" customWidth="1"/>
    <col min="13" max="13" width="12.7109375" style="1" customWidth="1"/>
    <col min="14" max="14" width="5" style="1" bestFit="1" customWidth="1"/>
    <col min="15" max="15" width="5.28515625" style="1" bestFit="1" customWidth="1"/>
    <col min="16" max="16" width="1" style="1" customWidth="1"/>
    <col min="17" max="16384" width="9.140625" style="1"/>
  </cols>
  <sheetData>
    <row r="1" spans="2:16" ht="12.75" x14ac:dyDescent="0.2">
      <c r="B1" s="78" t="s">
        <v>77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16" ht="12.75" x14ac:dyDescent="0.2"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6" ht="13.5" thickBo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2:16" ht="13.5" thickBot="1" x14ac:dyDescent="0.25">
      <c r="B4"/>
      <c r="C4" s="4"/>
      <c r="D4" s="21"/>
      <c r="E4" s="4"/>
      <c r="F4" s="4"/>
      <c r="G4" s="4"/>
      <c r="H4" s="4"/>
      <c r="I4" s="79" t="s">
        <v>74</v>
      </c>
      <c r="J4" s="80"/>
      <c r="K4" s="4"/>
      <c r="L4" s="4"/>
      <c r="M4" s="4"/>
      <c r="N4"/>
      <c r="O4"/>
      <c r="P4"/>
    </row>
    <row r="5" spans="2:16" ht="15.75" x14ac:dyDescent="0.25">
      <c r="B5" s="5"/>
      <c r="C5" s="6"/>
      <c r="D5" s="22" t="s">
        <v>3</v>
      </c>
      <c r="E5" s="7" t="s">
        <v>2</v>
      </c>
      <c r="F5" s="7" t="s">
        <v>2</v>
      </c>
      <c r="G5" s="7" t="s">
        <v>2</v>
      </c>
      <c r="H5" s="9" t="s">
        <v>2</v>
      </c>
      <c r="I5" s="65" t="s">
        <v>4</v>
      </c>
      <c r="J5" s="66" t="s">
        <v>5</v>
      </c>
      <c r="K5" s="6"/>
      <c r="L5" s="10"/>
      <c r="M5" s="6"/>
      <c r="N5" s="8" t="s">
        <v>6</v>
      </c>
      <c r="O5" s="8"/>
      <c r="P5" s="11"/>
    </row>
    <row r="6" spans="2:16" ht="16.5" thickBot="1" x14ac:dyDescent="0.3">
      <c r="B6" s="12"/>
      <c r="C6" s="13" t="s">
        <v>7</v>
      </c>
      <c r="D6" s="23" t="s">
        <v>9</v>
      </c>
      <c r="E6" s="14" t="s">
        <v>8</v>
      </c>
      <c r="F6" s="14" t="s">
        <v>11</v>
      </c>
      <c r="G6" s="14" t="s">
        <v>10</v>
      </c>
      <c r="H6" s="16" t="s">
        <v>0</v>
      </c>
      <c r="I6" s="14" t="s">
        <v>12</v>
      </c>
      <c r="J6" s="14" t="s">
        <v>72</v>
      </c>
      <c r="K6" s="14" t="s">
        <v>14</v>
      </c>
      <c r="L6" s="17" t="s">
        <v>13</v>
      </c>
      <c r="M6" s="14" t="s">
        <v>0</v>
      </c>
      <c r="N6" s="15" t="s">
        <v>15</v>
      </c>
      <c r="O6" s="15" t="s">
        <v>1</v>
      </c>
      <c r="P6" s="18"/>
    </row>
    <row r="7" spans="2:16" x14ac:dyDescent="0.2">
      <c r="B7" s="26"/>
      <c r="C7" s="27"/>
      <c r="G7" s="47"/>
      <c r="H7" s="47"/>
      <c r="L7" s="41"/>
      <c r="O7" s="30"/>
      <c r="P7" s="32"/>
    </row>
    <row r="8" spans="2:16" x14ac:dyDescent="0.2">
      <c r="B8" s="28"/>
      <c r="C8" s="61" t="s">
        <v>16</v>
      </c>
      <c r="D8" s="3">
        <v>32</v>
      </c>
      <c r="E8" s="3">
        <v>3849908</v>
      </c>
      <c r="F8" s="3">
        <v>9028411</v>
      </c>
      <c r="G8" s="49">
        <v>369384</v>
      </c>
      <c r="H8" s="48">
        <f>SUM(E8:G8)</f>
        <v>13247703</v>
      </c>
      <c r="I8" s="25">
        <v>0</v>
      </c>
      <c r="J8" s="25">
        <v>0</v>
      </c>
      <c r="K8" s="24">
        <v>433600</v>
      </c>
      <c r="L8" s="42">
        <v>7218585</v>
      </c>
      <c r="M8" s="24">
        <f>SUM(H8:L8)</f>
        <v>20899888</v>
      </c>
      <c r="N8" s="20">
        <f>(M8/M$65)*100</f>
        <v>0.4080308777213576</v>
      </c>
      <c r="O8" s="29">
        <f>RANK(M8,M$8:M$63,0)</f>
        <v>35</v>
      </c>
      <c r="P8" s="36"/>
    </row>
    <row r="9" spans="2:16" x14ac:dyDescent="0.2">
      <c r="B9" s="28"/>
      <c r="C9" s="61" t="s">
        <v>17</v>
      </c>
      <c r="D9" s="3">
        <v>17</v>
      </c>
      <c r="E9" s="3">
        <v>2104885</v>
      </c>
      <c r="F9" s="3">
        <v>4933599</v>
      </c>
      <c r="G9" s="51">
        <v>504048</v>
      </c>
      <c r="H9" s="49">
        <f t="shared" ref="H9:H63" si="0">SUM(E9:G9)</f>
        <v>7542532</v>
      </c>
      <c r="I9" s="2">
        <v>11546553</v>
      </c>
      <c r="J9" s="3">
        <v>0</v>
      </c>
      <c r="K9" s="3">
        <v>0</v>
      </c>
      <c r="L9" s="43">
        <v>4073092</v>
      </c>
      <c r="M9" s="24">
        <f t="shared" ref="M9:M63" si="1">SUM(H9:L9)</f>
        <v>23162177</v>
      </c>
      <c r="N9" s="20">
        <f t="shared" ref="N9:N63" si="2">(M9/M$65)*100</f>
        <v>0.45219780178953312</v>
      </c>
      <c r="O9" s="29">
        <f t="shared" ref="O9:O63" si="3">RANK(M9,M$8:M$63,0)</f>
        <v>33</v>
      </c>
      <c r="P9" s="36"/>
    </row>
    <row r="10" spans="2:16" x14ac:dyDescent="0.2">
      <c r="B10" s="28"/>
      <c r="C10" s="61" t="s">
        <v>69</v>
      </c>
      <c r="D10" s="3">
        <v>0</v>
      </c>
      <c r="E10" s="3">
        <v>0</v>
      </c>
      <c r="F10" s="3">
        <v>0</v>
      </c>
      <c r="G10" s="51">
        <v>0</v>
      </c>
      <c r="H10" s="49">
        <f t="shared" si="0"/>
        <v>0</v>
      </c>
      <c r="I10" s="2">
        <v>0</v>
      </c>
      <c r="J10" s="3">
        <v>0</v>
      </c>
      <c r="K10" s="3">
        <v>0</v>
      </c>
      <c r="L10" s="43">
        <v>0</v>
      </c>
      <c r="M10" s="2">
        <f t="shared" si="1"/>
        <v>0</v>
      </c>
      <c r="N10" s="20">
        <v>0</v>
      </c>
      <c r="O10" s="29">
        <f t="shared" si="3"/>
        <v>53</v>
      </c>
      <c r="P10" s="36"/>
    </row>
    <row r="11" spans="2:16" x14ac:dyDescent="0.2">
      <c r="B11" s="28"/>
      <c r="C11" s="61" t="s">
        <v>18</v>
      </c>
      <c r="D11" s="3">
        <v>160</v>
      </c>
      <c r="E11" s="3">
        <v>25589396</v>
      </c>
      <c r="F11" s="3">
        <v>47293423</v>
      </c>
      <c r="G11" s="51">
        <v>837264</v>
      </c>
      <c r="H11" s="49">
        <f t="shared" si="0"/>
        <v>73720083</v>
      </c>
      <c r="I11" s="2">
        <v>0</v>
      </c>
      <c r="J11" s="3">
        <v>7512440</v>
      </c>
      <c r="K11" s="3">
        <v>215189</v>
      </c>
      <c r="L11" s="43">
        <v>3364720</v>
      </c>
      <c r="M11" s="2">
        <f t="shared" si="1"/>
        <v>84812432</v>
      </c>
      <c r="N11" s="20">
        <f t="shared" si="2"/>
        <v>1.6558027043323371</v>
      </c>
      <c r="O11" s="29">
        <f t="shared" si="3"/>
        <v>18</v>
      </c>
      <c r="P11" s="36"/>
    </row>
    <row r="12" spans="2:16" x14ac:dyDescent="0.2">
      <c r="B12" s="28"/>
      <c r="C12" s="61" t="s">
        <v>19</v>
      </c>
      <c r="D12" s="3">
        <v>4</v>
      </c>
      <c r="E12" s="2">
        <v>1050003</v>
      </c>
      <c r="F12" s="3">
        <v>3568562</v>
      </c>
      <c r="G12" s="49">
        <v>815639</v>
      </c>
      <c r="H12" s="49">
        <f t="shared" si="0"/>
        <v>5434204</v>
      </c>
      <c r="I12" s="2">
        <v>0</v>
      </c>
      <c r="J12" s="2">
        <v>0</v>
      </c>
      <c r="K12" s="2">
        <v>490864</v>
      </c>
      <c r="L12" s="43">
        <v>2544249</v>
      </c>
      <c r="M12" s="2">
        <f t="shared" si="1"/>
        <v>8469317</v>
      </c>
      <c r="N12" s="20">
        <f t="shared" si="2"/>
        <v>0.16534743388148374</v>
      </c>
      <c r="O12" s="29">
        <f t="shared" si="3"/>
        <v>43</v>
      </c>
      <c r="P12" s="36"/>
    </row>
    <row r="13" spans="2:16" x14ac:dyDescent="0.2">
      <c r="B13" s="52"/>
      <c r="C13" s="62" t="s">
        <v>20</v>
      </c>
      <c r="D13" s="53">
        <v>202</v>
      </c>
      <c r="E13" s="53">
        <v>105771613</v>
      </c>
      <c r="F13" s="53">
        <v>72006778</v>
      </c>
      <c r="G13" s="54">
        <v>6315674</v>
      </c>
      <c r="H13" s="55">
        <f t="shared" si="0"/>
        <v>184094065</v>
      </c>
      <c r="I13" s="53">
        <v>80098152</v>
      </c>
      <c r="J13" s="53">
        <v>0</v>
      </c>
      <c r="K13" s="53">
        <v>2727251</v>
      </c>
      <c r="L13" s="56">
        <v>36491371</v>
      </c>
      <c r="M13" s="57">
        <f t="shared" si="1"/>
        <v>303410839</v>
      </c>
      <c r="N13" s="58">
        <f t="shared" si="2"/>
        <v>5.9235241331122701</v>
      </c>
      <c r="O13" s="59">
        <f t="shared" si="3"/>
        <v>4</v>
      </c>
      <c r="P13" s="60"/>
    </row>
    <row r="14" spans="2:16" x14ac:dyDescent="0.2">
      <c r="B14" s="28"/>
      <c r="C14" s="61" t="s">
        <v>21</v>
      </c>
      <c r="D14" s="3">
        <v>11</v>
      </c>
      <c r="E14" s="3">
        <v>474460</v>
      </c>
      <c r="F14" s="3">
        <v>60993717</v>
      </c>
      <c r="G14" s="51">
        <v>466128</v>
      </c>
      <c r="H14" s="49">
        <f t="shared" si="0"/>
        <v>61934305</v>
      </c>
      <c r="I14" s="3">
        <v>7161000</v>
      </c>
      <c r="J14" s="2">
        <v>0</v>
      </c>
      <c r="K14" s="3">
        <v>695082</v>
      </c>
      <c r="L14" s="43">
        <v>6865694</v>
      </c>
      <c r="M14" s="2">
        <f t="shared" si="1"/>
        <v>76656081</v>
      </c>
      <c r="N14" s="20">
        <f t="shared" si="2"/>
        <v>1.496565341073095</v>
      </c>
      <c r="O14" s="29">
        <f t="shared" si="3"/>
        <v>21</v>
      </c>
      <c r="P14" s="36"/>
    </row>
    <row r="15" spans="2:16" x14ac:dyDescent="0.2">
      <c r="B15" s="28"/>
      <c r="C15" s="61" t="s">
        <v>22</v>
      </c>
      <c r="D15" s="3">
        <v>152</v>
      </c>
      <c r="E15" s="3">
        <v>35283200</v>
      </c>
      <c r="F15" s="3">
        <v>1721274</v>
      </c>
      <c r="G15" s="51">
        <v>14760000</v>
      </c>
      <c r="H15" s="49">
        <f t="shared" si="0"/>
        <v>51764474</v>
      </c>
      <c r="I15" s="3">
        <v>14000000</v>
      </c>
      <c r="J15" s="2">
        <v>72160000</v>
      </c>
      <c r="K15" s="3">
        <v>1160000</v>
      </c>
      <c r="L15" s="43">
        <v>492302</v>
      </c>
      <c r="M15" s="2">
        <f t="shared" si="1"/>
        <v>139576776</v>
      </c>
      <c r="N15" s="20">
        <f t="shared" si="2"/>
        <v>2.7249731874542737</v>
      </c>
      <c r="O15" s="29">
        <f t="shared" si="3"/>
        <v>13</v>
      </c>
      <c r="P15" s="36"/>
    </row>
    <row r="16" spans="2:16" x14ac:dyDescent="0.2">
      <c r="B16" s="28"/>
      <c r="C16" s="61" t="s">
        <v>23</v>
      </c>
      <c r="D16" s="3">
        <v>27</v>
      </c>
      <c r="E16" s="3">
        <v>1997600</v>
      </c>
      <c r="F16" s="3">
        <v>5369874</v>
      </c>
      <c r="G16" s="51">
        <v>193877</v>
      </c>
      <c r="H16" s="49">
        <f t="shared" si="0"/>
        <v>7561351</v>
      </c>
      <c r="I16" s="3">
        <v>508000</v>
      </c>
      <c r="J16" s="2">
        <v>0</v>
      </c>
      <c r="K16" s="3">
        <v>0</v>
      </c>
      <c r="L16" s="44">
        <v>0</v>
      </c>
      <c r="M16" s="2">
        <f t="shared" si="1"/>
        <v>8069351</v>
      </c>
      <c r="N16" s="20">
        <f t="shared" si="2"/>
        <v>0.15753885241737731</v>
      </c>
      <c r="O16" s="29">
        <f t="shared" si="3"/>
        <v>45</v>
      </c>
      <c r="P16" s="36"/>
    </row>
    <row r="17" spans="2:17" x14ac:dyDescent="0.2">
      <c r="B17" s="28"/>
      <c r="C17" s="61" t="s">
        <v>65</v>
      </c>
      <c r="D17" s="3">
        <v>225</v>
      </c>
      <c r="E17" s="3">
        <v>59493766</v>
      </c>
      <c r="F17" s="3">
        <v>36839012</v>
      </c>
      <c r="G17" s="51">
        <v>9994576</v>
      </c>
      <c r="H17" s="49">
        <f t="shared" si="0"/>
        <v>106327354</v>
      </c>
      <c r="I17" s="2">
        <v>32774766</v>
      </c>
      <c r="J17" s="2">
        <v>0</v>
      </c>
      <c r="K17" s="2">
        <v>1638109</v>
      </c>
      <c r="L17" s="44">
        <v>0</v>
      </c>
      <c r="M17" s="2">
        <f t="shared" si="1"/>
        <v>140740229</v>
      </c>
      <c r="N17" s="20">
        <f t="shared" si="2"/>
        <v>2.7476874119887569</v>
      </c>
      <c r="O17" s="29">
        <f t="shared" si="3"/>
        <v>12</v>
      </c>
      <c r="P17" s="36"/>
    </row>
    <row r="18" spans="2:17" ht="12.75" x14ac:dyDescent="0.2">
      <c r="B18" s="52"/>
      <c r="C18" s="62" t="s">
        <v>24</v>
      </c>
      <c r="D18" s="53">
        <v>133</v>
      </c>
      <c r="E18" s="53">
        <v>33916741</v>
      </c>
      <c r="F18" s="53">
        <v>79169196</v>
      </c>
      <c r="G18" s="54">
        <v>10318502</v>
      </c>
      <c r="H18" s="55">
        <f t="shared" si="0"/>
        <v>123404439</v>
      </c>
      <c r="I18" s="53">
        <v>20656606</v>
      </c>
      <c r="J18" s="53">
        <v>0</v>
      </c>
      <c r="K18" s="53">
        <v>877151</v>
      </c>
      <c r="L18" s="56">
        <v>15136740</v>
      </c>
      <c r="M18" s="57">
        <f t="shared" si="1"/>
        <v>160074936</v>
      </c>
      <c r="N18" s="58">
        <f t="shared" si="2"/>
        <v>3.1251610839861992</v>
      </c>
      <c r="O18" s="59">
        <f t="shared" si="3"/>
        <v>9</v>
      </c>
      <c r="P18" s="60"/>
      <c r="Q18" s="19"/>
    </row>
    <row r="19" spans="2:17" ht="12.75" x14ac:dyDescent="0.2">
      <c r="B19" s="28"/>
      <c r="C19" s="61" t="s">
        <v>25</v>
      </c>
      <c r="D19" s="3">
        <v>56</v>
      </c>
      <c r="E19" s="3">
        <v>4147100</v>
      </c>
      <c r="F19" s="3">
        <v>49607177</v>
      </c>
      <c r="G19" s="51">
        <v>9410859</v>
      </c>
      <c r="H19" s="49">
        <f t="shared" si="0"/>
        <v>63165136</v>
      </c>
      <c r="I19" s="3">
        <v>13715702</v>
      </c>
      <c r="J19" s="2">
        <v>0</v>
      </c>
      <c r="K19" s="3">
        <v>4031200</v>
      </c>
      <c r="L19" s="43">
        <v>3198811</v>
      </c>
      <c r="M19" s="2">
        <f t="shared" si="1"/>
        <v>84110849</v>
      </c>
      <c r="N19" s="20">
        <f t="shared" si="2"/>
        <v>1.6421056200568434</v>
      </c>
      <c r="O19" s="29">
        <f t="shared" si="3"/>
        <v>19</v>
      </c>
      <c r="P19" s="36"/>
      <c r="Q19" s="19"/>
    </row>
    <row r="20" spans="2:17" ht="12.75" x14ac:dyDescent="0.2">
      <c r="B20" s="28"/>
      <c r="C20" s="61" t="s">
        <v>70</v>
      </c>
      <c r="D20" s="3">
        <v>0</v>
      </c>
      <c r="E20" s="3">
        <v>0</v>
      </c>
      <c r="F20" s="3">
        <v>0</v>
      </c>
      <c r="G20" s="51">
        <v>0</v>
      </c>
      <c r="H20" s="49">
        <f t="shared" si="0"/>
        <v>0</v>
      </c>
      <c r="I20" s="3">
        <v>0</v>
      </c>
      <c r="J20" s="2">
        <v>0</v>
      </c>
      <c r="K20" s="3">
        <v>0</v>
      </c>
      <c r="L20" s="43">
        <v>0</v>
      </c>
      <c r="M20" s="2">
        <f t="shared" si="1"/>
        <v>0</v>
      </c>
      <c r="N20" s="20">
        <v>0</v>
      </c>
      <c r="O20" s="29">
        <f t="shared" si="3"/>
        <v>53</v>
      </c>
      <c r="P20" s="36"/>
      <c r="Q20" s="19"/>
    </row>
    <row r="21" spans="2:17" x14ac:dyDescent="0.2">
      <c r="B21" s="28"/>
      <c r="C21" s="61" t="s">
        <v>26</v>
      </c>
      <c r="D21" s="3">
        <v>33</v>
      </c>
      <c r="E21" s="2">
        <v>12599400</v>
      </c>
      <c r="F21" s="3">
        <v>25000000</v>
      </c>
      <c r="G21" s="49">
        <v>330000</v>
      </c>
      <c r="H21" s="49">
        <f t="shared" si="0"/>
        <v>37929400</v>
      </c>
      <c r="I21" s="2">
        <v>0</v>
      </c>
      <c r="J21" s="2">
        <v>0</v>
      </c>
      <c r="K21" s="2">
        <v>0</v>
      </c>
      <c r="L21" s="44">
        <v>0</v>
      </c>
      <c r="M21" s="2">
        <f t="shared" si="1"/>
        <v>37929400</v>
      </c>
      <c r="N21" s="20">
        <f t="shared" si="2"/>
        <v>0.7404999669588882</v>
      </c>
      <c r="O21" s="29">
        <f t="shared" si="3"/>
        <v>30</v>
      </c>
      <c r="P21" s="36"/>
    </row>
    <row r="22" spans="2:17" x14ac:dyDescent="0.2">
      <c r="B22" s="28"/>
      <c r="C22" s="61" t="s">
        <v>27</v>
      </c>
      <c r="D22" s="3">
        <v>7</v>
      </c>
      <c r="E22" s="3">
        <v>1709578</v>
      </c>
      <c r="F22" s="3">
        <v>1548453</v>
      </c>
      <c r="G22" s="51">
        <v>1268917</v>
      </c>
      <c r="H22" s="49">
        <f t="shared" si="0"/>
        <v>4526948</v>
      </c>
      <c r="I22" s="2">
        <v>0</v>
      </c>
      <c r="J22" s="2">
        <v>0</v>
      </c>
      <c r="K22" s="3">
        <v>0</v>
      </c>
      <c r="L22" s="43">
        <v>1788206</v>
      </c>
      <c r="M22" s="2">
        <f t="shared" si="1"/>
        <v>6315154</v>
      </c>
      <c r="N22" s="20">
        <f t="shared" si="2"/>
        <v>0.12329146594304918</v>
      </c>
      <c r="O22" s="29">
        <f t="shared" si="3"/>
        <v>47</v>
      </c>
      <c r="P22" s="36"/>
    </row>
    <row r="23" spans="2:17" s="77" customFormat="1" x14ac:dyDescent="0.2">
      <c r="B23" s="67"/>
      <c r="C23" s="68" t="s">
        <v>28</v>
      </c>
      <c r="D23" s="69">
        <v>294</v>
      </c>
      <c r="E23" s="70">
        <v>55052960</v>
      </c>
      <c r="F23" s="69">
        <v>38097452</v>
      </c>
      <c r="G23" s="71">
        <v>23127886</v>
      </c>
      <c r="H23" s="72">
        <f t="shared" si="0"/>
        <v>116278298</v>
      </c>
      <c r="I23" s="70">
        <v>184728102</v>
      </c>
      <c r="J23" s="70">
        <v>0</v>
      </c>
      <c r="K23" s="69">
        <v>456935</v>
      </c>
      <c r="L23" s="73">
        <v>9637176</v>
      </c>
      <c r="M23" s="70">
        <f t="shared" si="1"/>
        <v>311100511</v>
      </c>
      <c r="N23" s="74">
        <f t="shared" si="2"/>
        <v>6.073650469461505</v>
      </c>
      <c r="O23" s="75">
        <f t="shared" si="3"/>
        <v>3</v>
      </c>
      <c r="P23" s="76"/>
    </row>
    <row r="24" spans="2:17" x14ac:dyDescent="0.2">
      <c r="B24" s="52"/>
      <c r="C24" s="62" t="s">
        <v>29</v>
      </c>
      <c r="D24" s="53">
        <v>49</v>
      </c>
      <c r="E24" s="53">
        <v>6091696</v>
      </c>
      <c r="F24" s="53">
        <v>21636875</v>
      </c>
      <c r="G24" s="54">
        <v>5018949</v>
      </c>
      <c r="H24" s="55">
        <f t="shared" si="0"/>
        <v>32747520</v>
      </c>
      <c r="I24" s="53">
        <v>3600000</v>
      </c>
      <c r="J24" s="57">
        <v>0</v>
      </c>
      <c r="K24" s="53">
        <v>648500</v>
      </c>
      <c r="L24" s="56">
        <v>14858077</v>
      </c>
      <c r="M24" s="57">
        <f t="shared" si="1"/>
        <v>51854097</v>
      </c>
      <c r="N24" s="58">
        <f t="shared" si="2"/>
        <v>1.012353401719589</v>
      </c>
      <c r="O24" s="59">
        <f t="shared" si="3"/>
        <v>27</v>
      </c>
      <c r="P24" s="60"/>
      <c r="Q24" s="28"/>
    </row>
    <row r="25" spans="2:17" x14ac:dyDescent="0.2">
      <c r="B25" s="28"/>
      <c r="C25" s="61" t="s">
        <v>30</v>
      </c>
      <c r="D25" s="3">
        <v>27</v>
      </c>
      <c r="E25" s="3">
        <v>3137295</v>
      </c>
      <c r="F25" s="3">
        <v>5535326</v>
      </c>
      <c r="G25" s="51">
        <v>1344856</v>
      </c>
      <c r="H25" s="49">
        <f t="shared" si="0"/>
        <v>10017477</v>
      </c>
      <c r="I25" s="3">
        <v>0</v>
      </c>
      <c r="J25" s="2">
        <v>0</v>
      </c>
      <c r="K25" s="3">
        <v>763541</v>
      </c>
      <c r="L25" s="43">
        <v>10334037</v>
      </c>
      <c r="M25" s="2">
        <f t="shared" si="1"/>
        <v>21115055</v>
      </c>
      <c r="N25" s="20">
        <f t="shared" si="2"/>
        <v>0.41223160740309905</v>
      </c>
      <c r="O25" s="29">
        <f t="shared" si="3"/>
        <v>34</v>
      </c>
      <c r="P25" s="36"/>
    </row>
    <row r="26" spans="2:17" x14ac:dyDescent="0.2">
      <c r="B26" s="28"/>
      <c r="C26" s="61" t="s">
        <v>31</v>
      </c>
      <c r="D26" s="3">
        <v>22</v>
      </c>
      <c r="E26" s="2">
        <v>6247079</v>
      </c>
      <c r="F26" s="3">
        <v>5113706</v>
      </c>
      <c r="G26" s="49">
        <v>108611</v>
      </c>
      <c r="H26" s="49">
        <f t="shared" si="0"/>
        <v>11469396</v>
      </c>
      <c r="I26" s="2">
        <v>0</v>
      </c>
      <c r="J26" s="2">
        <v>0</v>
      </c>
      <c r="K26" s="3">
        <v>614583</v>
      </c>
      <c r="L26" s="43">
        <v>5042729</v>
      </c>
      <c r="M26" s="2">
        <f t="shared" si="1"/>
        <v>17126708</v>
      </c>
      <c r="N26" s="20">
        <f t="shared" si="2"/>
        <v>0.33436665774081653</v>
      </c>
      <c r="O26" s="29">
        <f t="shared" si="3"/>
        <v>37</v>
      </c>
      <c r="P26" s="36"/>
    </row>
    <row r="27" spans="2:17" s="77" customFormat="1" x14ac:dyDescent="0.2">
      <c r="B27" s="67"/>
      <c r="C27" s="68" t="s">
        <v>32</v>
      </c>
      <c r="D27" s="69">
        <v>74</v>
      </c>
      <c r="E27" s="69">
        <v>18502590</v>
      </c>
      <c r="F27" s="69">
        <v>23501715</v>
      </c>
      <c r="G27" s="71">
        <v>8196991</v>
      </c>
      <c r="H27" s="72">
        <f t="shared" si="0"/>
        <v>50201296</v>
      </c>
      <c r="I27" s="70">
        <v>0</v>
      </c>
      <c r="J27" s="70">
        <v>0</v>
      </c>
      <c r="K27" s="69">
        <v>44400</v>
      </c>
      <c r="L27" s="73">
        <v>2078845</v>
      </c>
      <c r="M27" s="70">
        <f t="shared" si="1"/>
        <v>52324541</v>
      </c>
      <c r="N27" s="74">
        <f t="shared" si="2"/>
        <v>1.0215379331505108</v>
      </c>
      <c r="O27" s="75">
        <f t="shared" si="3"/>
        <v>26</v>
      </c>
      <c r="P27" s="76"/>
    </row>
    <row r="28" spans="2:17" x14ac:dyDescent="0.2">
      <c r="B28" s="28"/>
      <c r="C28" s="61" t="s">
        <v>66</v>
      </c>
      <c r="D28" s="3">
        <v>1</v>
      </c>
      <c r="E28" s="3">
        <v>229200</v>
      </c>
      <c r="F28" s="3">
        <v>12247132</v>
      </c>
      <c r="G28" s="51">
        <v>289747</v>
      </c>
      <c r="H28" s="49">
        <f>SUM(E28:G28)</f>
        <v>12766079</v>
      </c>
      <c r="I28" s="2">
        <v>3464593</v>
      </c>
      <c r="J28" s="2">
        <v>0</v>
      </c>
      <c r="K28" s="3">
        <v>472034</v>
      </c>
      <c r="L28" s="43">
        <v>3004038</v>
      </c>
      <c r="M28" s="2">
        <f t="shared" si="1"/>
        <v>19706744</v>
      </c>
      <c r="N28" s="20">
        <f t="shared" si="2"/>
        <v>0.3847369924350838</v>
      </c>
      <c r="O28" s="29">
        <f t="shared" si="3"/>
        <v>36</v>
      </c>
      <c r="P28" s="36"/>
    </row>
    <row r="29" spans="2:17" x14ac:dyDescent="0.2">
      <c r="B29" s="52"/>
      <c r="C29" s="62" t="s">
        <v>33</v>
      </c>
      <c r="D29" s="53">
        <v>0</v>
      </c>
      <c r="E29" s="53">
        <v>275400</v>
      </c>
      <c r="F29" s="53">
        <v>1669446</v>
      </c>
      <c r="G29" s="54">
        <v>594787</v>
      </c>
      <c r="H29" s="55">
        <f t="shared" si="0"/>
        <v>2539633</v>
      </c>
      <c r="I29" s="53">
        <v>0</v>
      </c>
      <c r="J29" s="53">
        <v>0</v>
      </c>
      <c r="K29" s="53">
        <v>45000</v>
      </c>
      <c r="L29" s="56">
        <v>8118599</v>
      </c>
      <c r="M29" s="57">
        <f t="shared" si="1"/>
        <v>10703232</v>
      </c>
      <c r="N29" s="58">
        <f t="shared" si="2"/>
        <v>0.20896040913785385</v>
      </c>
      <c r="O29" s="59">
        <f t="shared" si="3"/>
        <v>42</v>
      </c>
      <c r="P29" s="60"/>
    </row>
    <row r="30" spans="2:17" x14ac:dyDescent="0.2">
      <c r="B30" s="28"/>
      <c r="C30" s="61" t="s">
        <v>34</v>
      </c>
      <c r="D30" s="3">
        <v>323</v>
      </c>
      <c r="E30" s="3">
        <v>87335181</v>
      </c>
      <c r="F30" s="3">
        <v>61564582</v>
      </c>
      <c r="G30" s="51">
        <v>1951853</v>
      </c>
      <c r="H30" s="49">
        <f t="shared" si="0"/>
        <v>150851616</v>
      </c>
      <c r="I30" s="3">
        <v>42536508</v>
      </c>
      <c r="J30" s="2">
        <v>0</v>
      </c>
      <c r="K30" s="3">
        <v>0</v>
      </c>
      <c r="L30" s="43">
        <v>1426497</v>
      </c>
      <c r="M30" s="2">
        <f t="shared" si="1"/>
        <v>194814621</v>
      </c>
      <c r="N30" s="20">
        <f t="shared" si="2"/>
        <v>3.8033878841639548</v>
      </c>
      <c r="O30" s="29">
        <f t="shared" si="3"/>
        <v>8</v>
      </c>
      <c r="P30" s="36"/>
    </row>
    <row r="31" spans="2:17" s="77" customFormat="1" x14ac:dyDescent="0.2">
      <c r="B31" s="67"/>
      <c r="C31" s="68" t="s">
        <v>67</v>
      </c>
      <c r="D31" s="69">
        <v>101</v>
      </c>
      <c r="E31" s="70">
        <v>20738426</v>
      </c>
      <c r="F31" s="69">
        <v>75413036</v>
      </c>
      <c r="G31" s="71">
        <v>27571707</v>
      </c>
      <c r="H31" s="72">
        <f t="shared" si="0"/>
        <v>123723169</v>
      </c>
      <c r="I31" s="69">
        <v>98356968</v>
      </c>
      <c r="J31" s="69">
        <v>0</v>
      </c>
      <c r="K31" s="69">
        <v>647252</v>
      </c>
      <c r="L31" s="73">
        <v>13704046</v>
      </c>
      <c r="M31" s="70">
        <f t="shared" si="1"/>
        <v>236431435</v>
      </c>
      <c r="N31" s="74">
        <f t="shared" si="2"/>
        <v>4.6158776517831157</v>
      </c>
      <c r="O31" s="75">
        <f t="shared" si="3"/>
        <v>6</v>
      </c>
      <c r="P31" s="76"/>
    </row>
    <row r="32" spans="2:17" s="77" customFormat="1" x14ac:dyDescent="0.2">
      <c r="B32" s="67"/>
      <c r="C32" s="68" t="s">
        <v>35</v>
      </c>
      <c r="D32" s="69">
        <v>247</v>
      </c>
      <c r="E32" s="69">
        <v>23099952</v>
      </c>
      <c r="F32" s="69">
        <v>31604617</v>
      </c>
      <c r="G32" s="71">
        <v>7123674</v>
      </c>
      <c r="H32" s="72">
        <f t="shared" si="0"/>
        <v>61828243</v>
      </c>
      <c r="I32" s="69">
        <v>413815</v>
      </c>
      <c r="J32" s="70">
        <v>0</v>
      </c>
      <c r="K32" s="69">
        <v>946853</v>
      </c>
      <c r="L32" s="73">
        <v>19181826</v>
      </c>
      <c r="M32" s="70">
        <f t="shared" si="1"/>
        <v>82370737</v>
      </c>
      <c r="N32" s="74">
        <f t="shared" si="2"/>
        <v>1.608133216630879</v>
      </c>
      <c r="O32" s="75">
        <f t="shared" si="3"/>
        <v>20</v>
      </c>
      <c r="P32" s="76"/>
    </row>
    <row r="33" spans="2:16" x14ac:dyDescent="0.2">
      <c r="B33" s="28"/>
      <c r="C33" s="61" t="s">
        <v>36</v>
      </c>
      <c r="D33" s="3">
        <v>180</v>
      </c>
      <c r="E33" s="3">
        <v>40257634</v>
      </c>
      <c r="F33" s="3">
        <v>24817247</v>
      </c>
      <c r="G33" s="51">
        <v>8672308</v>
      </c>
      <c r="H33" s="49">
        <f t="shared" si="0"/>
        <v>73747189</v>
      </c>
      <c r="I33" s="2">
        <v>8377700</v>
      </c>
      <c r="J33" s="3">
        <v>0</v>
      </c>
      <c r="K33" s="2">
        <v>33599</v>
      </c>
      <c r="L33" s="43">
        <v>7867546</v>
      </c>
      <c r="M33" s="2">
        <f t="shared" si="1"/>
        <v>90026034</v>
      </c>
      <c r="N33" s="20">
        <f t="shared" si="2"/>
        <v>1.7575884459664466</v>
      </c>
      <c r="O33" s="29">
        <f t="shared" si="3"/>
        <v>16</v>
      </c>
      <c r="P33" s="36"/>
    </row>
    <row r="34" spans="2:16" x14ac:dyDescent="0.2">
      <c r="B34" s="52"/>
      <c r="C34" s="62" t="s">
        <v>37</v>
      </c>
      <c r="D34" s="53">
        <v>5</v>
      </c>
      <c r="E34" s="53">
        <v>508408</v>
      </c>
      <c r="F34" s="53">
        <v>5130525</v>
      </c>
      <c r="G34" s="54">
        <v>742980</v>
      </c>
      <c r="H34" s="55">
        <f t="shared" si="0"/>
        <v>6381913</v>
      </c>
      <c r="I34" s="53">
        <v>0</v>
      </c>
      <c r="J34" s="53">
        <v>0</v>
      </c>
      <c r="K34" s="53">
        <v>300000</v>
      </c>
      <c r="L34" s="56">
        <v>1406168</v>
      </c>
      <c r="M34" s="57">
        <f t="shared" si="1"/>
        <v>8088081</v>
      </c>
      <c r="N34" s="58">
        <f t="shared" si="2"/>
        <v>0.15790452032620636</v>
      </c>
      <c r="O34" s="59">
        <f t="shared" si="3"/>
        <v>44</v>
      </c>
      <c r="P34" s="60"/>
    </row>
    <row r="35" spans="2:16" x14ac:dyDescent="0.2">
      <c r="B35" s="28"/>
      <c r="C35" s="61" t="s">
        <v>38</v>
      </c>
      <c r="D35" s="3">
        <v>63</v>
      </c>
      <c r="E35" s="3">
        <v>20876648</v>
      </c>
      <c r="F35" s="3">
        <v>29742523</v>
      </c>
      <c r="G35" s="49">
        <v>12982907</v>
      </c>
      <c r="H35" s="49">
        <f t="shared" si="0"/>
        <v>63602078</v>
      </c>
      <c r="I35" s="2">
        <v>1228447</v>
      </c>
      <c r="J35" s="2">
        <v>0</v>
      </c>
      <c r="K35" s="3">
        <v>1207250</v>
      </c>
      <c r="L35" s="43">
        <v>7741555</v>
      </c>
      <c r="M35" s="2">
        <f t="shared" si="1"/>
        <v>73779330</v>
      </c>
      <c r="N35" s="20">
        <f t="shared" si="2"/>
        <v>1.4404022058679784</v>
      </c>
      <c r="O35" s="29">
        <f t="shared" si="3"/>
        <v>22</v>
      </c>
      <c r="P35" s="36"/>
    </row>
    <row r="36" spans="2:16" x14ac:dyDescent="0.2">
      <c r="B36" s="28"/>
      <c r="C36" s="61" t="s">
        <v>39</v>
      </c>
      <c r="D36" s="3">
        <v>4</v>
      </c>
      <c r="E36" s="2">
        <v>1212120</v>
      </c>
      <c r="F36" s="3">
        <v>329641</v>
      </c>
      <c r="G36" s="49">
        <v>10000</v>
      </c>
      <c r="H36" s="49">
        <f t="shared" si="0"/>
        <v>1551761</v>
      </c>
      <c r="I36" s="2">
        <v>0</v>
      </c>
      <c r="J36" s="2">
        <v>0</v>
      </c>
      <c r="K36" s="2">
        <v>0</v>
      </c>
      <c r="L36" s="43">
        <v>3181257</v>
      </c>
      <c r="M36" s="2">
        <f t="shared" si="1"/>
        <v>4733018</v>
      </c>
      <c r="N36" s="20">
        <f t="shared" si="2"/>
        <v>9.240324583610135E-2</v>
      </c>
      <c r="O36" s="29">
        <f t="shared" si="3"/>
        <v>50</v>
      </c>
      <c r="P36" s="36"/>
    </row>
    <row r="37" spans="2:16" x14ac:dyDescent="0.2">
      <c r="B37" s="28"/>
      <c r="C37" s="61" t="s">
        <v>40</v>
      </c>
      <c r="D37" s="3">
        <v>14</v>
      </c>
      <c r="E37" s="3">
        <v>3383835</v>
      </c>
      <c r="F37" s="3">
        <v>7767290</v>
      </c>
      <c r="G37" s="51">
        <v>486436</v>
      </c>
      <c r="H37" s="49">
        <f t="shared" si="0"/>
        <v>11637561</v>
      </c>
      <c r="I37" s="2">
        <v>0</v>
      </c>
      <c r="J37" s="2">
        <v>0</v>
      </c>
      <c r="K37" s="3">
        <v>1114030</v>
      </c>
      <c r="L37" s="43">
        <v>0</v>
      </c>
      <c r="M37" s="2">
        <f t="shared" si="1"/>
        <v>12751591</v>
      </c>
      <c r="N37" s="20">
        <f t="shared" si="2"/>
        <v>0.24895075361522342</v>
      </c>
      <c r="O37" s="29">
        <f t="shared" si="3"/>
        <v>41</v>
      </c>
      <c r="P37" s="36"/>
    </row>
    <row r="38" spans="2:16" s="77" customFormat="1" x14ac:dyDescent="0.2">
      <c r="B38" s="67"/>
      <c r="C38" s="68" t="s">
        <v>41</v>
      </c>
      <c r="D38" s="69">
        <v>97</v>
      </c>
      <c r="E38" s="69">
        <v>16021124</v>
      </c>
      <c r="F38" s="69">
        <v>5601809</v>
      </c>
      <c r="G38" s="71">
        <v>13540063</v>
      </c>
      <c r="H38" s="72">
        <f t="shared" si="0"/>
        <v>35162996</v>
      </c>
      <c r="I38" s="70">
        <v>0</v>
      </c>
      <c r="J38" s="70">
        <v>0</v>
      </c>
      <c r="K38" s="69">
        <v>0</v>
      </c>
      <c r="L38" s="73">
        <v>2850000</v>
      </c>
      <c r="M38" s="70">
        <f t="shared" si="1"/>
        <v>38012996</v>
      </c>
      <c r="N38" s="74">
        <f t="shared" si="2"/>
        <v>0.74213202112367571</v>
      </c>
      <c r="O38" s="75">
        <f t="shared" si="3"/>
        <v>29</v>
      </c>
      <c r="P38" s="76"/>
    </row>
    <row r="39" spans="2:16" x14ac:dyDescent="0.2">
      <c r="B39" s="52"/>
      <c r="C39" s="62" t="s">
        <v>42</v>
      </c>
      <c r="D39" s="53">
        <v>10</v>
      </c>
      <c r="E39" s="53">
        <v>2538355</v>
      </c>
      <c r="F39" s="53">
        <v>1314929</v>
      </c>
      <c r="G39" s="54">
        <v>0</v>
      </c>
      <c r="H39" s="55">
        <f t="shared" si="0"/>
        <v>3853284</v>
      </c>
      <c r="I39" s="57">
        <v>659056</v>
      </c>
      <c r="J39" s="57">
        <v>0</v>
      </c>
      <c r="K39" s="53">
        <v>7928</v>
      </c>
      <c r="L39" s="56">
        <v>3348987</v>
      </c>
      <c r="M39" s="57">
        <f t="shared" si="1"/>
        <v>7869255</v>
      </c>
      <c r="N39" s="58">
        <f t="shared" si="2"/>
        <v>0.15363235557354096</v>
      </c>
      <c r="O39" s="59">
        <f t="shared" si="3"/>
        <v>46</v>
      </c>
      <c r="P39" s="60"/>
    </row>
    <row r="40" spans="2:16" x14ac:dyDescent="0.2">
      <c r="B40" s="28"/>
      <c r="C40" s="61" t="s">
        <v>43</v>
      </c>
      <c r="D40" s="3">
        <v>2</v>
      </c>
      <c r="E40" s="3">
        <v>126000</v>
      </c>
      <c r="F40" s="3">
        <v>151023981</v>
      </c>
      <c r="G40" s="49">
        <v>0</v>
      </c>
      <c r="H40" s="49">
        <f t="shared" si="0"/>
        <v>151149981</v>
      </c>
      <c r="I40" s="2">
        <v>369035423</v>
      </c>
      <c r="J40" s="2">
        <v>0</v>
      </c>
      <c r="K40" s="3">
        <v>0</v>
      </c>
      <c r="L40" s="43">
        <v>4866478</v>
      </c>
      <c r="M40" s="2">
        <f t="shared" si="1"/>
        <v>525051882</v>
      </c>
      <c r="N40" s="20">
        <f t="shared" si="2"/>
        <v>10.25064728871804</v>
      </c>
      <c r="O40" s="29">
        <f t="shared" si="3"/>
        <v>2</v>
      </c>
      <c r="P40" s="36"/>
    </row>
    <row r="41" spans="2:16" s="77" customFormat="1" x14ac:dyDescent="0.2">
      <c r="B41" s="67"/>
      <c r="C41" s="68" t="s">
        <v>44</v>
      </c>
      <c r="D41" s="69">
        <v>70</v>
      </c>
      <c r="E41" s="69">
        <v>18455464</v>
      </c>
      <c r="F41" s="69">
        <v>5362165</v>
      </c>
      <c r="G41" s="72">
        <v>2003110</v>
      </c>
      <c r="H41" s="72">
        <f t="shared" si="0"/>
        <v>25820739</v>
      </c>
      <c r="I41" s="69">
        <v>7503430</v>
      </c>
      <c r="J41" s="70">
        <v>0</v>
      </c>
      <c r="K41" s="70">
        <v>0</v>
      </c>
      <c r="L41" s="73">
        <v>3049658</v>
      </c>
      <c r="M41" s="70">
        <f t="shared" si="1"/>
        <v>36373827</v>
      </c>
      <c r="N41" s="74">
        <f t="shared" si="2"/>
        <v>0.71013033930587655</v>
      </c>
      <c r="O41" s="75">
        <f t="shared" si="3"/>
        <v>31</v>
      </c>
      <c r="P41" s="76"/>
    </row>
    <row r="42" spans="2:16" s="77" customFormat="1" x14ac:dyDescent="0.2">
      <c r="B42" s="67"/>
      <c r="C42" s="68" t="s">
        <v>45</v>
      </c>
      <c r="D42" s="69">
        <v>126</v>
      </c>
      <c r="E42" s="70">
        <v>32641945</v>
      </c>
      <c r="F42" s="69">
        <v>127658362</v>
      </c>
      <c r="G42" s="72">
        <v>32746761</v>
      </c>
      <c r="H42" s="72">
        <f t="shared" si="0"/>
        <v>193047068</v>
      </c>
      <c r="I42" s="70">
        <v>640366191</v>
      </c>
      <c r="J42" s="70">
        <v>18358805</v>
      </c>
      <c r="K42" s="70">
        <v>812000</v>
      </c>
      <c r="L42" s="73">
        <v>3262870</v>
      </c>
      <c r="M42" s="70">
        <f t="shared" si="1"/>
        <v>855846934</v>
      </c>
      <c r="N42" s="74">
        <f t="shared" si="2"/>
        <v>16.708796510065167</v>
      </c>
      <c r="O42" s="75">
        <f t="shared" si="3"/>
        <v>1</v>
      </c>
      <c r="P42" s="76"/>
    </row>
    <row r="43" spans="2:16" s="77" customFormat="1" x14ac:dyDescent="0.2">
      <c r="B43" s="67"/>
      <c r="C43" s="68" t="s">
        <v>46</v>
      </c>
      <c r="D43" s="69">
        <v>164</v>
      </c>
      <c r="E43" s="69">
        <v>17051774</v>
      </c>
      <c r="F43" s="69">
        <v>27863246</v>
      </c>
      <c r="G43" s="71">
        <v>6744276</v>
      </c>
      <c r="H43" s="72">
        <f t="shared" si="0"/>
        <v>51659296</v>
      </c>
      <c r="I43" s="70">
        <v>4345647</v>
      </c>
      <c r="J43" s="70">
        <v>0</v>
      </c>
      <c r="K43" s="69">
        <v>2425540</v>
      </c>
      <c r="L43" s="73">
        <v>9110165</v>
      </c>
      <c r="M43" s="70">
        <f t="shared" si="1"/>
        <v>67540648</v>
      </c>
      <c r="N43" s="74">
        <f t="shared" si="2"/>
        <v>1.3186037114318152</v>
      </c>
      <c r="O43" s="75">
        <f t="shared" si="3"/>
        <v>23</v>
      </c>
      <c r="P43" s="76"/>
    </row>
    <row r="44" spans="2:16" x14ac:dyDescent="0.2">
      <c r="B44" s="52"/>
      <c r="C44" s="62" t="s">
        <v>47</v>
      </c>
      <c r="D44" s="53">
        <v>0</v>
      </c>
      <c r="E44" s="53">
        <v>0</v>
      </c>
      <c r="F44" s="53">
        <v>1589599</v>
      </c>
      <c r="G44" s="54">
        <v>10291</v>
      </c>
      <c r="H44" s="55">
        <f t="shared" si="0"/>
        <v>1599890</v>
      </c>
      <c r="I44" s="53">
        <v>0</v>
      </c>
      <c r="J44" s="57">
        <v>0</v>
      </c>
      <c r="K44" s="53">
        <v>27085</v>
      </c>
      <c r="L44" s="56">
        <v>3351856</v>
      </c>
      <c r="M44" s="57">
        <f t="shared" si="1"/>
        <v>4978831</v>
      </c>
      <c r="N44" s="58">
        <f t="shared" si="2"/>
        <v>9.7202280842667896E-2</v>
      </c>
      <c r="O44" s="59">
        <f t="shared" si="3"/>
        <v>49</v>
      </c>
      <c r="P44" s="60"/>
    </row>
    <row r="45" spans="2:16" x14ac:dyDescent="0.2">
      <c r="B45" s="28"/>
      <c r="C45" s="61" t="s">
        <v>71</v>
      </c>
      <c r="D45" s="63">
        <v>0</v>
      </c>
      <c r="E45" s="63">
        <v>0</v>
      </c>
      <c r="F45" s="63">
        <v>0</v>
      </c>
      <c r="G45" s="51">
        <v>0</v>
      </c>
      <c r="H45" s="49">
        <f t="shared" si="0"/>
        <v>0</v>
      </c>
      <c r="I45" s="63">
        <v>0</v>
      </c>
      <c r="J45" s="33">
        <v>0</v>
      </c>
      <c r="K45" s="63">
        <v>0</v>
      </c>
      <c r="L45" s="43">
        <v>0</v>
      </c>
      <c r="M45" s="33">
        <f t="shared" si="1"/>
        <v>0</v>
      </c>
      <c r="N45" s="35">
        <v>0</v>
      </c>
      <c r="O45" s="29">
        <f t="shared" si="3"/>
        <v>53</v>
      </c>
      <c r="P45" s="36"/>
    </row>
    <row r="46" spans="2:16" x14ac:dyDescent="0.2">
      <c r="B46" s="28"/>
      <c r="C46" s="61" t="s">
        <v>48</v>
      </c>
      <c r="D46" s="3">
        <v>246</v>
      </c>
      <c r="E46" s="3">
        <v>50030469</v>
      </c>
      <c r="F46" s="3">
        <v>61570920</v>
      </c>
      <c r="G46" s="51">
        <v>18765735</v>
      </c>
      <c r="H46" s="49">
        <f t="shared" si="0"/>
        <v>130367124</v>
      </c>
      <c r="I46" s="2">
        <v>2880000</v>
      </c>
      <c r="J46" s="3">
        <v>0</v>
      </c>
      <c r="K46" s="3">
        <v>813562</v>
      </c>
      <c r="L46" s="43">
        <v>8980681</v>
      </c>
      <c r="M46" s="2">
        <f t="shared" si="1"/>
        <v>143041367</v>
      </c>
      <c r="N46" s="20">
        <f t="shared" si="2"/>
        <v>2.7926127894787207</v>
      </c>
      <c r="O46" s="29">
        <f t="shared" si="3"/>
        <v>11</v>
      </c>
      <c r="P46" s="36"/>
    </row>
    <row r="47" spans="2:16" x14ac:dyDescent="0.2">
      <c r="B47" s="28"/>
      <c r="C47" s="61" t="s">
        <v>49</v>
      </c>
      <c r="D47" s="3">
        <v>3</v>
      </c>
      <c r="E47" s="3">
        <v>465000</v>
      </c>
      <c r="F47" s="3">
        <v>9886216</v>
      </c>
      <c r="G47" s="51">
        <v>549816</v>
      </c>
      <c r="H47" s="49">
        <f t="shared" si="0"/>
        <v>10901032</v>
      </c>
      <c r="I47" s="2">
        <v>0</v>
      </c>
      <c r="J47" s="2">
        <v>0</v>
      </c>
      <c r="K47" s="3">
        <v>2259283</v>
      </c>
      <c r="L47" s="43">
        <v>2352565</v>
      </c>
      <c r="M47" s="2">
        <f t="shared" si="1"/>
        <v>15512880</v>
      </c>
      <c r="N47" s="20">
        <f t="shared" si="2"/>
        <v>0.30285971113271487</v>
      </c>
      <c r="O47" s="29">
        <f t="shared" si="3"/>
        <v>38</v>
      </c>
      <c r="P47" s="36"/>
    </row>
    <row r="48" spans="2:16" x14ac:dyDescent="0.2">
      <c r="B48" s="28"/>
      <c r="C48" s="61" t="s">
        <v>50</v>
      </c>
      <c r="D48" s="3">
        <v>2</v>
      </c>
      <c r="E48" s="3">
        <v>674131</v>
      </c>
      <c r="F48" s="3">
        <v>51644275</v>
      </c>
      <c r="G48" s="51">
        <v>1209266</v>
      </c>
      <c r="H48" s="49">
        <f t="shared" si="0"/>
        <v>53527672</v>
      </c>
      <c r="I48" s="3">
        <v>19168638</v>
      </c>
      <c r="J48" s="2">
        <v>9300000</v>
      </c>
      <c r="K48" s="3">
        <v>230000</v>
      </c>
      <c r="L48" s="43">
        <v>5109503</v>
      </c>
      <c r="M48" s="2">
        <f t="shared" si="1"/>
        <v>87335813</v>
      </c>
      <c r="N48" s="20">
        <f t="shared" si="2"/>
        <v>1.7050669570525141</v>
      </c>
      <c r="O48" s="29">
        <f t="shared" si="3"/>
        <v>17</v>
      </c>
      <c r="P48" s="36"/>
    </row>
    <row r="49" spans="2:16" s="77" customFormat="1" x14ac:dyDescent="0.2">
      <c r="B49" s="67"/>
      <c r="C49" s="68" t="s">
        <v>51</v>
      </c>
      <c r="D49" s="69">
        <v>268</v>
      </c>
      <c r="E49" s="69">
        <v>91226840</v>
      </c>
      <c r="F49" s="69">
        <v>71558220</v>
      </c>
      <c r="G49" s="71">
        <v>8822719</v>
      </c>
      <c r="H49" s="72">
        <f t="shared" si="0"/>
        <v>171607779</v>
      </c>
      <c r="I49" s="69">
        <v>59167377</v>
      </c>
      <c r="J49" s="70">
        <v>0</v>
      </c>
      <c r="K49" s="69">
        <v>688000</v>
      </c>
      <c r="L49" s="73">
        <v>13608461</v>
      </c>
      <c r="M49" s="70">
        <f t="shared" si="1"/>
        <v>245071617</v>
      </c>
      <c r="N49" s="74">
        <f t="shared" si="2"/>
        <v>4.7845609023886819</v>
      </c>
      <c r="O49" s="75">
        <f t="shared" si="3"/>
        <v>5</v>
      </c>
      <c r="P49" s="76"/>
    </row>
    <row r="50" spans="2:16" x14ac:dyDescent="0.2">
      <c r="B50" s="52"/>
      <c r="C50" s="62" t="s">
        <v>52</v>
      </c>
      <c r="D50" s="53">
        <v>19</v>
      </c>
      <c r="E50" s="53">
        <v>1615560</v>
      </c>
      <c r="F50" s="53">
        <v>555325</v>
      </c>
      <c r="G50" s="54">
        <v>5000</v>
      </c>
      <c r="H50" s="55">
        <f t="shared" si="0"/>
        <v>2175885</v>
      </c>
      <c r="I50" s="53">
        <v>24166085</v>
      </c>
      <c r="J50" s="53">
        <v>0</v>
      </c>
      <c r="K50" s="57">
        <v>0</v>
      </c>
      <c r="L50" s="56">
        <v>403121</v>
      </c>
      <c r="M50" s="57">
        <f t="shared" si="1"/>
        <v>26745091</v>
      </c>
      <c r="N50" s="58">
        <f t="shared" si="2"/>
        <v>0.52214743712825551</v>
      </c>
      <c r="O50" s="59">
        <f t="shared" si="3"/>
        <v>32</v>
      </c>
      <c r="P50" s="60"/>
    </row>
    <row r="51" spans="2:16" s="77" customFormat="1" x14ac:dyDescent="0.2">
      <c r="B51" s="67"/>
      <c r="C51" s="68" t="s">
        <v>53</v>
      </c>
      <c r="D51" s="69">
        <v>24</v>
      </c>
      <c r="E51" s="69">
        <v>10670565</v>
      </c>
      <c r="F51" s="69">
        <v>29193340</v>
      </c>
      <c r="G51" s="71">
        <v>4938749</v>
      </c>
      <c r="H51" s="72">
        <f t="shared" si="0"/>
        <v>44802654</v>
      </c>
      <c r="I51" s="70">
        <v>0</v>
      </c>
      <c r="J51" s="70">
        <v>0</v>
      </c>
      <c r="K51" s="69">
        <v>1492400</v>
      </c>
      <c r="L51" s="73">
        <v>6522164</v>
      </c>
      <c r="M51" s="70">
        <f t="shared" si="1"/>
        <v>52817218</v>
      </c>
      <c r="N51" s="74">
        <f t="shared" si="2"/>
        <v>1.0311565219555383</v>
      </c>
      <c r="O51" s="75">
        <f t="shared" si="3"/>
        <v>25</v>
      </c>
      <c r="P51" s="76"/>
    </row>
    <row r="52" spans="2:16" x14ac:dyDescent="0.2">
      <c r="B52" s="28"/>
      <c r="C52" s="61" t="s">
        <v>54</v>
      </c>
      <c r="D52" s="3">
        <v>10</v>
      </c>
      <c r="E52" s="3">
        <v>966440</v>
      </c>
      <c r="F52" s="3">
        <v>11380235</v>
      </c>
      <c r="G52" s="51">
        <v>593678</v>
      </c>
      <c r="H52" s="49">
        <f t="shared" si="0"/>
        <v>12940353</v>
      </c>
      <c r="I52" s="2">
        <v>0</v>
      </c>
      <c r="J52" s="2">
        <v>0</v>
      </c>
      <c r="K52" s="3">
        <v>200000</v>
      </c>
      <c r="L52" s="43">
        <v>1416865</v>
      </c>
      <c r="M52" s="2">
        <f t="shared" si="1"/>
        <v>14557218</v>
      </c>
      <c r="N52" s="20">
        <f t="shared" si="2"/>
        <v>0.28420221379756416</v>
      </c>
      <c r="O52" s="29">
        <f t="shared" si="3"/>
        <v>39</v>
      </c>
      <c r="P52" s="36"/>
    </row>
    <row r="53" spans="2:16" x14ac:dyDescent="0.2">
      <c r="B53" s="28"/>
      <c r="C53" s="61" t="s">
        <v>55</v>
      </c>
      <c r="D53" s="3">
        <v>0</v>
      </c>
      <c r="E53" s="3">
        <v>0</v>
      </c>
      <c r="F53" s="3">
        <v>0</v>
      </c>
      <c r="G53" s="49">
        <v>0</v>
      </c>
      <c r="H53" s="49">
        <f t="shared" si="0"/>
        <v>0</v>
      </c>
      <c r="I53" s="2">
        <v>0</v>
      </c>
      <c r="J53" s="2">
        <v>0</v>
      </c>
      <c r="K53" s="2">
        <v>0</v>
      </c>
      <c r="L53" s="43">
        <v>2164845</v>
      </c>
      <c r="M53" s="2">
        <f t="shared" si="1"/>
        <v>2164845</v>
      </c>
      <c r="N53" s="20">
        <f t="shared" si="2"/>
        <v>4.2264513832834534E-2</v>
      </c>
      <c r="O53" s="29">
        <f t="shared" si="3"/>
        <v>51</v>
      </c>
      <c r="P53" s="36"/>
    </row>
    <row r="54" spans="2:16" x14ac:dyDescent="0.2">
      <c r="B54" s="28"/>
      <c r="C54" s="61" t="s">
        <v>56</v>
      </c>
      <c r="D54" s="3">
        <v>57</v>
      </c>
      <c r="E54" s="3">
        <v>7352041</v>
      </c>
      <c r="F54" s="3">
        <v>32171242</v>
      </c>
      <c r="G54" s="51">
        <v>2369271</v>
      </c>
      <c r="H54" s="49">
        <f t="shared" si="0"/>
        <v>41892554</v>
      </c>
      <c r="I54" s="3">
        <v>2652000</v>
      </c>
      <c r="J54" s="2">
        <v>0</v>
      </c>
      <c r="K54" s="3">
        <v>585200</v>
      </c>
      <c r="L54" s="43">
        <v>10731709</v>
      </c>
      <c r="M54" s="2">
        <f t="shared" si="1"/>
        <v>55861463</v>
      </c>
      <c r="N54" s="20">
        <f t="shared" si="2"/>
        <v>1.0905896614703936</v>
      </c>
      <c r="O54" s="29">
        <f t="shared" si="3"/>
        <v>24</v>
      </c>
      <c r="P54" s="36"/>
    </row>
    <row r="55" spans="2:16" x14ac:dyDescent="0.2">
      <c r="B55" s="52"/>
      <c r="C55" s="62" t="s">
        <v>57</v>
      </c>
      <c r="D55" s="53">
        <v>104</v>
      </c>
      <c r="E55" s="53">
        <v>12204020</v>
      </c>
      <c r="F55" s="53">
        <v>148233609</v>
      </c>
      <c r="G55" s="54">
        <v>9562209</v>
      </c>
      <c r="H55" s="55">
        <f t="shared" si="0"/>
        <v>169999838</v>
      </c>
      <c r="I55" s="53">
        <v>4342015</v>
      </c>
      <c r="J55" s="53">
        <v>3446860</v>
      </c>
      <c r="K55" s="53">
        <v>6645810</v>
      </c>
      <c r="L55" s="56">
        <v>22234188</v>
      </c>
      <c r="M55" s="57">
        <f t="shared" si="1"/>
        <v>206668711</v>
      </c>
      <c r="N55" s="58">
        <f t="shared" si="2"/>
        <v>4.034816624226484</v>
      </c>
      <c r="O55" s="59">
        <f t="shared" si="3"/>
        <v>7</v>
      </c>
      <c r="P55" s="60"/>
    </row>
    <row r="56" spans="2:16" x14ac:dyDescent="0.2">
      <c r="B56" s="28"/>
      <c r="C56" s="61" t="s">
        <v>58</v>
      </c>
      <c r="D56" s="3">
        <v>0</v>
      </c>
      <c r="E56" s="3">
        <v>0</v>
      </c>
      <c r="F56" s="3">
        <v>26612000</v>
      </c>
      <c r="G56" s="51">
        <v>135348</v>
      </c>
      <c r="H56" s="49">
        <f t="shared" si="0"/>
        <v>26747348</v>
      </c>
      <c r="I56" s="3">
        <v>13327197</v>
      </c>
      <c r="J56" s="2">
        <v>0</v>
      </c>
      <c r="K56" s="3">
        <v>950000</v>
      </c>
      <c r="L56" s="43">
        <v>887973</v>
      </c>
      <c r="M56" s="2">
        <f t="shared" si="1"/>
        <v>41912518</v>
      </c>
      <c r="N56" s="20">
        <f t="shared" si="2"/>
        <v>0.81826283026264068</v>
      </c>
      <c r="O56" s="29">
        <f t="shared" si="3"/>
        <v>28</v>
      </c>
      <c r="P56" s="36"/>
    </row>
    <row r="57" spans="2:16" x14ac:dyDescent="0.2">
      <c r="B57" s="28"/>
      <c r="C57" s="61" t="s">
        <v>59</v>
      </c>
      <c r="D57" s="3">
        <v>1</v>
      </c>
      <c r="E57" s="3">
        <v>4000</v>
      </c>
      <c r="F57" s="3">
        <v>1457291</v>
      </c>
      <c r="G57" s="51">
        <v>44800</v>
      </c>
      <c r="H57" s="49">
        <f t="shared" si="0"/>
        <v>1506091</v>
      </c>
      <c r="I57" s="3">
        <v>0</v>
      </c>
      <c r="J57" s="2">
        <v>0</v>
      </c>
      <c r="K57" s="3">
        <v>100000</v>
      </c>
      <c r="L57" s="43">
        <v>4109926</v>
      </c>
      <c r="M57" s="2">
        <f t="shared" si="1"/>
        <v>5716017</v>
      </c>
      <c r="N57" s="20">
        <f t="shared" si="2"/>
        <v>0.11159444651474694</v>
      </c>
      <c r="O57" s="29">
        <f t="shared" si="3"/>
        <v>48</v>
      </c>
      <c r="P57" s="36"/>
    </row>
    <row r="58" spans="2:16" x14ac:dyDescent="0.2">
      <c r="B58" s="28"/>
      <c r="C58" s="61" t="s">
        <v>68</v>
      </c>
      <c r="D58" s="3">
        <v>0</v>
      </c>
      <c r="E58" s="3">
        <v>0</v>
      </c>
      <c r="F58" s="3">
        <v>0</v>
      </c>
      <c r="G58" s="49">
        <v>0</v>
      </c>
      <c r="H58" s="49">
        <f t="shared" si="0"/>
        <v>0</v>
      </c>
      <c r="I58" s="2">
        <v>0</v>
      </c>
      <c r="J58" s="2">
        <v>0</v>
      </c>
      <c r="K58" s="3">
        <v>0</v>
      </c>
      <c r="L58" s="43">
        <v>0</v>
      </c>
      <c r="M58" s="2">
        <f t="shared" si="1"/>
        <v>0</v>
      </c>
      <c r="N58" s="20">
        <f t="shared" si="2"/>
        <v>0</v>
      </c>
      <c r="O58" s="29">
        <f t="shared" si="3"/>
        <v>53</v>
      </c>
      <c r="P58" s="36"/>
    </row>
    <row r="59" spans="2:16" s="77" customFormat="1" x14ac:dyDescent="0.2">
      <c r="B59" s="67"/>
      <c r="C59" s="68" t="s">
        <v>60</v>
      </c>
      <c r="D59" s="69">
        <v>58</v>
      </c>
      <c r="E59" s="69">
        <v>13251226</v>
      </c>
      <c r="F59" s="69">
        <v>36119101</v>
      </c>
      <c r="G59" s="71">
        <v>8365007</v>
      </c>
      <c r="H59" s="72">
        <f t="shared" si="0"/>
        <v>57735334</v>
      </c>
      <c r="I59" s="69">
        <v>53231253</v>
      </c>
      <c r="J59" s="70">
        <v>1361154</v>
      </c>
      <c r="K59" s="69">
        <v>5571108</v>
      </c>
      <c r="L59" s="73">
        <v>8152004</v>
      </c>
      <c r="M59" s="70">
        <f t="shared" si="1"/>
        <v>126050853</v>
      </c>
      <c r="N59" s="74">
        <f t="shared" si="2"/>
        <v>2.4609050626068343</v>
      </c>
      <c r="O59" s="75">
        <f t="shared" si="3"/>
        <v>14</v>
      </c>
      <c r="P59" s="76"/>
    </row>
    <row r="60" spans="2:16" x14ac:dyDescent="0.2">
      <c r="B60" s="52"/>
      <c r="C60" s="62" t="s">
        <v>61</v>
      </c>
      <c r="D60" s="53">
        <v>140</v>
      </c>
      <c r="E60" s="53">
        <v>12989984</v>
      </c>
      <c r="F60" s="53">
        <v>67024250.000000007</v>
      </c>
      <c r="G60" s="54">
        <v>882368</v>
      </c>
      <c r="H60" s="55">
        <f t="shared" si="0"/>
        <v>80896602</v>
      </c>
      <c r="I60" s="57">
        <v>64729981</v>
      </c>
      <c r="J60" s="57">
        <v>0</v>
      </c>
      <c r="K60" s="57">
        <v>446252</v>
      </c>
      <c r="L60" s="56">
        <v>12857404</v>
      </c>
      <c r="M60" s="57">
        <f t="shared" si="1"/>
        <v>158930239</v>
      </c>
      <c r="N60" s="58">
        <f t="shared" si="2"/>
        <v>3.1028130349614864</v>
      </c>
      <c r="O60" s="59">
        <f t="shared" si="3"/>
        <v>10</v>
      </c>
      <c r="P60" s="60"/>
    </row>
    <row r="61" spans="2:16" x14ac:dyDescent="0.2">
      <c r="B61" s="28"/>
      <c r="C61" s="61" t="s">
        <v>62</v>
      </c>
      <c r="D61" s="3">
        <v>11</v>
      </c>
      <c r="E61" s="3">
        <v>2358173</v>
      </c>
      <c r="F61" s="3">
        <v>298501</v>
      </c>
      <c r="G61" s="49">
        <v>25163</v>
      </c>
      <c r="H61" s="49">
        <f t="shared" si="0"/>
        <v>2681837</v>
      </c>
      <c r="I61" s="2">
        <v>0</v>
      </c>
      <c r="J61" s="2">
        <v>0</v>
      </c>
      <c r="K61" s="2">
        <v>0</v>
      </c>
      <c r="L61" s="43">
        <v>10739459</v>
      </c>
      <c r="M61" s="2">
        <f t="shared" si="1"/>
        <v>13421296</v>
      </c>
      <c r="N61" s="20">
        <f t="shared" si="2"/>
        <v>0.26202548009052229</v>
      </c>
      <c r="O61" s="29">
        <f t="shared" si="3"/>
        <v>40</v>
      </c>
      <c r="P61" s="36"/>
    </row>
    <row r="62" spans="2:16" x14ac:dyDescent="0.2">
      <c r="B62" s="28"/>
      <c r="C62" s="61" t="s">
        <v>63</v>
      </c>
      <c r="D62" s="3">
        <v>11</v>
      </c>
      <c r="E62" s="3">
        <v>609968</v>
      </c>
      <c r="F62" s="3">
        <v>24093222</v>
      </c>
      <c r="G62" s="49">
        <v>2232946</v>
      </c>
      <c r="H62" s="49">
        <f t="shared" si="0"/>
        <v>26936136</v>
      </c>
      <c r="I62" s="2">
        <v>51961696</v>
      </c>
      <c r="J62" s="2">
        <v>0</v>
      </c>
      <c r="K62" s="2">
        <v>40400</v>
      </c>
      <c r="L62" s="43">
        <v>28480772</v>
      </c>
      <c r="M62" s="2">
        <f t="shared" si="1"/>
        <v>107419004</v>
      </c>
      <c r="N62" s="20">
        <f t="shared" si="2"/>
        <v>2.09715336685412</v>
      </c>
      <c r="O62" s="29">
        <f t="shared" si="3"/>
        <v>15</v>
      </c>
      <c r="P62" s="36"/>
    </row>
    <row r="63" spans="2:16" ht="12" thickBot="1" x14ac:dyDescent="0.25">
      <c r="B63" s="28"/>
      <c r="C63" s="61" t="s">
        <v>64</v>
      </c>
      <c r="D63" s="3">
        <v>4</v>
      </c>
      <c r="E63" s="3">
        <v>352000</v>
      </c>
      <c r="F63" s="3">
        <v>372141</v>
      </c>
      <c r="G63" s="49">
        <v>72000</v>
      </c>
      <c r="H63" s="49">
        <f t="shared" si="0"/>
        <v>796141</v>
      </c>
      <c r="I63" s="2">
        <v>0</v>
      </c>
      <c r="J63" s="2">
        <v>0</v>
      </c>
      <c r="K63" s="2">
        <v>0</v>
      </c>
      <c r="L63" s="43">
        <v>1284094</v>
      </c>
      <c r="M63" s="2">
        <f t="shared" si="1"/>
        <v>2080235</v>
      </c>
      <c r="N63" s="20">
        <f t="shared" si="2"/>
        <v>4.0612663231338296E-2</v>
      </c>
      <c r="O63" s="38">
        <f t="shared" si="3"/>
        <v>52</v>
      </c>
      <c r="P63" s="40"/>
    </row>
    <row r="64" spans="2:16" x14ac:dyDescent="0.2">
      <c r="B64" s="26"/>
      <c r="C64" s="30"/>
      <c r="D64" s="31"/>
      <c r="E64" s="31"/>
      <c r="F64" s="31"/>
      <c r="G64" s="47"/>
      <c r="H64" s="47"/>
      <c r="I64" s="31"/>
      <c r="J64" s="31"/>
      <c r="K64" s="31"/>
      <c r="L64" s="41"/>
      <c r="M64" s="30"/>
      <c r="N64" s="30"/>
      <c r="O64" s="30"/>
      <c r="P64" s="32"/>
    </row>
    <row r="65" spans="2:16" x14ac:dyDescent="0.2">
      <c r="B65" s="28"/>
      <c r="C65" s="29" t="s">
        <v>15</v>
      </c>
      <c r="D65" s="33">
        <f t="shared" ref="D65:N65" si="4">SUM(D8:D64)</f>
        <v>3890</v>
      </c>
      <c r="E65" s="34">
        <f t="shared" si="4"/>
        <v>866541153</v>
      </c>
      <c r="F65" s="34">
        <f t="shared" si="4"/>
        <v>1633834568</v>
      </c>
      <c r="G65" s="48">
        <f t="shared" si="4"/>
        <v>267427136</v>
      </c>
      <c r="H65" s="48">
        <f t="shared" si="4"/>
        <v>2767802857</v>
      </c>
      <c r="I65" s="34">
        <f t="shared" si="4"/>
        <v>1840702901</v>
      </c>
      <c r="J65" s="34">
        <f t="shared" si="4"/>
        <v>112139259</v>
      </c>
      <c r="K65" s="34">
        <f t="shared" si="4"/>
        <v>42856991</v>
      </c>
      <c r="L65" s="45">
        <f t="shared" si="4"/>
        <v>358631914</v>
      </c>
      <c r="M65" s="34">
        <f>SUM(M8:M63)</f>
        <v>5122133922</v>
      </c>
      <c r="N65" s="35">
        <f t="shared" si="4"/>
        <v>100.00000000000001</v>
      </c>
      <c r="O65" s="29"/>
      <c r="P65" s="36"/>
    </row>
    <row r="66" spans="2:16" ht="12" thickBot="1" x14ac:dyDescent="0.25">
      <c r="B66" s="37"/>
      <c r="C66" s="38"/>
      <c r="D66" s="39"/>
      <c r="E66" s="39"/>
      <c r="F66" s="39"/>
      <c r="G66" s="50"/>
      <c r="H66" s="50"/>
      <c r="I66" s="39"/>
      <c r="J66" s="39"/>
      <c r="K66" s="39"/>
      <c r="L66" s="46"/>
      <c r="M66" s="38"/>
      <c r="N66" s="38"/>
      <c r="O66" s="38"/>
      <c r="P66" s="40"/>
    </row>
    <row r="67" spans="2:16" x14ac:dyDescent="0.2">
      <c r="B67" s="29"/>
      <c r="C67" s="29"/>
      <c r="D67" s="33" t="s">
        <v>76</v>
      </c>
      <c r="E67" s="33"/>
      <c r="F67" s="33"/>
      <c r="G67" s="33"/>
      <c r="H67" s="33"/>
      <c r="I67" s="33"/>
      <c r="J67" s="33"/>
      <c r="K67" s="33"/>
      <c r="L67" s="33"/>
      <c r="M67" s="29"/>
      <c r="N67" s="29"/>
      <c r="O67" s="29"/>
      <c r="P67" s="29"/>
    </row>
    <row r="68" spans="2:16" x14ac:dyDescent="0.2">
      <c r="D68" s="2" t="s">
        <v>73</v>
      </c>
    </row>
  </sheetData>
  <mergeCells count="3">
    <mergeCell ref="B1:P1"/>
    <mergeCell ref="B2:P2"/>
    <mergeCell ref="I4:J4"/>
  </mergeCells>
  <phoneticPr fontId="0" type="noConversion"/>
  <printOptions horizontalCentered="1" verticalCentered="1"/>
  <pageMargins left="0.25" right="0.25" top="0.5" bottom="0.25" header="0.5" footer="0.5"/>
  <pageSetup scale="78" orientation="landscape" r:id="rId1"/>
  <headerFooter alignWithMargins="0"/>
  <ignoredErrors>
    <ignoredError sqref="H64:H66 H8:H28 H29:H63" formulaRange="1"/>
    <ignoredError sqref="M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t-14</vt:lpstr>
      <vt:lpstr>'t-14'!Print_Area</vt:lpstr>
      <vt:lpstr>qrySec90_states_BO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homeadmin</dc:creator>
  <cp:lastModifiedBy>USDOT</cp:lastModifiedBy>
  <cp:lastPrinted>2007-04-11T15:29:15Z</cp:lastPrinted>
  <dcterms:created xsi:type="dcterms:W3CDTF">2004-01-16T14:19:20Z</dcterms:created>
  <dcterms:modified xsi:type="dcterms:W3CDTF">2015-10-01T18:48:03Z</dcterms:modified>
</cp:coreProperties>
</file>