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6135" windowWidth="25245" windowHeight="6135"/>
  </bookViews>
  <sheets>
    <sheet name="t-14" sheetId="1" r:id="rId1"/>
  </sheets>
  <definedNames>
    <definedName name="_xlnm.Print_Area" localSheetId="0">'t-14'!$A$1:$J$87</definedName>
    <definedName name="Print_Area_MI">'t-14'!$B$1:$L$90</definedName>
  </definedNames>
  <calcPr calcId="145621"/>
</workbook>
</file>

<file path=xl/calcChain.xml><?xml version="1.0" encoding="utf-8"?>
<calcChain xmlns="http://schemas.openxmlformats.org/spreadsheetml/2006/main">
  <c r="I37" i="1" l="1"/>
  <c r="I35" i="1"/>
  <c r="I33" i="1"/>
  <c r="I31" i="1"/>
  <c r="I29" i="1" l="1"/>
  <c r="I27" i="1"/>
  <c r="I25" i="1"/>
  <c r="I23" i="1"/>
  <c r="I18" i="1"/>
  <c r="I16" i="1"/>
  <c r="I14" i="1"/>
  <c r="F20" i="1"/>
  <c r="F40" i="1" s="1"/>
  <c r="H20" i="1" l="1"/>
  <c r="H40" i="1" s="1"/>
  <c r="E81" i="1"/>
  <c r="F67" i="1"/>
  <c r="E20" i="1"/>
  <c r="E40" i="1" s="1"/>
  <c r="D67" i="1"/>
  <c r="E53" i="1" s="1"/>
  <c r="D81" i="1"/>
  <c r="G20" i="1"/>
  <c r="G40" i="1" s="1"/>
  <c r="E65" i="1" l="1"/>
  <c r="E62" i="1"/>
  <c r="E60" i="1"/>
  <c r="E58" i="1"/>
  <c r="E56" i="1"/>
  <c r="E54" i="1"/>
  <c r="E52" i="1"/>
  <c r="E63" i="1"/>
  <c r="E61" i="1"/>
  <c r="E59" i="1"/>
  <c r="E57" i="1"/>
  <c r="E55" i="1"/>
  <c r="I20" i="1"/>
  <c r="I40" i="1" s="1"/>
  <c r="J31" i="1" l="1"/>
  <c r="J33" i="1"/>
  <c r="J37" i="1"/>
  <c r="J35" i="1"/>
  <c r="H42" i="1"/>
  <c r="E67" i="1"/>
  <c r="J20" i="1"/>
  <c r="J18" i="1" l="1"/>
  <c r="J27" i="1"/>
  <c r="F42" i="1"/>
  <c r="J29" i="1"/>
  <c r="I42" i="1"/>
  <c r="J25" i="1"/>
  <c r="J23" i="1"/>
  <c r="G42" i="1"/>
  <c r="J14" i="1"/>
  <c r="J16" i="1"/>
  <c r="E42" i="1"/>
</calcChain>
</file>

<file path=xl/sharedStrings.xml><?xml version="1.0" encoding="utf-8"?>
<sst xmlns="http://schemas.openxmlformats.org/spreadsheetml/2006/main" count="83" uniqueCount="57">
  <si>
    <t xml:space="preserve"> </t>
  </si>
  <si>
    <t>TOTAL AMOUNT</t>
  </si>
  <si>
    <t>AREAS</t>
  </si>
  <si>
    <t>Total</t>
  </si>
  <si>
    <t>ACTIVITY</t>
  </si>
  <si>
    <t>OVER 1 MILLION</t>
  </si>
  <si>
    <t>200,000 - 1,000,000</t>
  </si>
  <si>
    <t>50,000 - 200,000</t>
  </si>
  <si>
    <t xml:space="preserve">    SUB-TOTAL</t>
  </si>
  <si>
    <t>PLANNING</t>
  </si>
  <si>
    <t>OPERATING</t>
  </si>
  <si>
    <t>TOTAL</t>
  </si>
  <si>
    <t>BUS PURCHASES:</t>
  </si>
  <si>
    <t>FERRY BOAT PURCHASES:</t>
  </si>
  <si>
    <t>TOTAL VEHICLES</t>
  </si>
  <si>
    <t>#</t>
  </si>
  <si>
    <t>200,000 - 1 MILLION</t>
  </si>
  <si>
    <t>BUS</t>
  </si>
  <si>
    <t xml:space="preserve">    BUS PURCHASES</t>
  </si>
  <si>
    <t xml:space="preserve">    BUS OTHER</t>
  </si>
  <si>
    <t xml:space="preserve">    BUS MAINTENANCE FACILITY</t>
  </si>
  <si>
    <t>Percent of Total</t>
  </si>
  <si>
    <t>Percent of</t>
  </si>
  <si>
    <t xml:space="preserve">%  </t>
  </si>
  <si>
    <t xml:space="preserve">#  </t>
  </si>
  <si>
    <t xml:space="preserve">$        </t>
  </si>
  <si>
    <t xml:space="preserve">$    </t>
  </si>
  <si>
    <t>Percentage of Obligations by Category</t>
  </si>
  <si>
    <t>VEHICLE PURCHASES BY TYPE</t>
  </si>
  <si>
    <t>VEHICLE PURCHASES BY POPULATION GROUP</t>
  </si>
  <si>
    <t>BY POPULATION GROUP</t>
  </si>
  <si>
    <t>URBANIZED</t>
  </si>
  <si>
    <t>graph</t>
  </si>
  <si>
    <t>TABLE 14</t>
  </si>
  <si>
    <t>Percentage of Vehicles by Population Group</t>
  </si>
  <si>
    <t>40 ft Bus</t>
  </si>
  <si>
    <t>35 ft Bus</t>
  </si>
  <si>
    <t>30 ft Bus</t>
  </si>
  <si>
    <t>&lt;30 ft Bus</t>
  </si>
  <si>
    <t>Bus Articulated</t>
  </si>
  <si>
    <t>Bus Commuter/Suburban</t>
  </si>
  <si>
    <t>Bus Dual Mode</t>
  </si>
  <si>
    <t>Bus Trolley STD</t>
  </si>
  <si>
    <t>Bus Used</t>
  </si>
  <si>
    <t>Vans</t>
  </si>
  <si>
    <t>Bus Intercity</t>
  </si>
  <si>
    <t>Sedan/Station Wagon</t>
  </si>
  <si>
    <t>Under 50,000</t>
  </si>
  <si>
    <t>FY 2012 SUMMARY OF URBANIZED AREA FORMULA OBLIGATIONS</t>
  </si>
  <si>
    <t>UNDER 50,000</t>
  </si>
  <si>
    <t>NEW STARTS PROJECTS</t>
  </si>
  <si>
    <t>FIXED GUIDEWAY MOD PROJECTS</t>
  </si>
  <si>
    <t>SAFETY AND SECURITY</t>
  </si>
  <si>
    <t>RESEARCH</t>
  </si>
  <si>
    <t>OVERSIGHT REVIEWS</t>
  </si>
  <si>
    <t>MANAGEMENT TRAINING</t>
  </si>
  <si>
    <t>NOTE:  Spare Parts / Assoc Capital Maintenance Items included in Bus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</si>
</sst>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dd\-mmm\-yy_)"/>
    <numFmt numFmtId="166" formatCode="_(* #,##0_);_(* \(#,##0\);_(* &quot;-&quot;??_);_(@_)"/>
  </numFmts>
  <fonts count="20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.5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165" fontId="0" fillId="0" borderId="0"/>
    <xf numFmtId="43" fontId="1" fillId="0" borderId="0" applyFont="0" applyFill="0" applyBorder="0" applyAlignment="0" applyProtection="0"/>
  </cellStyleXfs>
  <cellXfs count="104">
    <xf numFmtId="165" fontId="0" fillId="0" borderId="0" xfId="0"/>
    <xf numFmtId="165" fontId="2" fillId="0" borderId="0" xfId="0" applyFont="1"/>
    <xf numFmtId="165" fontId="3" fillId="0" borderId="1" xfId="0" applyFont="1" applyBorder="1"/>
    <xf numFmtId="165" fontId="3" fillId="0" borderId="2" xfId="0" applyFont="1" applyBorder="1"/>
    <xf numFmtId="165" fontId="3" fillId="0" borderId="3" xfId="0" applyFont="1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4" xfId="0" applyBorder="1"/>
    <xf numFmtId="165" fontId="0" fillId="0" borderId="5" xfId="0" applyBorder="1"/>
    <xf numFmtId="5" fontId="0" fillId="0" borderId="0" xfId="0" applyNumberFormat="1" applyProtection="1"/>
    <xf numFmtId="37" fontId="0" fillId="0" borderId="0" xfId="0" applyNumberFormat="1" applyProtection="1"/>
    <xf numFmtId="165" fontId="0" fillId="0" borderId="6" xfId="0" applyBorder="1"/>
    <xf numFmtId="165" fontId="0" fillId="0" borderId="7" xfId="0" applyBorder="1"/>
    <xf numFmtId="165" fontId="0" fillId="0" borderId="8" xfId="0" applyBorder="1"/>
    <xf numFmtId="37" fontId="0" fillId="0" borderId="7" xfId="0" applyNumberFormat="1" applyBorder="1" applyProtection="1"/>
    <xf numFmtId="5" fontId="3" fillId="0" borderId="0" xfId="0" applyNumberFormat="1" applyFont="1" applyProtection="1"/>
    <xf numFmtId="37" fontId="3" fillId="0" borderId="0" xfId="0" applyNumberFormat="1" applyFont="1" applyProtection="1"/>
    <xf numFmtId="164" fontId="5" fillId="0" borderId="0" xfId="0" applyNumberFormat="1" applyFont="1" applyProtection="1"/>
    <xf numFmtId="165" fontId="6" fillId="0" borderId="0" xfId="0" applyFont="1"/>
    <xf numFmtId="37" fontId="4" fillId="0" borderId="0" xfId="0" applyNumberFormat="1" applyFont="1" applyProtection="1"/>
    <xf numFmtId="165" fontId="4" fillId="0" borderId="0" xfId="0" applyFont="1"/>
    <xf numFmtId="165" fontId="4" fillId="0" borderId="0" xfId="0" applyFont="1" applyFill="1"/>
    <xf numFmtId="37" fontId="6" fillId="0" borderId="9" xfId="0" applyNumberFormat="1" applyFont="1" applyBorder="1" applyProtection="1"/>
    <xf numFmtId="5" fontId="4" fillId="0" borderId="0" xfId="0" applyNumberFormat="1" applyFont="1" applyProtection="1"/>
    <xf numFmtId="165" fontId="7" fillId="0" borderId="0" xfId="0" applyFont="1"/>
    <xf numFmtId="165" fontId="3" fillId="0" borderId="0" xfId="0" applyFont="1" applyAlignment="1">
      <alignment horizontal="center"/>
    </xf>
    <xf numFmtId="165" fontId="3" fillId="0" borderId="4" xfId="0" applyFont="1" applyBorder="1" applyAlignment="1">
      <alignment horizontal="center"/>
    </xf>
    <xf numFmtId="165" fontId="9" fillId="0" borderId="0" xfId="0" applyFont="1"/>
    <xf numFmtId="37" fontId="11" fillId="0" borderId="9" xfId="0" applyNumberFormat="1" applyFont="1" applyBorder="1" applyProtection="1"/>
    <xf numFmtId="164" fontId="11" fillId="0" borderId="9" xfId="0" applyNumberFormat="1" applyFont="1" applyBorder="1" applyProtection="1"/>
    <xf numFmtId="165" fontId="0" fillId="0" borderId="10" xfId="0" applyBorder="1"/>
    <xf numFmtId="165" fontId="0" fillId="0" borderId="11" xfId="0" applyBorder="1"/>
    <xf numFmtId="165" fontId="0" fillId="0" borderId="12" xfId="0" applyBorder="1"/>
    <xf numFmtId="165" fontId="6" fillId="0" borderId="13" xfId="0" applyFont="1" applyBorder="1"/>
    <xf numFmtId="165" fontId="6" fillId="0" borderId="0" xfId="0" applyFont="1" applyBorder="1"/>
    <xf numFmtId="165" fontId="6" fillId="0" borderId="14" xfId="0" applyFont="1" applyBorder="1"/>
    <xf numFmtId="165" fontId="6" fillId="0" borderId="0" xfId="0" applyFont="1" applyBorder="1" applyAlignment="1">
      <alignment horizontal="right"/>
    </xf>
    <xf numFmtId="165" fontId="4" fillId="0" borderId="14" xfId="0" applyFont="1" applyBorder="1" applyAlignment="1">
      <alignment horizontal="right"/>
    </xf>
    <xf numFmtId="165" fontId="8" fillId="0" borderId="13" xfId="0" applyFont="1" applyBorder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5" fontId="11" fillId="0" borderId="14" xfId="0" applyNumberFormat="1" applyFont="1" applyBorder="1" applyProtection="1"/>
    <xf numFmtId="3" fontId="11" fillId="0" borderId="14" xfId="0" applyNumberFormat="1" applyFont="1" applyBorder="1" applyProtection="1"/>
    <xf numFmtId="3" fontId="11" fillId="0" borderId="14" xfId="0" applyNumberFormat="1" applyFont="1" applyBorder="1"/>
    <xf numFmtId="1" fontId="11" fillId="0" borderId="14" xfId="0" applyNumberFormat="1" applyFont="1" applyBorder="1"/>
    <xf numFmtId="3" fontId="11" fillId="0" borderId="15" xfId="0" applyNumberFormat="1" applyFont="1" applyBorder="1"/>
    <xf numFmtId="165" fontId="11" fillId="0" borderId="14" xfId="0" applyFont="1" applyBorder="1"/>
    <xf numFmtId="165" fontId="6" fillId="0" borderId="16" xfId="0" applyFont="1" applyBorder="1"/>
    <xf numFmtId="165" fontId="6" fillId="0" borderId="9" xfId="0" applyFont="1" applyBorder="1"/>
    <xf numFmtId="165" fontId="10" fillId="0" borderId="9" xfId="0" applyFont="1" applyBorder="1"/>
    <xf numFmtId="37" fontId="10" fillId="0" borderId="9" xfId="0" applyNumberFormat="1" applyFont="1" applyBorder="1" applyProtection="1"/>
    <xf numFmtId="165" fontId="4" fillId="0" borderId="15" xfId="0" applyFont="1" applyBorder="1"/>
    <xf numFmtId="165" fontId="6" fillId="0" borderId="10" xfId="0" applyFont="1" applyBorder="1"/>
    <xf numFmtId="165" fontId="6" fillId="0" borderId="11" xfId="0" applyFont="1" applyBorder="1"/>
    <xf numFmtId="165" fontId="6" fillId="0" borderId="12" xfId="0" applyFont="1" applyBorder="1"/>
    <xf numFmtId="165" fontId="6" fillId="0" borderId="0" xfId="0" applyFont="1" applyBorder="1" applyAlignment="1">
      <alignment horizontal="center"/>
    </xf>
    <xf numFmtId="3" fontId="6" fillId="0" borderId="14" xfId="0" applyNumberFormat="1" applyFont="1" applyBorder="1" applyAlignment="1">
      <alignment horizontal="right"/>
    </xf>
    <xf numFmtId="37" fontId="6" fillId="0" borderId="0" xfId="0" applyNumberFormat="1" applyFont="1" applyBorder="1" applyProtection="1"/>
    <xf numFmtId="37" fontId="6" fillId="0" borderId="14" xfId="0" applyNumberFormat="1" applyFont="1" applyBorder="1" applyProtection="1"/>
    <xf numFmtId="37" fontId="6" fillId="0" borderId="15" xfId="0" applyNumberFormat="1" applyFont="1" applyBorder="1" applyProtection="1"/>
    <xf numFmtId="5" fontId="6" fillId="0" borderId="14" xfId="0" applyNumberFormat="1" applyFont="1" applyBorder="1" applyProtection="1"/>
    <xf numFmtId="165" fontId="6" fillId="0" borderId="15" xfId="0" applyFont="1" applyBorder="1"/>
    <xf numFmtId="165" fontId="12" fillId="0" borderId="0" xfId="0" applyFont="1"/>
    <xf numFmtId="165" fontId="15" fillId="0" borderId="0" xfId="0" applyFont="1"/>
    <xf numFmtId="5" fontId="15" fillId="0" borderId="0" xfId="0" applyNumberFormat="1" applyFont="1" applyProtection="1"/>
    <xf numFmtId="37" fontId="16" fillId="0" borderId="0" xfId="0" applyNumberFormat="1" applyFont="1" applyProtection="1"/>
    <xf numFmtId="165" fontId="17" fillId="0" borderId="0" xfId="0" applyFont="1"/>
    <xf numFmtId="37" fontId="15" fillId="0" borderId="0" xfId="0" applyNumberFormat="1" applyFont="1" applyProtection="1"/>
    <xf numFmtId="37" fontId="17" fillId="0" borderId="0" xfId="0" applyNumberFormat="1" applyFont="1" applyProtection="1"/>
    <xf numFmtId="37" fontId="7" fillId="0" borderId="0" xfId="0" applyNumberFormat="1" applyFont="1" applyProtection="1"/>
    <xf numFmtId="37" fontId="18" fillId="0" borderId="0" xfId="0" applyNumberFormat="1" applyFont="1" applyProtection="1"/>
    <xf numFmtId="165" fontId="5" fillId="0" borderId="0" xfId="0" applyFont="1"/>
    <xf numFmtId="165" fontId="18" fillId="0" borderId="0" xfId="0" applyFont="1"/>
    <xf numFmtId="165" fontId="6" fillId="0" borderId="17" xfId="0" applyFont="1" applyFill="1" applyBorder="1"/>
    <xf numFmtId="165" fontId="6" fillId="0" borderId="7" xfId="0" applyFont="1" applyFill="1" applyBorder="1"/>
    <xf numFmtId="165" fontId="4" fillId="0" borderId="18" xfId="0" applyFont="1" applyFill="1" applyBorder="1"/>
    <xf numFmtId="165" fontId="6" fillId="0" borderId="18" xfId="0" applyFont="1" applyFill="1" applyBorder="1"/>
    <xf numFmtId="2" fontId="13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2" fontId="14" fillId="0" borderId="0" xfId="0" applyNumberFormat="1" applyFont="1" applyProtection="1"/>
    <xf numFmtId="10" fontId="4" fillId="0" borderId="0" xfId="0" applyNumberFormat="1" applyFont="1"/>
    <xf numFmtId="166" fontId="0" fillId="0" borderId="0" xfId="1" applyNumberFormat="1" applyFont="1"/>
    <xf numFmtId="165" fontId="0" fillId="0" borderId="0" xfId="0" applyAlignment="1">
      <alignment horizontal="center" wrapText="1"/>
    </xf>
    <xf numFmtId="165" fontId="0" fillId="0" borderId="0" xfId="0" applyBorder="1"/>
    <xf numFmtId="165" fontId="5" fillId="0" borderId="0" xfId="0" applyFont="1" applyBorder="1"/>
    <xf numFmtId="165" fontId="19" fillId="0" borderId="0" xfId="0" applyFont="1" applyBorder="1"/>
    <xf numFmtId="3" fontId="0" fillId="0" borderId="0" xfId="0" applyNumberFormat="1"/>
    <xf numFmtId="165" fontId="19" fillId="0" borderId="4" xfId="0" applyFont="1" applyBorder="1"/>
    <xf numFmtId="165" fontId="2" fillId="0" borderId="0" xfId="0" applyFont="1" applyAlignment="1">
      <alignment horizontal="center"/>
    </xf>
    <xf numFmtId="37" fontId="3" fillId="0" borderId="0" xfId="0" applyNumberFormat="1" applyFont="1" applyAlignment="1" applyProtection="1">
      <alignment horizontal="center" wrapText="1"/>
    </xf>
    <xf numFmtId="165" fontId="0" fillId="0" borderId="0" xfId="0" applyAlignment="1">
      <alignment horizontal="center" wrapText="1"/>
    </xf>
    <xf numFmtId="165" fontId="3" fillId="0" borderId="0" xfId="0" applyFont="1" applyBorder="1"/>
    <xf numFmtId="165" fontId="3" fillId="0" borderId="19" xfId="0" applyFont="1" applyBorder="1"/>
    <xf numFmtId="165" fontId="9" fillId="0" borderId="20" xfId="0" applyFont="1" applyBorder="1" applyAlignment="1">
      <alignment horizontal="center"/>
    </xf>
    <xf numFmtId="165" fontId="3" fillId="0" borderId="20" xfId="0" applyFont="1" applyBorder="1"/>
    <xf numFmtId="165" fontId="0" fillId="0" borderId="21" xfId="0" applyBorder="1"/>
    <xf numFmtId="165" fontId="5" fillId="0" borderId="20" xfId="0" applyFont="1" applyBorder="1"/>
    <xf numFmtId="164" fontId="5" fillId="0" borderId="20" xfId="0" applyNumberFormat="1" applyFont="1" applyBorder="1" applyProtection="1"/>
    <xf numFmtId="37" fontId="5" fillId="0" borderId="20" xfId="0" applyNumberFormat="1" applyFont="1" applyBorder="1" applyProtection="1"/>
    <xf numFmtId="5" fontId="5" fillId="0" borderId="20" xfId="0" applyNumberFormat="1" applyFont="1" applyBorder="1" applyProtection="1"/>
    <xf numFmtId="37" fontId="5" fillId="0" borderId="21" xfId="0" applyNumberFormat="1" applyFont="1" applyBorder="1" applyProtection="1"/>
    <xf numFmtId="165" fontId="5" fillId="0" borderId="2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15875</xdr:colOff>
          <xdr:row>72</xdr:row>
          <xdr:rowOff>15874</xdr:rowOff>
        </xdr:from>
        <xdr:to>
          <xdr:col>9</xdr:col>
          <xdr:colOff>63499</xdr:colOff>
          <xdr:row>85</xdr:row>
          <xdr:rowOff>158750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51</xdr:row>
          <xdr:rowOff>15875</xdr:rowOff>
        </xdr:from>
        <xdr:to>
          <xdr:col>9</xdr:col>
          <xdr:colOff>79375</xdr:colOff>
          <xdr:row>66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W91"/>
  <sheetViews>
    <sheetView tabSelected="1" defaultGridColor="0" colorId="22" zoomScale="70" zoomScaleNormal="70" workbookViewId="0">
      <selection activeCell="L30" sqref="L30"/>
    </sheetView>
  </sheetViews>
  <sheetFormatPr defaultColWidth="11.44140625" defaultRowHeight="15" x14ac:dyDescent="0.2"/>
  <cols>
    <col min="1" max="1" width="6.77734375" customWidth="1"/>
    <col min="2" max="2" width="11.44140625" customWidth="1"/>
    <col min="3" max="3" width="11.77734375" customWidth="1"/>
    <col min="4" max="4" width="7.6640625" customWidth="1"/>
    <col min="5" max="8" width="20.77734375" customWidth="1"/>
    <col min="9" max="9" width="18.44140625" bestFit="1" customWidth="1"/>
    <col min="10" max="10" width="9.88671875" bestFit="1" customWidth="1"/>
    <col min="11" max="11" width="15.77734375" customWidth="1"/>
    <col min="12" max="12" width="14" bestFit="1" customWidth="1"/>
  </cols>
  <sheetData>
    <row r="1" spans="2:23" ht="18" x14ac:dyDescent="0.25">
      <c r="B1" s="90" t="s">
        <v>33</v>
      </c>
      <c r="C1" s="90"/>
      <c r="D1" s="90"/>
      <c r="E1" s="90"/>
      <c r="F1" s="90"/>
      <c r="G1" s="90"/>
      <c r="H1" s="90"/>
      <c r="I1" s="90"/>
      <c r="J1" s="90"/>
    </row>
    <row r="2" spans="2:23" ht="18" x14ac:dyDescent="0.25">
      <c r="E2" s="1" t="s">
        <v>0</v>
      </c>
      <c r="F2" s="1"/>
      <c r="G2" s="1"/>
    </row>
    <row r="3" spans="2:23" ht="18" x14ac:dyDescent="0.25">
      <c r="B3" s="90" t="s">
        <v>48</v>
      </c>
      <c r="C3" s="90"/>
      <c r="D3" s="90"/>
      <c r="E3" s="90"/>
      <c r="F3" s="90"/>
      <c r="G3" s="90"/>
      <c r="H3" s="90"/>
      <c r="I3" s="90"/>
      <c r="J3" s="90"/>
    </row>
    <row r="4" spans="2:23" ht="18" x14ac:dyDescent="0.25">
      <c r="B4" s="90" t="s">
        <v>30</v>
      </c>
      <c r="C4" s="90"/>
      <c r="D4" s="90"/>
      <c r="E4" s="90"/>
      <c r="F4" s="90"/>
      <c r="G4" s="90"/>
      <c r="H4" s="90"/>
      <c r="I4" s="90"/>
      <c r="J4" s="90"/>
    </row>
    <row r="5" spans="2:23" ht="18.75" thickBot="1" x14ac:dyDescent="0.3">
      <c r="F5" s="1"/>
      <c r="G5" s="1"/>
    </row>
    <row r="6" spans="2:23" ht="15.75" x14ac:dyDescent="0.25">
      <c r="B6" s="2"/>
      <c r="C6" s="3"/>
      <c r="D6" s="4"/>
      <c r="E6" s="3" t="s">
        <v>0</v>
      </c>
      <c r="F6" s="3" t="s">
        <v>0</v>
      </c>
      <c r="G6" s="3" t="s">
        <v>0</v>
      </c>
      <c r="H6" s="3"/>
      <c r="I6" s="3"/>
      <c r="J6" s="94"/>
      <c r="L6" s="83"/>
    </row>
    <row r="7" spans="2:23" ht="15.75" x14ac:dyDescent="0.25">
      <c r="B7" s="5"/>
      <c r="C7" s="6"/>
      <c r="D7" s="7"/>
      <c r="E7" s="26" t="s">
        <v>31</v>
      </c>
      <c r="F7" s="26" t="s">
        <v>31</v>
      </c>
      <c r="G7" s="26" t="s">
        <v>31</v>
      </c>
      <c r="H7" s="26"/>
      <c r="I7" s="26" t="s">
        <v>1</v>
      </c>
      <c r="J7" s="95" t="s">
        <v>22</v>
      </c>
      <c r="K7" t="s">
        <v>0</v>
      </c>
    </row>
    <row r="8" spans="2:23" ht="15.75" x14ac:dyDescent="0.25">
      <c r="B8" s="5"/>
      <c r="C8" s="6"/>
      <c r="D8" s="7"/>
      <c r="E8" s="26" t="s">
        <v>2</v>
      </c>
      <c r="F8" s="26" t="s">
        <v>2</v>
      </c>
      <c r="G8" s="26" t="s">
        <v>2</v>
      </c>
      <c r="H8" s="26" t="s">
        <v>2</v>
      </c>
      <c r="I8" s="26" t="s">
        <v>31</v>
      </c>
      <c r="J8" s="95" t="s">
        <v>3</v>
      </c>
    </row>
    <row r="9" spans="2:23" ht="15.75" x14ac:dyDescent="0.25">
      <c r="B9" s="27" t="s">
        <v>4</v>
      </c>
      <c r="C9" s="6"/>
      <c r="D9" s="7"/>
      <c r="E9" s="26" t="s">
        <v>5</v>
      </c>
      <c r="F9" s="26" t="s">
        <v>6</v>
      </c>
      <c r="G9" s="26" t="s">
        <v>7</v>
      </c>
      <c r="H9" s="26" t="s">
        <v>47</v>
      </c>
      <c r="I9" s="26" t="s">
        <v>2</v>
      </c>
      <c r="J9" s="96"/>
    </row>
    <row r="10" spans="2:23" ht="15.75" thickBot="1" x14ac:dyDescent="0.25">
      <c r="B10" s="12"/>
      <c r="C10" s="13"/>
      <c r="D10" s="14"/>
      <c r="E10" s="13"/>
      <c r="F10" s="13"/>
      <c r="G10" s="13"/>
      <c r="H10" s="13"/>
      <c r="I10" s="13"/>
      <c r="J10" s="97"/>
    </row>
    <row r="11" spans="2:23" x14ac:dyDescent="0.2">
      <c r="B11" s="8"/>
      <c r="D11" s="9"/>
      <c r="E11" t="s">
        <v>0</v>
      </c>
      <c r="J11" s="98"/>
    </row>
    <row r="12" spans="2:23" x14ac:dyDescent="0.2">
      <c r="B12" s="8" t="s">
        <v>17</v>
      </c>
      <c r="D12" s="9"/>
      <c r="J12" s="98"/>
    </row>
    <row r="13" spans="2:23" x14ac:dyDescent="0.2">
      <c r="B13" s="8"/>
      <c r="D13" s="9"/>
      <c r="J13" s="98"/>
    </row>
    <row r="14" spans="2:23" x14ac:dyDescent="0.2">
      <c r="B14" s="8" t="s">
        <v>18</v>
      </c>
      <c r="D14" s="9"/>
      <c r="E14" s="10">
        <v>456384338.51999998</v>
      </c>
      <c r="F14" s="10">
        <v>152608428.38999999</v>
      </c>
      <c r="G14" s="10">
        <v>98235257</v>
      </c>
      <c r="H14" s="10">
        <v>153275.74</v>
      </c>
      <c r="I14" s="10">
        <f>SUM(E14:H14)</f>
        <v>707381299.64999998</v>
      </c>
      <c r="J14" s="99">
        <f>(I14/$I$40)*100</f>
        <v>12.61577238899384</v>
      </c>
      <c r="M14" s="83"/>
      <c r="W14" s="11"/>
    </row>
    <row r="15" spans="2:23" x14ac:dyDescent="0.2">
      <c r="B15" s="8"/>
      <c r="D15" s="9"/>
      <c r="E15" s="11"/>
      <c r="F15" s="11"/>
      <c r="G15" s="11"/>
      <c r="H15" s="11"/>
      <c r="I15" s="11" t="s">
        <v>0</v>
      </c>
      <c r="J15" s="100"/>
      <c r="M15" s="83"/>
      <c r="W15" s="11"/>
    </row>
    <row r="16" spans="2:23" x14ac:dyDescent="0.2">
      <c r="B16" s="8" t="s">
        <v>19</v>
      </c>
      <c r="D16" s="9"/>
      <c r="E16" s="11">
        <v>1529303397.6500001</v>
      </c>
      <c r="F16" s="11">
        <v>465811121.61000001</v>
      </c>
      <c r="G16" s="11">
        <v>208634970</v>
      </c>
      <c r="H16" s="11">
        <v>7688237.0599999996</v>
      </c>
      <c r="I16" s="11">
        <f>SUM(E16:H16)</f>
        <v>2211437726.3200002</v>
      </c>
      <c r="J16" s="99">
        <f>(I16/$I$40)*100</f>
        <v>39.439825482368718</v>
      </c>
      <c r="M16" s="83"/>
      <c r="W16" s="11"/>
    </row>
    <row r="17" spans="2:23" x14ac:dyDescent="0.2">
      <c r="B17" s="8"/>
      <c r="D17" s="9"/>
      <c r="E17" s="11"/>
      <c r="F17" s="11"/>
      <c r="G17" s="11"/>
      <c r="H17" s="11"/>
      <c r="I17" s="11" t="s">
        <v>0</v>
      </c>
      <c r="J17" s="100"/>
      <c r="M17" s="83"/>
      <c r="W17" s="11"/>
    </row>
    <row r="18" spans="2:23" x14ac:dyDescent="0.2">
      <c r="B18" s="8" t="s">
        <v>20</v>
      </c>
      <c r="D18" s="9"/>
      <c r="E18" s="11">
        <v>81394899</v>
      </c>
      <c r="F18" s="11">
        <v>48740348</v>
      </c>
      <c r="G18" s="11">
        <v>37291632</v>
      </c>
      <c r="H18" s="11">
        <v>-104141.72</v>
      </c>
      <c r="I18" s="11">
        <f>SUM(E18:H18)</f>
        <v>167322737.28</v>
      </c>
      <c r="J18" s="99">
        <f>(I18/$I$40)*100</f>
        <v>2.9841127692693226</v>
      </c>
      <c r="W18" s="11"/>
    </row>
    <row r="19" spans="2:23" x14ac:dyDescent="0.2">
      <c r="B19" s="8"/>
      <c r="D19" s="9"/>
      <c r="E19" s="11"/>
      <c r="F19" s="11"/>
      <c r="G19" s="11"/>
      <c r="H19" s="11"/>
      <c r="I19" s="11" t="s">
        <v>0</v>
      </c>
      <c r="J19" s="100"/>
      <c r="L19" s="83"/>
      <c r="W19" s="11"/>
    </row>
    <row r="20" spans="2:23" x14ac:dyDescent="0.2">
      <c r="B20" s="8"/>
      <c r="C20" t="s">
        <v>8</v>
      </c>
      <c r="D20" s="9"/>
      <c r="E20" s="10">
        <f>SUM(E14:E18)</f>
        <v>2067082635.1700001</v>
      </c>
      <c r="F20" s="10">
        <f>SUM(F14:F18)</f>
        <v>667159898</v>
      </c>
      <c r="G20" s="10">
        <f>SUM(G14:G18)</f>
        <v>344161859</v>
      </c>
      <c r="H20" s="10">
        <f>SUM(H14:H18)</f>
        <v>7737371.0800000001</v>
      </c>
      <c r="I20" s="10">
        <f>SUM(I14:I18)</f>
        <v>3086141763.2500005</v>
      </c>
      <c r="J20" s="99">
        <f>(I20/$I$40)*100</f>
        <v>55.039710640631888</v>
      </c>
      <c r="K20" s="11"/>
      <c r="L20" s="11"/>
      <c r="M20" s="11"/>
      <c r="N20" s="11"/>
      <c r="O20" s="11"/>
    </row>
    <row r="21" spans="2:23" x14ac:dyDescent="0.2">
      <c r="B21" s="8"/>
      <c r="D21" s="9"/>
      <c r="E21" s="10"/>
      <c r="F21" s="10"/>
      <c r="G21" s="10"/>
      <c r="H21" s="10"/>
      <c r="I21" s="10"/>
      <c r="J21" s="101"/>
      <c r="K21" s="11"/>
      <c r="L21" s="11"/>
      <c r="M21" s="11"/>
      <c r="N21" s="11"/>
      <c r="O21" s="11"/>
    </row>
    <row r="22" spans="2:23" x14ac:dyDescent="0.2">
      <c r="B22" s="8"/>
      <c r="D22" s="9"/>
      <c r="J22" s="98"/>
    </row>
    <row r="23" spans="2:23" x14ac:dyDescent="0.2">
      <c r="B23" s="89" t="s">
        <v>51</v>
      </c>
      <c r="D23" s="9"/>
      <c r="E23" s="10">
        <v>1880663077.4000001</v>
      </c>
      <c r="F23" s="10">
        <v>55247732</v>
      </c>
      <c r="G23" s="10">
        <v>21289318</v>
      </c>
      <c r="H23" s="10">
        <v>-16280638</v>
      </c>
      <c r="I23" s="10">
        <f>SUM(E23:H23)</f>
        <v>1940919489.4000001</v>
      </c>
      <c r="J23" s="99">
        <f>(I23/$I$40)*100</f>
        <v>34.615275404859993</v>
      </c>
      <c r="W23" s="11"/>
    </row>
    <row r="24" spans="2:23" x14ac:dyDescent="0.2">
      <c r="B24" s="8"/>
      <c r="D24" s="9"/>
      <c r="E24" s="11"/>
      <c r="F24" s="11"/>
      <c r="G24" s="11"/>
      <c r="H24" s="11"/>
      <c r="I24" s="11"/>
      <c r="J24" s="100"/>
      <c r="W24" s="11"/>
    </row>
    <row r="25" spans="2:23" x14ac:dyDescent="0.2">
      <c r="B25" s="89" t="s">
        <v>50</v>
      </c>
      <c r="D25" s="9"/>
      <c r="E25" s="11">
        <v>33043857</v>
      </c>
      <c r="F25" s="11">
        <v>0</v>
      </c>
      <c r="G25" s="11">
        <v>20639578</v>
      </c>
      <c r="H25" s="11">
        <v>-6438</v>
      </c>
      <c r="I25" s="11">
        <f>SUM(E25:H25)</f>
        <v>53676997</v>
      </c>
      <c r="J25" s="99">
        <f>(I25/$I$40)*100</f>
        <v>0.95730093092899182</v>
      </c>
    </row>
    <row r="26" spans="2:23" x14ac:dyDescent="0.2">
      <c r="B26" s="8"/>
      <c r="D26" s="9"/>
      <c r="I26" s="11"/>
      <c r="J26" s="100"/>
    </row>
    <row r="27" spans="2:23" x14ac:dyDescent="0.2">
      <c r="B27" s="8" t="s">
        <v>9</v>
      </c>
      <c r="D27" s="9"/>
      <c r="E27" s="11">
        <v>30020953</v>
      </c>
      <c r="F27" s="11">
        <v>14702955</v>
      </c>
      <c r="G27" s="11">
        <v>6909115</v>
      </c>
      <c r="H27" s="11">
        <v>11137048</v>
      </c>
      <c r="I27" s="11">
        <f>SUM(E27:H27)</f>
        <v>62770071</v>
      </c>
      <c r="J27" s="99">
        <f>(I27/$I$40)*100</f>
        <v>1.1194711098085257</v>
      </c>
      <c r="W27" s="11"/>
    </row>
    <row r="28" spans="2:23" x14ac:dyDescent="0.2">
      <c r="B28" s="8"/>
      <c r="D28" s="9"/>
      <c r="E28" s="11"/>
      <c r="F28" s="11"/>
      <c r="G28" s="11"/>
      <c r="H28" s="11"/>
      <c r="I28" s="11"/>
      <c r="J28" s="100"/>
      <c r="W28" s="11"/>
    </row>
    <row r="29" spans="2:23" x14ac:dyDescent="0.2">
      <c r="B29" s="8" t="s">
        <v>10</v>
      </c>
      <c r="D29" s="9"/>
      <c r="E29" s="11">
        <v>123735409</v>
      </c>
      <c r="F29" s="11">
        <v>27265239</v>
      </c>
      <c r="G29" s="11">
        <v>305571371</v>
      </c>
      <c r="H29" s="11">
        <v>6582363</v>
      </c>
      <c r="I29" s="11">
        <f>SUM(E29:H29)</f>
        <v>463154382</v>
      </c>
      <c r="J29" s="99">
        <f>(I29/$I$40)*100</f>
        <v>8.2601141239783189</v>
      </c>
    </row>
    <row r="30" spans="2:23" x14ac:dyDescent="0.2">
      <c r="B30" s="8"/>
      <c r="D30" s="9"/>
      <c r="E30" s="11"/>
      <c r="F30" s="11"/>
      <c r="G30" s="11"/>
      <c r="H30" s="11"/>
      <c r="I30" s="11"/>
      <c r="J30" s="99"/>
    </row>
    <row r="31" spans="2:23" x14ac:dyDescent="0.2">
      <c r="B31" s="89" t="s">
        <v>52</v>
      </c>
      <c r="D31" s="9"/>
      <c r="E31" s="11">
        <v>456394</v>
      </c>
      <c r="F31" s="11">
        <v>0</v>
      </c>
      <c r="G31" s="11">
        <v>0</v>
      </c>
      <c r="H31" s="11">
        <v>0</v>
      </c>
      <c r="I31" s="11">
        <f t="shared" ref="I31" si="0">SUM(E31:H31)</f>
        <v>456394</v>
      </c>
      <c r="J31" s="99">
        <f t="shared" ref="J31:J37" si="1">(I31/$I$40)*100</f>
        <v>8.1395462765997562E-3</v>
      </c>
    </row>
    <row r="32" spans="2:23" x14ac:dyDescent="0.2">
      <c r="B32" s="8"/>
      <c r="D32" s="9"/>
      <c r="E32" s="11"/>
      <c r="F32" s="11"/>
      <c r="G32" s="11"/>
      <c r="H32" s="11"/>
      <c r="I32" s="11"/>
      <c r="J32" s="99"/>
    </row>
    <row r="33" spans="2:23" x14ac:dyDescent="0.2">
      <c r="B33" s="89" t="s">
        <v>53</v>
      </c>
      <c r="D33" s="9"/>
      <c r="E33" s="11">
        <v>140546.31000000003</v>
      </c>
      <c r="F33" s="11">
        <v>150000</v>
      </c>
      <c r="G33" s="11">
        <v>0</v>
      </c>
      <c r="H33" s="11">
        <v>0</v>
      </c>
      <c r="I33" s="11">
        <f>SUM(E33:H33)</f>
        <v>290546.31000000006</v>
      </c>
      <c r="J33" s="99">
        <f t="shared" si="1"/>
        <v>5.1817401975930866E-3</v>
      </c>
    </row>
    <row r="34" spans="2:23" x14ac:dyDescent="0.2">
      <c r="B34" s="89"/>
      <c r="D34" s="9"/>
      <c r="E34" s="11"/>
      <c r="F34" s="11"/>
      <c r="G34" s="11"/>
      <c r="H34" s="11"/>
      <c r="I34" s="11"/>
      <c r="J34" s="99"/>
    </row>
    <row r="35" spans="2:23" x14ac:dyDescent="0.2">
      <c r="B35" s="89" t="s">
        <v>54</v>
      </c>
      <c r="D35" s="9"/>
      <c r="E35" s="11">
        <v>-329819.50999999995</v>
      </c>
      <c r="F35" s="11">
        <v>0</v>
      </c>
      <c r="G35" s="11">
        <v>0</v>
      </c>
      <c r="H35" s="11">
        <v>0</v>
      </c>
      <c r="I35" s="11">
        <f>SUM(E35:H35)</f>
        <v>-329819.50999999995</v>
      </c>
      <c r="J35" s="99">
        <f t="shared" si="1"/>
        <v>-5.8821570059432327E-3</v>
      </c>
    </row>
    <row r="36" spans="2:23" x14ac:dyDescent="0.2">
      <c r="B36" s="89"/>
      <c r="D36" s="9"/>
      <c r="E36" s="11"/>
      <c r="F36" s="11"/>
      <c r="G36" s="11"/>
      <c r="H36" s="11"/>
      <c r="I36" s="11"/>
      <c r="J36" s="99"/>
    </row>
    <row r="37" spans="2:23" x14ac:dyDescent="0.2">
      <c r="B37" s="89" t="s">
        <v>55</v>
      </c>
      <c r="D37" s="9"/>
      <c r="E37" s="11">
        <v>4414</v>
      </c>
      <c r="F37" s="11">
        <v>19200</v>
      </c>
      <c r="G37" s="11">
        <v>15000</v>
      </c>
      <c r="H37" s="11">
        <v>0</v>
      </c>
      <c r="I37" s="11">
        <f>SUM(E37:H37)</f>
        <v>38614</v>
      </c>
      <c r="J37" s="99">
        <f t="shared" si="1"/>
        <v>6.8866032402841186E-4</v>
      </c>
    </row>
    <row r="38" spans="2:23" ht="15.75" thickBot="1" x14ac:dyDescent="0.25">
      <c r="B38" s="12"/>
      <c r="C38" s="13"/>
      <c r="D38" s="14"/>
      <c r="E38" s="15"/>
      <c r="F38" s="15"/>
      <c r="G38" s="15"/>
      <c r="H38" s="15"/>
      <c r="I38" s="15"/>
      <c r="J38" s="102"/>
    </row>
    <row r="39" spans="2:23" x14ac:dyDescent="0.2">
      <c r="B39" s="8"/>
      <c r="D39" s="9"/>
      <c r="J39" s="98"/>
    </row>
    <row r="40" spans="2:23" ht="15.75" x14ac:dyDescent="0.25">
      <c r="B40" s="5" t="s">
        <v>0</v>
      </c>
      <c r="C40" s="6" t="s">
        <v>11</v>
      </c>
      <c r="D40" s="7"/>
      <c r="E40" s="16">
        <f>SUM(E20,E23:E29)</f>
        <v>4134545931.5700002</v>
      </c>
      <c r="F40" s="16">
        <f>SUM(F20,F23:F29)</f>
        <v>764375824</v>
      </c>
      <c r="G40" s="16">
        <f>SUM(G20,G23:G29)</f>
        <v>698571241</v>
      </c>
      <c r="H40" s="16">
        <f>SUM(H20,H23:H29)</f>
        <v>9169706.0800000001</v>
      </c>
      <c r="I40" s="16">
        <f>SUM(I20,I23:I37)</f>
        <v>5607118437.4500008</v>
      </c>
      <c r="J40" s="99"/>
      <c r="N40" s="11" t="s">
        <v>0</v>
      </c>
      <c r="R40" s="11" t="s">
        <v>0</v>
      </c>
      <c r="W40" s="11"/>
    </row>
    <row r="41" spans="2:23" ht="6.95" customHeight="1" x14ac:dyDescent="0.25">
      <c r="B41" s="5"/>
      <c r="C41" s="6"/>
      <c r="D41" s="7"/>
      <c r="E41" s="17"/>
      <c r="F41" s="17"/>
      <c r="G41" s="17"/>
      <c r="H41" s="17"/>
      <c r="I41" s="6"/>
      <c r="J41" s="98"/>
      <c r="K41" s="11" t="s">
        <v>0</v>
      </c>
      <c r="L41" s="11" t="s">
        <v>0</v>
      </c>
    </row>
    <row r="42" spans="2:23" ht="15.75" x14ac:dyDescent="0.25">
      <c r="B42" s="5"/>
      <c r="C42" s="28" t="s">
        <v>21</v>
      </c>
      <c r="D42" s="7"/>
      <c r="E42" s="18">
        <f>(E40/$I$40)*100</f>
        <v>73.737446028521987</v>
      </c>
      <c r="F42" s="18">
        <f>(F40/$I$40)*100</f>
        <v>13.63223967046471</v>
      </c>
      <c r="G42" s="18">
        <f>(G40/$I$40)*100</f>
        <v>12.458649639612311</v>
      </c>
      <c r="H42" s="18">
        <f>(H40/$I$40)*100</f>
        <v>0.16353687160869371</v>
      </c>
      <c r="I42" s="18">
        <f>(I40/$I$40)*100</f>
        <v>100</v>
      </c>
      <c r="J42" s="98"/>
      <c r="K42" s="11"/>
      <c r="L42" s="11"/>
    </row>
    <row r="43" spans="2:23" ht="15.75" thickBot="1" x14ac:dyDescent="0.25">
      <c r="B43" s="12"/>
      <c r="C43" s="13"/>
      <c r="D43" s="14"/>
      <c r="E43" s="13"/>
      <c r="F43" s="13"/>
      <c r="G43" s="13"/>
      <c r="H43" s="13"/>
      <c r="I43" s="13"/>
      <c r="J43" s="103"/>
    </row>
    <row r="44" spans="2:23" x14ac:dyDescent="0.2">
      <c r="B44" s="85"/>
      <c r="C44" s="87"/>
      <c r="D44" s="85"/>
      <c r="E44" s="85"/>
      <c r="F44" s="85"/>
      <c r="G44" s="85"/>
      <c r="H44" s="85"/>
      <c r="I44" s="86"/>
      <c r="J44" s="85"/>
    </row>
    <row r="45" spans="2:23" ht="15.75" x14ac:dyDescent="0.25">
      <c r="B45" s="85"/>
      <c r="C45" s="93" t="s">
        <v>56</v>
      </c>
      <c r="D45" s="85"/>
      <c r="E45" s="85"/>
      <c r="F45" s="85"/>
      <c r="G45" s="85"/>
      <c r="H45" s="85"/>
      <c r="I45" s="86"/>
      <c r="J45" s="85"/>
    </row>
    <row r="46" spans="2:23" x14ac:dyDescent="0.2">
      <c r="B46" s="85"/>
      <c r="C46" s="85"/>
      <c r="D46" s="85"/>
      <c r="E46" s="85"/>
      <c r="F46" s="85"/>
      <c r="G46" s="88"/>
      <c r="H46" s="88"/>
      <c r="I46" s="88"/>
      <c r="J46" s="88"/>
    </row>
    <row r="48" spans="2:23" x14ac:dyDescent="0.2">
      <c r="B48" s="31"/>
      <c r="C48" s="32"/>
      <c r="D48" s="32"/>
      <c r="E48" s="32"/>
      <c r="F48" s="33"/>
    </row>
    <row r="49" spans="2:12" ht="15.75" x14ac:dyDescent="0.25">
      <c r="B49" s="34" t="s">
        <v>28</v>
      </c>
      <c r="C49" s="35"/>
      <c r="D49" s="35"/>
      <c r="E49" s="35"/>
      <c r="F49" s="36" t="s">
        <v>0</v>
      </c>
      <c r="H49" s="17" t="s">
        <v>27</v>
      </c>
    </row>
    <row r="50" spans="2:12" ht="5.25" customHeight="1" thickBot="1" x14ac:dyDescent="0.3">
      <c r="B50" s="74"/>
      <c r="C50" s="75"/>
      <c r="D50" s="75"/>
      <c r="E50" s="75"/>
      <c r="F50" s="76" t="s">
        <v>0</v>
      </c>
    </row>
    <row r="51" spans="2:12" ht="15.75" x14ac:dyDescent="0.25">
      <c r="B51" s="34" t="s">
        <v>12</v>
      </c>
      <c r="C51" s="35"/>
      <c r="D51" s="37" t="s">
        <v>24</v>
      </c>
      <c r="E51" s="37" t="s">
        <v>23</v>
      </c>
      <c r="F51" s="38" t="s">
        <v>25</v>
      </c>
    </row>
    <row r="52" spans="2:12" ht="15.75" x14ac:dyDescent="0.25">
      <c r="B52" s="39" t="s">
        <v>35</v>
      </c>
      <c r="C52" s="35"/>
      <c r="D52" s="40">
        <v>1055</v>
      </c>
      <c r="E52" s="41">
        <f>(D52/$D$67)*100</f>
        <v>32.491530643671076</v>
      </c>
      <c r="F52" s="43">
        <v>424786929.64999998</v>
      </c>
      <c r="H52" t="s">
        <v>32</v>
      </c>
    </row>
    <row r="53" spans="2:12" ht="15.75" x14ac:dyDescent="0.25">
      <c r="B53" s="39" t="s">
        <v>36</v>
      </c>
      <c r="C53" s="35"/>
      <c r="D53" s="40">
        <v>173</v>
      </c>
      <c r="E53" s="41">
        <f t="shared" ref="E53:E63" si="2">+(D53/$D$67)*100</f>
        <v>5.3279950723744998</v>
      </c>
      <c r="F53" s="43">
        <v>49994568</v>
      </c>
    </row>
    <row r="54" spans="2:12" ht="15.75" x14ac:dyDescent="0.25">
      <c r="B54" s="39" t="s">
        <v>37</v>
      </c>
      <c r="C54" s="35"/>
      <c r="D54" s="40">
        <v>97</v>
      </c>
      <c r="E54" s="41">
        <f t="shared" si="2"/>
        <v>2.9873729596550662</v>
      </c>
      <c r="F54" s="43">
        <v>19388713.719999999</v>
      </c>
    </row>
    <row r="55" spans="2:12" ht="15.75" x14ac:dyDescent="0.25">
      <c r="B55" s="39" t="s">
        <v>38</v>
      </c>
      <c r="C55" s="35"/>
      <c r="D55" s="40">
        <v>872</v>
      </c>
      <c r="E55" s="41">
        <f t="shared" si="2"/>
        <v>26.855558977517706</v>
      </c>
      <c r="F55" s="44">
        <v>64980728.020000003</v>
      </c>
      <c r="G55" s="19"/>
      <c r="H55" s="19"/>
      <c r="I55" s="19"/>
      <c r="J55" s="19"/>
      <c r="K55" s="21"/>
      <c r="L55" s="21"/>
    </row>
    <row r="56" spans="2:12" ht="15.75" customHeight="1" x14ac:dyDescent="0.25">
      <c r="B56" s="39" t="s">
        <v>39</v>
      </c>
      <c r="C56" s="35"/>
      <c r="D56" s="40">
        <v>92</v>
      </c>
      <c r="E56" s="41">
        <f t="shared" si="2"/>
        <v>2.8333846627656296</v>
      </c>
      <c r="F56" s="43">
        <v>53923634.390000001</v>
      </c>
      <c r="G56" s="22"/>
      <c r="H56" s="22"/>
      <c r="I56" s="22"/>
      <c r="J56" s="22"/>
      <c r="K56" s="21"/>
      <c r="L56" s="21"/>
    </row>
    <row r="57" spans="2:12" ht="15.75" x14ac:dyDescent="0.25">
      <c r="B57" s="39" t="s">
        <v>40</v>
      </c>
      <c r="C57" s="35"/>
      <c r="D57" s="40">
        <v>94</v>
      </c>
      <c r="E57" s="41">
        <f t="shared" si="2"/>
        <v>2.8949799815214043</v>
      </c>
      <c r="F57" s="43">
        <v>29558479</v>
      </c>
      <c r="G57" s="21"/>
      <c r="H57" s="21"/>
      <c r="I57" s="21"/>
      <c r="J57" s="21"/>
      <c r="K57" s="21"/>
      <c r="L57" s="21"/>
    </row>
    <row r="58" spans="2:12" ht="15.75" x14ac:dyDescent="0.25">
      <c r="B58" s="39" t="s">
        <v>41</v>
      </c>
      <c r="C58" s="35"/>
      <c r="D58" s="40">
        <v>21</v>
      </c>
      <c r="E58" s="41">
        <f t="shared" si="2"/>
        <v>0.64675084693563289</v>
      </c>
      <c r="F58" s="44">
        <v>10205000</v>
      </c>
      <c r="G58" s="21"/>
      <c r="H58" s="20"/>
      <c r="I58" s="20"/>
      <c r="J58" s="20"/>
      <c r="K58" s="21"/>
      <c r="L58" s="21"/>
    </row>
    <row r="59" spans="2:12" ht="15.75" x14ac:dyDescent="0.25">
      <c r="B59" s="39" t="s">
        <v>45</v>
      </c>
      <c r="C59" s="35"/>
      <c r="D59" s="40">
        <v>1</v>
      </c>
      <c r="E59" s="41">
        <f t="shared" si="2"/>
        <v>3.0797659377887282E-2</v>
      </c>
      <c r="F59" s="44">
        <v>86400</v>
      </c>
      <c r="G59" s="21"/>
      <c r="H59" s="20"/>
      <c r="I59" s="20"/>
      <c r="J59" s="20"/>
      <c r="K59" s="21"/>
      <c r="L59" s="21"/>
    </row>
    <row r="60" spans="2:12" ht="15.75" x14ac:dyDescent="0.25">
      <c r="B60" s="39" t="s">
        <v>42</v>
      </c>
      <c r="C60" s="35"/>
      <c r="D60" s="40">
        <v>16</v>
      </c>
      <c r="E60" s="41">
        <f t="shared" si="2"/>
        <v>0.49276255004619651</v>
      </c>
      <c r="F60" s="44">
        <v>5851180</v>
      </c>
      <c r="G60" s="21"/>
      <c r="H60" s="20"/>
      <c r="I60" s="20"/>
      <c r="J60" s="20"/>
      <c r="K60" s="21"/>
      <c r="L60" s="21"/>
    </row>
    <row r="61" spans="2:12" ht="15.75" x14ac:dyDescent="0.25">
      <c r="B61" s="39" t="s">
        <v>43</v>
      </c>
      <c r="C61" s="35"/>
      <c r="D61" s="40">
        <v>2</v>
      </c>
      <c r="E61" s="41">
        <f t="shared" si="2"/>
        <v>6.1595318755774564E-2</v>
      </c>
      <c r="F61" s="43">
        <v>237600</v>
      </c>
      <c r="K61" s="21"/>
      <c r="L61" s="21"/>
    </row>
    <row r="62" spans="2:12" ht="15.75" x14ac:dyDescent="0.25">
      <c r="B62" s="39" t="s">
        <v>46</v>
      </c>
      <c r="C62" s="35"/>
      <c r="D62" s="40">
        <v>61</v>
      </c>
      <c r="E62" s="41">
        <f t="shared" si="2"/>
        <v>1.8786572220511242</v>
      </c>
      <c r="F62" s="43">
        <v>1877564</v>
      </c>
      <c r="K62" s="21"/>
      <c r="L62" s="21"/>
    </row>
    <row r="63" spans="2:12" ht="15.75" x14ac:dyDescent="0.25">
      <c r="B63" s="39" t="s">
        <v>44</v>
      </c>
      <c r="C63" s="35"/>
      <c r="D63" s="40">
        <v>763</v>
      </c>
      <c r="E63" s="41">
        <f t="shared" si="2"/>
        <v>23.498614105327995</v>
      </c>
      <c r="F63" s="44">
        <v>30452286.199999999</v>
      </c>
      <c r="G63" s="21"/>
      <c r="H63" s="20"/>
      <c r="I63" s="20"/>
      <c r="J63" s="20"/>
      <c r="K63" s="21"/>
      <c r="L63" s="21"/>
    </row>
    <row r="64" spans="2:12" ht="15.75" x14ac:dyDescent="0.25">
      <c r="B64" s="39"/>
      <c r="C64" s="35"/>
      <c r="D64" s="40"/>
      <c r="E64" s="40"/>
      <c r="F64" s="45"/>
      <c r="G64" s="21"/>
      <c r="H64" s="20"/>
      <c r="I64" s="20"/>
      <c r="J64" s="20"/>
      <c r="K64" s="21"/>
      <c r="L64" s="21"/>
    </row>
    <row r="65" spans="2:12" ht="15.75" x14ac:dyDescent="0.25">
      <c r="B65" s="39" t="s">
        <v>13</v>
      </c>
      <c r="C65" s="35"/>
      <c r="D65" s="29">
        <v>0</v>
      </c>
      <c r="E65" s="30">
        <f>+(D65/$D$67)*100</f>
        <v>0</v>
      </c>
      <c r="F65" s="46">
        <v>0</v>
      </c>
      <c r="G65" s="21"/>
      <c r="H65" s="20"/>
      <c r="I65" s="20"/>
      <c r="J65" s="20"/>
      <c r="K65" s="21"/>
      <c r="L65" s="21"/>
    </row>
    <row r="66" spans="2:12" ht="15.75" x14ac:dyDescent="0.25">
      <c r="B66" s="53"/>
      <c r="C66" s="54"/>
      <c r="D66" s="40"/>
      <c r="E66" s="40"/>
      <c r="F66" s="47"/>
      <c r="H66" s="21"/>
      <c r="I66" s="21"/>
      <c r="J66" s="21"/>
      <c r="K66" s="21"/>
      <c r="L66" s="21"/>
    </row>
    <row r="67" spans="2:12" ht="15.75" x14ac:dyDescent="0.25">
      <c r="B67" s="34" t="s">
        <v>14</v>
      </c>
      <c r="C67" s="35"/>
      <c r="D67" s="40">
        <f>SUM(D51:D66)</f>
        <v>3247</v>
      </c>
      <c r="E67" s="41">
        <f>SUM(E51:E66)</f>
        <v>99.999999999999972</v>
      </c>
      <c r="F67" s="42">
        <f>SUM(F52:F65)</f>
        <v>691343082.98000002</v>
      </c>
      <c r="G67" s="21"/>
      <c r="H67" s="21"/>
      <c r="I67" s="21"/>
      <c r="J67" s="21"/>
      <c r="K67" s="21"/>
      <c r="L67" s="21"/>
    </row>
    <row r="68" spans="2:12" ht="15.75" x14ac:dyDescent="0.25">
      <c r="B68" s="48"/>
      <c r="C68" s="49"/>
      <c r="D68" s="50"/>
      <c r="E68" s="51"/>
      <c r="F68" s="52"/>
      <c r="G68" s="17"/>
      <c r="H68" s="21"/>
      <c r="I68" s="21"/>
      <c r="J68" s="84"/>
      <c r="K68" s="21"/>
      <c r="L68" s="21"/>
    </row>
    <row r="69" spans="2:12" x14ac:dyDescent="0.2">
      <c r="B69" s="63"/>
      <c r="G69" s="21"/>
      <c r="H69" s="21"/>
      <c r="I69" s="21"/>
      <c r="J69" s="84"/>
      <c r="K69" s="21"/>
      <c r="L69" s="21"/>
    </row>
    <row r="70" spans="2:12" ht="9" customHeight="1" x14ac:dyDescent="0.2">
      <c r="G70" s="21"/>
      <c r="J70" s="21"/>
      <c r="K70" s="21"/>
      <c r="L70" s="21"/>
    </row>
    <row r="71" spans="2:12" ht="14.25" customHeight="1" x14ac:dyDescent="0.25">
      <c r="G71" s="21"/>
      <c r="H71" s="91" t="s">
        <v>34</v>
      </c>
      <c r="I71" s="92"/>
      <c r="J71" s="21"/>
      <c r="K71" s="21"/>
      <c r="L71" s="21"/>
    </row>
    <row r="72" spans="2:12" ht="6" customHeight="1" x14ac:dyDescent="0.2">
      <c r="G72" s="21"/>
      <c r="H72" s="21"/>
      <c r="I72" s="21"/>
      <c r="J72" s="21"/>
      <c r="K72" s="21"/>
      <c r="L72" s="21"/>
    </row>
    <row r="73" spans="2:12" ht="15.75" x14ac:dyDescent="0.25">
      <c r="B73" s="53" t="s">
        <v>29</v>
      </c>
      <c r="C73" s="54"/>
      <c r="D73" s="54"/>
      <c r="E73" s="55"/>
      <c r="G73" s="21"/>
      <c r="H73" s="21" t="s">
        <v>32</v>
      </c>
      <c r="I73" s="21"/>
      <c r="J73" s="21"/>
      <c r="K73" s="21"/>
      <c r="L73" s="21"/>
    </row>
    <row r="74" spans="2:12" ht="5.25" customHeight="1" thickBot="1" x14ac:dyDescent="0.3">
      <c r="B74" s="74"/>
      <c r="C74" s="75"/>
      <c r="D74" s="75"/>
      <c r="E74" s="77"/>
      <c r="G74" s="21"/>
      <c r="H74" s="17"/>
      <c r="I74" s="21"/>
      <c r="J74" s="21"/>
      <c r="K74" s="21"/>
      <c r="L74" s="21"/>
    </row>
    <row r="75" spans="2:12" ht="15.75" x14ac:dyDescent="0.25">
      <c r="B75" s="34"/>
      <c r="C75" s="35"/>
      <c r="D75" s="56" t="s">
        <v>15</v>
      </c>
      <c r="E75" s="57" t="s">
        <v>26</v>
      </c>
      <c r="F75" s="21"/>
      <c r="G75" s="21"/>
      <c r="H75" s="21"/>
      <c r="I75" s="21"/>
      <c r="J75" s="21"/>
      <c r="K75" s="21"/>
      <c r="L75" s="21"/>
    </row>
    <row r="76" spans="2:12" ht="15.75" x14ac:dyDescent="0.25">
      <c r="B76" s="39" t="s">
        <v>5</v>
      </c>
      <c r="C76" s="35"/>
      <c r="D76" s="58">
        <v>1871</v>
      </c>
      <c r="E76" s="59">
        <v>461907265.24000001</v>
      </c>
      <c r="F76" s="82"/>
      <c r="G76" s="20"/>
      <c r="H76" s="21"/>
      <c r="I76" s="21"/>
      <c r="J76" s="21"/>
      <c r="K76" s="21"/>
      <c r="L76" s="21"/>
    </row>
    <row r="77" spans="2:12" ht="15.75" customHeight="1" x14ac:dyDescent="0.25">
      <c r="B77" s="39" t="s">
        <v>16</v>
      </c>
      <c r="C77" s="35"/>
      <c r="D77" s="58">
        <v>932</v>
      </c>
      <c r="E77" s="59">
        <v>157680629</v>
      </c>
      <c r="F77" s="82"/>
      <c r="G77" s="20"/>
      <c r="H77" s="21"/>
      <c r="I77" s="21"/>
      <c r="J77" s="21"/>
      <c r="K77" s="21"/>
      <c r="L77" s="21"/>
    </row>
    <row r="78" spans="2:12" ht="15.75" customHeight="1" x14ac:dyDescent="0.25">
      <c r="B78" s="39" t="s">
        <v>7</v>
      </c>
      <c r="C78" s="35"/>
      <c r="D78" s="58">
        <v>427</v>
      </c>
      <c r="E78" s="59">
        <v>62828985</v>
      </c>
      <c r="F78" s="82"/>
      <c r="G78" s="20"/>
      <c r="H78" s="21"/>
      <c r="I78" s="21"/>
      <c r="J78" s="21"/>
      <c r="K78" s="21"/>
      <c r="L78" s="21"/>
    </row>
    <row r="79" spans="2:12" ht="15.75" x14ac:dyDescent="0.25">
      <c r="B79" s="39" t="s">
        <v>49</v>
      </c>
      <c r="C79" s="35"/>
      <c r="D79" s="23">
        <v>17</v>
      </c>
      <c r="E79" s="60">
        <v>8926203.7400000002</v>
      </c>
      <c r="F79" s="82"/>
      <c r="G79" s="24"/>
      <c r="H79" s="21"/>
      <c r="I79" s="21"/>
      <c r="J79" s="21"/>
      <c r="K79" s="21"/>
      <c r="L79" s="21"/>
    </row>
    <row r="80" spans="2:12" ht="9" customHeight="1" x14ac:dyDescent="0.25">
      <c r="B80" s="53"/>
      <c r="C80" s="54"/>
      <c r="D80" s="58"/>
      <c r="E80" s="59"/>
      <c r="F80" s="82"/>
      <c r="G80" s="24"/>
      <c r="H80" s="21"/>
      <c r="I80" s="21"/>
      <c r="J80" s="21"/>
      <c r="K80" s="21"/>
      <c r="L80" s="21"/>
    </row>
    <row r="81" spans="2:12" ht="15.75" x14ac:dyDescent="0.25">
      <c r="B81" s="34" t="s">
        <v>14</v>
      </c>
      <c r="C81" s="35"/>
      <c r="D81" s="58">
        <f>SUM(D76:D80)</f>
        <v>3247</v>
      </c>
      <c r="E81" s="61">
        <f>SUM(E76:E80)</f>
        <v>691343082.98000002</v>
      </c>
      <c r="F81" s="21"/>
      <c r="G81" s="20"/>
      <c r="H81" s="21"/>
      <c r="I81" s="21"/>
      <c r="J81" s="21"/>
      <c r="K81" s="21"/>
      <c r="L81" s="21"/>
    </row>
    <row r="82" spans="2:12" ht="15.75" x14ac:dyDescent="0.25">
      <c r="B82" s="48"/>
      <c r="C82" s="49"/>
      <c r="D82" s="49"/>
      <c r="E82" s="62"/>
      <c r="F82" s="21"/>
      <c r="G82" s="20"/>
      <c r="H82" s="21"/>
      <c r="I82" s="21"/>
      <c r="J82" s="21"/>
      <c r="K82" s="21"/>
      <c r="L82" s="21"/>
    </row>
    <row r="83" spans="2:12" ht="15.75" x14ac:dyDescent="0.25">
      <c r="B83" s="19"/>
      <c r="C83" s="19"/>
      <c r="D83" s="19"/>
      <c r="E83" s="19"/>
      <c r="F83" s="21"/>
      <c r="G83" s="20"/>
      <c r="H83" s="21"/>
      <c r="I83" s="21"/>
      <c r="J83" s="21"/>
      <c r="K83" s="21"/>
      <c r="L83" s="21"/>
    </row>
    <row r="84" spans="2:12" x14ac:dyDescent="0.2">
      <c r="B84" s="73"/>
      <c r="C84" s="72"/>
      <c r="F84" s="21"/>
      <c r="G84" s="20"/>
      <c r="H84" s="21"/>
      <c r="I84" s="21"/>
      <c r="J84" s="21"/>
      <c r="K84" s="21"/>
      <c r="L84" s="21"/>
    </row>
    <row r="85" spans="2:12" x14ac:dyDescent="0.2">
      <c r="B85" s="70"/>
      <c r="C85" s="72"/>
      <c r="D85" s="64"/>
      <c r="E85" s="65"/>
      <c r="F85" s="21"/>
      <c r="G85" s="20"/>
      <c r="H85" s="21"/>
      <c r="I85" s="21"/>
      <c r="J85" s="21"/>
      <c r="K85" s="21"/>
      <c r="L85" s="21"/>
    </row>
    <row r="86" spans="2:12" x14ac:dyDescent="0.2">
      <c r="B86" s="71"/>
      <c r="C86" s="25"/>
      <c r="D86" s="68"/>
      <c r="E86" s="65"/>
      <c r="F86" s="21"/>
      <c r="G86" s="20"/>
      <c r="H86" s="21"/>
      <c r="I86" s="21"/>
      <c r="J86" s="21"/>
      <c r="K86" s="21"/>
      <c r="L86" s="21"/>
    </row>
    <row r="87" spans="2:12" ht="15.75" x14ac:dyDescent="0.25">
      <c r="B87" s="70"/>
      <c r="C87" s="25"/>
      <c r="D87" s="68"/>
      <c r="E87" s="69"/>
      <c r="F87" s="21"/>
      <c r="H87" s="21"/>
      <c r="I87" s="21"/>
      <c r="J87" s="21"/>
      <c r="K87" s="21"/>
      <c r="L87" s="21"/>
    </row>
    <row r="88" spans="2:12" ht="15.75" x14ac:dyDescent="0.25">
      <c r="B88" s="66"/>
      <c r="C88" s="67"/>
      <c r="D88" s="68"/>
      <c r="E88" s="81"/>
      <c r="F88" s="78"/>
      <c r="G88" s="20"/>
      <c r="H88" s="21"/>
      <c r="I88" s="21"/>
      <c r="J88" s="21"/>
      <c r="K88" s="21"/>
      <c r="L88" s="21"/>
    </row>
    <row r="89" spans="2:12" x14ac:dyDescent="0.2">
      <c r="B89" s="25"/>
      <c r="E89" s="79"/>
      <c r="F89" s="79"/>
      <c r="G89" s="20"/>
      <c r="H89" s="21"/>
      <c r="I89" s="21"/>
      <c r="J89" s="21"/>
      <c r="K89" s="21"/>
      <c r="L89" s="21"/>
    </row>
    <row r="90" spans="2:12" x14ac:dyDescent="0.2">
      <c r="B90" s="21"/>
      <c r="E90" s="79"/>
      <c r="F90" s="79"/>
      <c r="G90" s="20"/>
      <c r="H90" s="21"/>
      <c r="I90" s="21"/>
      <c r="J90" s="21"/>
      <c r="K90" s="21"/>
      <c r="L90" s="21"/>
    </row>
    <row r="91" spans="2:12" x14ac:dyDescent="0.2">
      <c r="E91" s="80"/>
      <c r="F91" s="80"/>
      <c r="H91" s="21"/>
      <c r="I91" s="21"/>
    </row>
  </sheetData>
  <mergeCells count="4">
    <mergeCell ref="B1:J1"/>
    <mergeCell ref="B3:J3"/>
    <mergeCell ref="B4:J4"/>
    <mergeCell ref="H71:I71"/>
  </mergeCells>
  <phoneticPr fontId="0" type="noConversion"/>
  <pageMargins left="0.5" right="0.5" top="0.5" bottom="0.5" header="0.5" footer="0.5"/>
  <pageSetup scale="53" orientation="portrait" horizontalDpi="300" verticalDpi="300" r:id="rId1"/>
  <headerFooter alignWithMargins="0"/>
  <ignoredErrors>
    <ignoredError sqref="I15 I17 I19:I20" formulaRange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6" r:id="rId4">
          <objectPr defaultSize="0" r:id="rId5">
            <anchor moveWithCells="1">
              <from>
                <xdr:col>7</xdr:col>
                <xdr:colOff>19050</xdr:colOff>
                <xdr:row>72</xdr:row>
                <xdr:rowOff>19050</xdr:rowOff>
              </from>
              <to>
                <xdr:col>9</xdr:col>
                <xdr:colOff>66675</xdr:colOff>
                <xdr:row>85</xdr:row>
                <xdr:rowOff>161925</xdr:rowOff>
              </to>
            </anchor>
          </objectPr>
        </oleObject>
      </mc:Choice>
      <mc:Fallback>
        <oleObject progId="MSGraph.Chart.8" shapeId="1026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9525</xdr:colOff>
                <xdr:row>51</xdr:row>
                <xdr:rowOff>19050</xdr:rowOff>
              </from>
              <to>
                <xdr:col>9</xdr:col>
                <xdr:colOff>85725</xdr:colOff>
                <xdr:row>66</xdr:row>
                <xdr:rowOff>142875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t-14</vt:lpstr>
      <vt:lpstr>'t-14'!Print_Area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2011-06-02T19:23:29Z</cp:lastPrinted>
  <dcterms:created xsi:type="dcterms:W3CDTF">1999-02-23T20:10:01Z</dcterms:created>
  <dcterms:modified xsi:type="dcterms:W3CDTF">2013-06-25T19:49:24Z</dcterms:modified>
</cp:coreProperties>
</file>