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able 1" sheetId="1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1'!$A$1:$F$136</definedName>
    <definedName name="_xlnm.Print_Titles" localSheetId="0">'Table 1'!$1:$5</definedName>
  </definedNames>
  <calcPr calcId="145621"/>
</workbook>
</file>

<file path=xl/calcChain.xml><?xml version="1.0" encoding="utf-8"?>
<calcChain xmlns="http://schemas.openxmlformats.org/spreadsheetml/2006/main">
  <c r="E14" i="1" l="1"/>
  <c r="E22" i="1"/>
  <c r="E34" i="1"/>
  <c r="E39" i="1"/>
  <c r="E46" i="1"/>
  <c r="E54" i="1"/>
  <c r="E62" i="1"/>
  <c r="E66" i="1"/>
  <c r="E72" i="1"/>
  <c r="E77" i="1"/>
  <c r="E79" i="1"/>
  <c r="E86" i="1"/>
  <c r="E93" i="1"/>
  <c r="E136" i="1" s="1"/>
  <c r="E99" i="1"/>
  <c r="E106" i="1"/>
  <c r="E111" i="1"/>
  <c r="E116" i="1"/>
  <c r="E121" i="1"/>
  <c r="E122" i="1"/>
  <c r="E133" i="1"/>
  <c r="E135" i="1"/>
</calcChain>
</file>

<file path=xl/sharedStrings.xml><?xml version="1.0" encoding="utf-8"?>
<sst xmlns="http://schemas.openxmlformats.org/spreadsheetml/2006/main" count="113" uniqueCount="49">
  <si>
    <t xml:space="preserve">TOTAL APPORTIONMENT/ALLOCATION (Above Grant Programs) </t>
  </si>
  <si>
    <t xml:space="preserve">TOTAL APPROPRIATION (Above Grant Programs) </t>
  </si>
  <si>
    <t>Total Available</t>
  </si>
  <si>
    <t>Total FY 2012 Available</t>
  </si>
  <si>
    <t>Washington Metropolitan Area Transit Authority (WMATA)</t>
  </si>
  <si>
    <t>OTHER</t>
  </si>
  <si>
    <t>Research and University Research Centers</t>
  </si>
  <si>
    <t>RESEARCH</t>
  </si>
  <si>
    <t>Total Available for Allocation</t>
  </si>
  <si>
    <t>Less FY 2012 Oversight (one percent)</t>
  </si>
  <si>
    <t>Section 5309 New Starts</t>
  </si>
  <si>
    <t>CAPITAL INVESTMENT GRANTS</t>
  </si>
  <si>
    <t>Available FY 2011 Contract Authority</t>
  </si>
  <si>
    <t>Over-the-Road Bus Accessibility Program (Pub. L. 105-85, Section 3038)</t>
  </si>
  <si>
    <t>Section 5339 Alternative Analysis Program</t>
  </si>
  <si>
    <t>Less FY 2011 Oversight (one-half percent)</t>
  </si>
  <si>
    <t>Less FY 2012 Oversight (one-half percent)</t>
  </si>
  <si>
    <t xml:space="preserve"> Section 5320 Paul S. Sarbanes Transit in Parks Program </t>
  </si>
  <si>
    <t xml:space="preserve">Total Apportioned   </t>
  </si>
  <si>
    <t>Reapportioned Funds</t>
  </si>
  <si>
    <t>Section 5317 New Freedom Program</t>
  </si>
  <si>
    <t>Section 5316 Job Access and Reverse Commute Program</t>
  </si>
  <si>
    <t xml:space="preserve">Total Available for Allocation  </t>
  </si>
  <si>
    <t>Less Amount Apportioned for FY 2011 TTP Program</t>
  </si>
  <si>
    <t xml:space="preserve">Section 5311(c) Public Transportation on Indian Reservations </t>
  </si>
  <si>
    <t>Less Amount Reserved for National RTAP</t>
  </si>
  <si>
    <t>Section 5311(b)(3) Rural Transit Assistance Program (RTAP)</t>
  </si>
  <si>
    <t>Section 5340 Growing States</t>
  </si>
  <si>
    <t>Section 5311 Nonurbanized Area Formula Program</t>
  </si>
  <si>
    <t>Section 5310 Special Needs of Elderly Individuals and
Individuals with Disabilities Program</t>
  </si>
  <si>
    <t>Less FY 2011 Oversight (one percent)</t>
  </si>
  <si>
    <t>Section 5309 Fixed Guideway Modernization</t>
  </si>
  <si>
    <t>Section 5309 Bus and Bus Facilities Program</t>
  </si>
  <si>
    <t>Section 5308 Clean Fuels Grant Program</t>
  </si>
  <si>
    <t>Section 5340 High Density States</t>
  </si>
  <si>
    <t>Less FY 2011 Oversight (three-fourths percent)</t>
  </si>
  <si>
    <t>Less FY 2012 Oversight (three-fourths percent)</t>
  </si>
  <si>
    <t xml:space="preserve">Section 5307 Urbanized Area Formula Program </t>
  </si>
  <si>
    <t xml:space="preserve">Total Apportioned    </t>
  </si>
  <si>
    <t>Less FY 2012 Oversight (one half percent)</t>
  </si>
  <si>
    <t xml:space="preserve">Section 5304 Statewide Transportation Planning Program </t>
  </si>
  <si>
    <t xml:space="preserve">Total Apportioned </t>
  </si>
  <si>
    <t>Total FY 2012  Available</t>
  </si>
  <si>
    <t>Section 5303 Metropolitan Transportation Planning Program</t>
  </si>
  <si>
    <t>FORMULA AND BUS GRANTS</t>
  </si>
  <si>
    <t>(The total available amount for a program is based on funding made available under THUD Appropriations/SL Extension Enacted - P.L. 112-55/112-30)</t>
  </si>
  <si>
    <t>FY 2012 APPROPRIATIONS AND APPORTIONMENTS FOR GRANT PROGRAMS</t>
  </si>
  <si>
    <t>TABLE 1</t>
  </si>
  <si>
    <t>FEDERAL TRANSIT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</si>
</sst>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Helvetica"/>
      <family val="2"/>
    </font>
    <font>
      <b/>
      <i/>
      <sz val="14"/>
      <name val="Arial"/>
      <family val="2"/>
    </font>
    <font>
      <b/>
      <u/>
      <sz val="14"/>
      <name val="Arial"/>
      <family val="2"/>
    </font>
    <font>
      <sz val="14"/>
      <name val="Helvetica"/>
      <family val="2"/>
    </font>
    <font>
      <b/>
      <sz val="16"/>
      <name val="Arial"/>
      <family val="2"/>
    </font>
    <font>
      <sz val="14"/>
      <color theme="1"/>
      <name val="Arial"/>
      <family val="2"/>
    </font>
    <font>
      <u/>
      <sz val="14"/>
      <name val="Arial"/>
      <family val="2"/>
    </font>
    <font>
      <u/>
      <sz val="14"/>
      <name val="Helvetica"/>
      <family val="2"/>
    </font>
    <font>
      <b/>
      <u/>
      <sz val="14"/>
      <name val="Helvetica"/>
      <family val="2"/>
    </font>
    <font>
      <sz val="16"/>
      <name val="Arial"/>
      <family val="2"/>
    </font>
    <font>
      <sz val="16"/>
      <name val="Helvetica"/>
      <family val="2"/>
    </font>
    <font>
      <i/>
      <sz val="11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9" fillId="0" borderId="0"/>
    <xf numFmtId="0" fontId="20" fillId="0" borderId="0"/>
    <xf numFmtId="0" fontId="20" fillId="0" borderId="0"/>
    <xf numFmtId="0" fontId="21" fillId="0" borderId="0"/>
    <xf numFmtId="0" fontId="3" fillId="0" borderId="0"/>
    <xf numFmtId="0" fontId="3" fillId="0" borderId="0"/>
    <xf numFmtId="0" fontId="21" fillId="0" borderId="0"/>
  </cellStyleXfs>
  <cellXfs count="72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 applyBorder="1" applyProtection="1"/>
    <xf numFmtId="0" fontId="3" fillId="0" borderId="0" xfId="0" applyFont="1" applyBorder="1" applyProtection="1"/>
    <xf numFmtId="0" fontId="1" fillId="0" borderId="1" xfId="0" applyFont="1" applyBorder="1" applyAlignment="1">
      <alignment horizontal="center" vertical="center"/>
    </xf>
    <xf numFmtId="5" fontId="4" fillId="0" borderId="2" xfId="0" applyNumberFormat="1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6" fillId="0" borderId="4" xfId="0" applyFont="1" applyBorder="1" applyAlignment="1">
      <alignment horizontal="center" vertical="center"/>
    </xf>
    <xf numFmtId="5" fontId="4" fillId="0" borderId="5" xfId="0" applyNumberFormat="1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1" fillId="0" borderId="1" xfId="0" applyFont="1" applyBorder="1" applyAlignment="1">
      <alignment horizontal="center"/>
    </xf>
    <xf numFmtId="37" fontId="7" fillId="0" borderId="0" xfId="0" applyNumberFormat="1" applyFont="1" applyBorder="1" applyProtection="1"/>
    <xf numFmtId="0" fontId="5" fillId="0" borderId="0" xfId="0" applyFont="1" applyBorder="1" applyProtection="1"/>
    <xf numFmtId="0" fontId="5" fillId="0" borderId="7" xfId="0" applyFont="1" applyBorder="1" applyProtection="1"/>
    <xf numFmtId="0" fontId="6" fillId="0" borderId="4" xfId="0" applyFont="1" applyBorder="1" applyAlignment="1">
      <alignment horizontal="center"/>
    </xf>
    <xf numFmtId="5" fontId="5" fillId="0" borderId="0" xfId="0" applyNumberFormat="1" applyFont="1" applyFill="1" applyBorder="1" applyProtection="1"/>
    <xf numFmtId="5" fontId="5" fillId="0" borderId="8" xfId="0" applyNumberFormat="1" applyFont="1" applyFill="1" applyBorder="1" applyProtection="1"/>
    <xf numFmtId="37" fontId="8" fillId="0" borderId="0" xfId="0" applyNumberFormat="1" applyFont="1" applyBorder="1" applyProtection="1"/>
    <xf numFmtId="5" fontId="6" fillId="0" borderId="4" xfId="0" applyNumberFormat="1" applyFont="1" applyBorder="1" applyAlignment="1">
      <alignment horizontal="center"/>
    </xf>
    <xf numFmtId="5" fontId="5" fillId="0" borderId="0" xfId="0" applyNumberFormat="1" applyFont="1" applyBorder="1" applyProtection="1"/>
    <xf numFmtId="0" fontId="9" fillId="0" borderId="0" xfId="0" applyFont="1" applyBorder="1"/>
    <xf numFmtId="0" fontId="10" fillId="2" borderId="9" xfId="0" applyFont="1" applyFill="1" applyBorder="1" applyAlignment="1" applyProtection="1">
      <alignment horizontal="center"/>
    </xf>
    <xf numFmtId="0" fontId="10" fillId="2" borderId="10" xfId="0" applyFont="1" applyFill="1" applyBorder="1" applyAlignment="1" applyProtection="1">
      <alignment horizontal="center"/>
    </xf>
    <xf numFmtId="0" fontId="10" fillId="2" borderId="11" xfId="0" applyFont="1" applyFill="1" applyBorder="1" applyAlignment="1" applyProtection="1">
      <alignment horizontal="center"/>
    </xf>
    <xf numFmtId="0" fontId="8" fillId="0" borderId="0" xfId="0" applyFont="1" applyBorder="1" applyProtection="1"/>
    <xf numFmtId="5" fontId="5" fillId="0" borderId="12" xfId="0" applyNumberFormat="1" applyFont="1" applyFill="1" applyBorder="1" applyProtection="1"/>
    <xf numFmtId="5" fontId="5" fillId="0" borderId="0" xfId="0" applyNumberFormat="1" applyFont="1" applyFill="1" applyBorder="1" applyAlignment="1" applyProtection="1"/>
    <xf numFmtId="0" fontId="1" fillId="0" borderId="4" xfId="0" applyFont="1" applyBorder="1" applyAlignment="1">
      <alignment horizontal="center"/>
    </xf>
    <xf numFmtId="5" fontId="5" fillId="0" borderId="13" xfId="0" applyNumberFormat="1" applyFont="1" applyBorder="1" applyProtection="1"/>
    <xf numFmtId="0" fontId="11" fillId="0" borderId="0" xfId="0" applyFont="1"/>
    <xf numFmtId="0" fontId="12" fillId="0" borderId="0" xfId="0" applyFont="1" applyBorder="1" applyProtection="1"/>
    <xf numFmtId="0" fontId="13" fillId="0" borderId="0" xfId="0" applyFont="1" applyBorder="1"/>
    <xf numFmtId="0" fontId="6" fillId="0" borderId="1" xfId="0" applyFont="1" applyBorder="1" applyAlignment="1">
      <alignment horizontal="center"/>
    </xf>
    <xf numFmtId="5" fontId="5" fillId="0" borderId="2" xfId="0" applyNumberFormat="1" applyFont="1" applyBorder="1" applyProtection="1"/>
    <xf numFmtId="0" fontId="5" fillId="0" borderId="2" xfId="0" applyFont="1" applyBorder="1" applyProtection="1"/>
    <xf numFmtId="0" fontId="0" fillId="0" borderId="2" xfId="0" applyBorder="1"/>
    <xf numFmtId="0" fontId="5" fillId="0" borderId="3" xfId="0" applyFont="1" applyBorder="1" applyProtection="1"/>
    <xf numFmtId="5" fontId="5" fillId="0" borderId="8" xfId="0" applyNumberFormat="1" applyFont="1" applyBorder="1" applyProtection="1"/>
    <xf numFmtId="5" fontId="6" fillId="0" borderId="1" xfId="0" applyNumberFormat="1" applyFont="1" applyBorder="1" applyAlignment="1">
      <alignment horizontal="center"/>
    </xf>
    <xf numFmtId="0" fontId="9" fillId="0" borderId="2" xfId="0" applyFont="1" applyBorder="1"/>
    <xf numFmtId="0" fontId="0" fillId="0" borderId="0" xfId="0" applyBorder="1"/>
    <xf numFmtId="5" fontId="5" fillId="0" borderId="12" xfId="0" applyNumberFormat="1" applyFont="1" applyBorder="1" applyProtection="1"/>
    <xf numFmtId="6" fontId="5" fillId="0" borderId="14" xfId="0" applyNumberFormat="1" applyFont="1" applyBorder="1" applyProtection="1"/>
    <xf numFmtId="5" fontId="5" fillId="0" borderId="0" xfId="0" applyNumberFormat="1" applyFont="1" applyBorder="1"/>
    <xf numFmtId="5" fontId="0" fillId="0" borderId="0" xfId="0" applyNumberFormat="1"/>
    <xf numFmtId="0" fontId="14" fillId="0" borderId="0" xfId="0" applyFont="1" applyBorder="1" applyAlignment="1">
      <alignment wrapText="1"/>
    </xf>
    <xf numFmtId="0" fontId="8" fillId="0" borderId="0" xfId="0" applyFont="1" applyBorder="1" applyAlignment="1" applyProtection="1">
      <alignment wrapText="1"/>
    </xf>
    <xf numFmtId="0" fontId="9" fillId="0" borderId="0" xfId="0" applyFont="1" applyBorder="1" applyAlignment="1"/>
    <xf numFmtId="0" fontId="5" fillId="0" borderId="0" xfId="0" applyFont="1" applyFill="1" applyBorder="1" applyAlignment="1" applyProtection="1"/>
    <xf numFmtId="0" fontId="5" fillId="0" borderId="7" xfId="0" applyFont="1" applyFill="1" applyBorder="1" applyAlignment="1" applyProtection="1"/>
    <xf numFmtId="0" fontId="6" fillId="0" borderId="4" xfId="0" applyFont="1" applyFill="1" applyBorder="1" applyAlignment="1">
      <alignment horizontal="center"/>
    </xf>
    <xf numFmtId="0" fontId="9" fillId="0" borderId="0" xfId="0" applyFont="1" applyFill="1" applyBorder="1"/>
    <xf numFmtId="0" fontId="5" fillId="0" borderId="0" xfId="0" applyFont="1" applyFill="1" applyBorder="1" applyProtection="1"/>
    <xf numFmtId="0" fontId="8" fillId="0" borderId="0" xfId="0" applyFont="1" applyFill="1" applyBorder="1" applyProtection="1"/>
    <xf numFmtId="0" fontId="5" fillId="0" borderId="7" xfId="0" applyFont="1" applyFill="1" applyBorder="1" applyProtection="1"/>
    <xf numFmtId="0" fontId="15" fillId="0" borderId="7" xfId="0" applyFont="1" applyBorder="1" applyProtection="1"/>
    <xf numFmtId="0" fontId="8" fillId="0" borderId="0" xfId="0" applyFont="1" applyBorder="1" applyAlignment="1" applyProtection="1">
      <alignment horizontal="left"/>
    </xf>
    <xf numFmtId="5" fontId="15" fillId="0" borderId="0" xfId="0" applyNumberFormat="1" applyFont="1" applyBorder="1" applyProtection="1"/>
    <xf numFmtId="0" fontId="15" fillId="0" borderId="0" xfId="0" applyFont="1" applyBorder="1" applyProtection="1"/>
    <xf numFmtId="0" fontId="16" fillId="0" borderId="0" xfId="0" applyFont="1" applyBorder="1"/>
    <xf numFmtId="0" fontId="0" fillId="0" borderId="4" xfId="0" applyBorder="1"/>
    <xf numFmtId="0" fontId="0" fillId="0" borderId="7" xfId="0" applyBorder="1"/>
    <xf numFmtId="0" fontId="16" fillId="0" borderId="0" xfId="0" applyFont="1"/>
    <xf numFmtId="0" fontId="0" fillId="0" borderId="9" xfId="0" applyBorder="1"/>
    <xf numFmtId="0" fontId="0" fillId="0" borderId="10" xfId="0" applyBorder="1"/>
    <xf numFmtId="0" fontId="17" fillId="0" borderId="10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</cellXfs>
  <cellStyles count="11">
    <cellStyle name="Comma 2" xfId="1"/>
    <cellStyle name="Comma 3" xfId="2"/>
    <cellStyle name="Currency 2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"/>
  <sheetViews>
    <sheetView tabSelected="1" view="pageBreakPreview" topLeftCell="A99" zoomScale="70" zoomScaleNormal="85" zoomScaleSheetLayoutView="70" workbookViewId="0">
      <selection activeCell="A136" sqref="A136:F136"/>
    </sheetView>
  </sheetViews>
  <sheetFormatPr defaultRowHeight="15" x14ac:dyDescent="0.25"/>
  <cols>
    <col min="1" max="1" width="2.28515625" customWidth="1"/>
    <col min="2" max="2" width="7.85546875" customWidth="1"/>
    <col min="3" max="3" width="17.7109375" customWidth="1"/>
    <col min="4" max="4" width="61.140625" customWidth="1"/>
    <col min="5" max="5" width="23.5703125" bestFit="1" customWidth="1"/>
    <col min="6" max="6" width="2.7109375" customWidth="1"/>
    <col min="8" max="8" width="15.5703125" customWidth="1"/>
  </cols>
  <sheetData>
    <row r="1" spans="1:6" s="69" customFormat="1" ht="23.25" customHeight="1" x14ac:dyDescent="0.25">
      <c r="A1" s="71" t="s">
        <v>48</v>
      </c>
      <c r="B1" s="71"/>
      <c r="C1" s="71"/>
      <c r="D1" s="71"/>
      <c r="E1" s="71"/>
      <c r="F1" s="71"/>
    </row>
    <row r="2" spans="1:6" s="69" customFormat="1" ht="23.25" customHeight="1" thickBot="1" x14ac:dyDescent="0.3">
      <c r="A2" s="70" t="s">
        <v>47</v>
      </c>
      <c r="B2" s="70"/>
      <c r="C2" s="70"/>
      <c r="D2" s="70"/>
      <c r="E2" s="70"/>
      <c r="F2" s="70"/>
    </row>
    <row r="3" spans="1:6" ht="27" customHeight="1" thickBot="1" x14ac:dyDescent="0.3">
      <c r="A3" s="68" t="s">
        <v>46</v>
      </c>
      <c r="B3" s="68"/>
      <c r="C3" s="68"/>
      <c r="D3" s="68"/>
      <c r="E3" s="68"/>
      <c r="F3" s="68"/>
    </row>
    <row r="4" spans="1:6" s="64" customFormat="1" ht="45.75" customHeight="1" thickBot="1" x14ac:dyDescent="0.35">
      <c r="A4" s="67" t="s">
        <v>45</v>
      </c>
      <c r="B4" s="67"/>
      <c r="C4" s="67"/>
      <c r="D4" s="67"/>
      <c r="E4" s="67"/>
      <c r="F4" s="67"/>
    </row>
    <row r="5" spans="1:6" s="64" customFormat="1" ht="21" thickBot="1" x14ac:dyDescent="0.35">
      <c r="A5" s="25" t="s">
        <v>44</v>
      </c>
      <c r="B5" s="66"/>
      <c r="C5" s="66"/>
      <c r="D5" s="66"/>
      <c r="E5" s="66"/>
      <c r="F5" s="65"/>
    </row>
    <row r="6" spans="1:6" x14ac:dyDescent="0.25">
      <c r="A6" s="63"/>
      <c r="B6" s="42"/>
      <c r="C6" s="42"/>
      <c r="D6" s="42"/>
      <c r="E6" s="42"/>
      <c r="F6" s="62"/>
    </row>
    <row r="7" spans="1:6" ht="20.25" x14ac:dyDescent="0.3">
      <c r="A7" s="57"/>
      <c r="B7" s="60"/>
      <c r="C7" s="61"/>
      <c r="D7" s="60"/>
      <c r="E7" s="59"/>
      <c r="F7" s="20"/>
    </row>
    <row r="8" spans="1:6" ht="20.25" x14ac:dyDescent="0.3">
      <c r="A8" s="57"/>
      <c r="B8" s="58" t="s">
        <v>43</v>
      </c>
      <c r="C8" s="58"/>
      <c r="D8" s="58"/>
      <c r="E8" s="58"/>
      <c r="F8" s="16"/>
    </row>
    <row r="9" spans="1:6" ht="20.25" x14ac:dyDescent="0.3">
      <c r="A9" s="57"/>
      <c r="C9" s="14" t="s">
        <v>42</v>
      </c>
      <c r="D9" s="14"/>
      <c r="E9" s="21">
        <v>46943600</v>
      </c>
      <c r="F9" s="16"/>
    </row>
    <row r="10" spans="1:6" ht="20.25" x14ac:dyDescent="0.3">
      <c r="A10" s="57"/>
      <c r="B10" s="14"/>
      <c r="C10" s="31" t="s">
        <v>12</v>
      </c>
      <c r="D10" s="14"/>
      <c r="E10" s="21">
        <v>195331</v>
      </c>
      <c r="F10" s="16"/>
    </row>
    <row r="11" spans="1:6" ht="20.25" x14ac:dyDescent="0.3">
      <c r="A11" s="57"/>
      <c r="B11" s="14"/>
      <c r="C11" s="22" t="s">
        <v>39</v>
      </c>
      <c r="D11" s="14"/>
      <c r="E11" s="21">
        <v>-234718</v>
      </c>
      <c r="F11" s="16"/>
    </row>
    <row r="12" spans="1:6" ht="20.25" x14ac:dyDescent="0.3">
      <c r="A12" s="57"/>
      <c r="C12" s="14" t="s">
        <v>15</v>
      </c>
      <c r="D12" s="14"/>
      <c r="E12" s="21">
        <v>-977</v>
      </c>
      <c r="F12" s="16"/>
    </row>
    <row r="13" spans="1:6" ht="20.25" x14ac:dyDescent="0.3">
      <c r="A13" s="57"/>
      <c r="C13" s="14" t="s">
        <v>19</v>
      </c>
      <c r="D13" s="14"/>
      <c r="E13" s="39">
        <v>22455</v>
      </c>
      <c r="F13" s="16"/>
    </row>
    <row r="14" spans="1:6" ht="20.25" x14ac:dyDescent="0.3">
      <c r="A14" s="57"/>
      <c r="C14" s="14" t="s">
        <v>41</v>
      </c>
      <c r="D14" s="14"/>
      <c r="E14" s="21">
        <f>SUM(E9:E13)</f>
        <v>46925691</v>
      </c>
      <c r="F14" s="16"/>
    </row>
    <row r="15" spans="1:6" ht="20.100000000000001" customHeight="1" x14ac:dyDescent="0.3">
      <c r="A15" s="57"/>
      <c r="B15" s="60"/>
      <c r="C15" s="61"/>
      <c r="D15" s="60"/>
      <c r="E15" s="59"/>
      <c r="F15" s="20"/>
    </row>
    <row r="16" spans="1:6" ht="18" x14ac:dyDescent="0.25">
      <c r="A16" s="15"/>
      <c r="B16" s="58" t="s">
        <v>40</v>
      </c>
      <c r="C16" s="58"/>
      <c r="D16" s="58"/>
      <c r="E16" s="58"/>
      <c r="F16" s="16"/>
    </row>
    <row r="17" spans="1:6" ht="18" x14ac:dyDescent="0.25">
      <c r="A17" s="15"/>
      <c r="C17" s="14" t="s">
        <v>3</v>
      </c>
      <c r="D17" s="14"/>
      <c r="E17" s="21">
        <v>9806400</v>
      </c>
      <c r="F17" s="16"/>
    </row>
    <row r="18" spans="1:6" ht="20.25" x14ac:dyDescent="0.3">
      <c r="A18" s="57"/>
      <c r="B18" s="14"/>
      <c r="C18" s="31" t="s">
        <v>12</v>
      </c>
      <c r="D18" s="14"/>
      <c r="E18" s="21">
        <v>40804</v>
      </c>
      <c r="F18" s="16"/>
    </row>
    <row r="19" spans="1:6" ht="20.25" x14ac:dyDescent="0.3">
      <c r="A19" s="57"/>
      <c r="B19" s="14"/>
      <c r="C19" s="22" t="s">
        <v>39</v>
      </c>
      <c r="D19" s="14"/>
      <c r="E19" s="21">
        <v>-49032</v>
      </c>
      <c r="F19" s="16"/>
    </row>
    <row r="20" spans="1:6" ht="20.25" x14ac:dyDescent="0.3">
      <c r="A20" s="57"/>
      <c r="C20" s="14" t="s">
        <v>15</v>
      </c>
      <c r="D20" s="14"/>
      <c r="E20" s="21">
        <v>-204</v>
      </c>
      <c r="F20" s="16"/>
    </row>
    <row r="21" spans="1:6" ht="18" x14ac:dyDescent="0.25">
      <c r="A21" s="15"/>
      <c r="C21" s="14" t="s">
        <v>19</v>
      </c>
      <c r="D21" s="14"/>
      <c r="E21" s="39">
        <v>158716</v>
      </c>
      <c r="F21" s="16"/>
    </row>
    <row r="22" spans="1:6" ht="18" x14ac:dyDescent="0.25">
      <c r="A22" s="15"/>
      <c r="C22" s="14" t="s">
        <v>38</v>
      </c>
      <c r="D22" s="14"/>
      <c r="E22" s="43">
        <f>SUM(E17:E21)</f>
        <v>9956684</v>
      </c>
      <c r="F22" s="20"/>
    </row>
    <row r="23" spans="1:6" ht="20.100000000000001" customHeight="1" x14ac:dyDescent="0.25">
      <c r="A23" s="15"/>
      <c r="B23" s="14"/>
      <c r="C23" s="22"/>
      <c r="D23" s="14"/>
      <c r="E23" s="21"/>
      <c r="F23" s="20"/>
    </row>
    <row r="24" spans="1:6" ht="18" x14ac:dyDescent="0.25">
      <c r="A24" s="15"/>
      <c r="B24" s="26" t="s">
        <v>37</v>
      </c>
      <c r="C24" s="22"/>
      <c r="D24" s="14"/>
      <c r="E24" s="14"/>
      <c r="F24" s="16"/>
    </row>
    <row r="25" spans="1:6" ht="18" x14ac:dyDescent="0.25">
      <c r="A25" s="15"/>
      <c r="C25" s="14" t="s">
        <v>3</v>
      </c>
      <c r="D25" s="14"/>
      <c r="E25" s="21">
        <v>2080182500</v>
      </c>
      <c r="F25" s="16"/>
    </row>
    <row r="26" spans="1:6" ht="18" x14ac:dyDescent="0.25">
      <c r="A26" s="15"/>
      <c r="B26" s="14"/>
      <c r="C26" s="31" t="s">
        <v>12</v>
      </c>
      <c r="D26" s="14"/>
      <c r="E26" s="21">
        <v>8655561</v>
      </c>
      <c r="F26" s="16"/>
    </row>
    <row r="27" spans="1:6" ht="18" x14ac:dyDescent="0.25">
      <c r="A27" s="15"/>
      <c r="B27" s="14"/>
      <c r="C27" s="22" t="s">
        <v>36</v>
      </c>
      <c r="D27" s="14"/>
      <c r="E27" s="21">
        <v>-15601369</v>
      </c>
      <c r="F27" s="16"/>
    </row>
    <row r="28" spans="1:6" ht="18" x14ac:dyDescent="0.25">
      <c r="A28" s="15"/>
      <c r="B28" s="14"/>
      <c r="C28" s="22" t="s">
        <v>35</v>
      </c>
      <c r="D28" s="14"/>
      <c r="E28" s="21">
        <v>-64917</v>
      </c>
      <c r="F28" s="16"/>
    </row>
    <row r="29" spans="1:6" ht="18" x14ac:dyDescent="0.25">
      <c r="A29" s="15"/>
      <c r="B29" s="14"/>
      <c r="C29" s="22" t="s">
        <v>34</v>
      </c>
      <c r="D29" s="14"/>
      <c r="E29" s="21">
        <v>116250000</v>
      </c>
      <c r="F29" s="16"/>
    </row>
    <row r="30" spans="1:6" ht="18" x14ac:dyDescent="0.25">
      <c r="A30" s="15"/>
      <c r="B30" s="14"/>
      <c r="C30" s="31" t="s">
        <v>12</v>
      </c>
      <c r="D30" s="14"/>
      <c r="E30" s="21">
        <v>483712</v>
      </c>
      <c r="F30" s="16"/>
    </row>
    <row r="31" spans="1:6" ht="18" x14ac:dyDescent="0.25">
      <c r="A31" s="15"/>
      <c r="B31" s="14"/>
      <c r="C31" s="22" t="s">
        <v>27</v>
      </c>
      <c r="D31" s="14"/>
      <c r="E31" s="21">
        <v>79520682.543371513</v>
      </c>
      <c r="F31" s="16"/>
    </row>
    <row r="32" spans="1:6" ht="18" x14ac:dyDescent="0.25">
      <c r="A32" s="15"/>
      <c r="B32" s="14"/>
      <c r="C32" s="31" t="s">
        <v>12</v>
      </c>
      <c r="D32" s="14"/>
      <c r="E32" s="21">
        <v>330882.65285522002</v>
      </c>
      <c r="F32" s="16"/>
    </row>
    <row r="33" spans="1:6" ht="18" x14ac:dyDescent="0.25">
      <c r="A33" s="15"/>
      <c r="C33" s="14" t="s">
        <v>19</v>
      </c>
      <c r="D33" s="14"/>
      <c r="E33" s="39">
        <v>10724324</v>
      </c>
      <c r="F33" s="16"/>
    </row>
    <row r="34" spans="1:6" ht="18" x14ac:dyDescent="0.25">
      <c r="A34" s="15"/>
      <c r="C34" s="14" t="s">
        <v>18</v>
      </c>
      <c r="D34" s="14"/>
      <c r="E34" s="21">
        <f>SUM(E25:E33)</f>
        <v>2280481376.1962271</v>
      </c>
      <c r="F34" s="16"/>
    </row>
    <row r="35" spans="1:6" ht="20.100000000000001" customHeight="1" x14ac:dyDescent="0.25">
      <c r="A35" s="15"/>
      <c r="B35" s="14"/>
      <c r="C35" s="22"/>
      <c r="D35" s="14"/>
      <c r="E35" s="21"/>
      <c r="F35" s="20"/>
    </row>
    <row r="36" spans="1:6" ht="18" x14ac:dyDescent="0.25">
      <c r="A36" s="15"/>
      <c r="B36" s="26" t="s">
        <v>33</v>
      </c>
      <c r="C36" s="22"/>
      <c r="D36" s="14"/>
      <c r="E36" s="42"/>
      <c r="F36" s="16"/>
    </row>
    <row r="37" spans="1:6" ht="18" x14ac:dyDescent="0.25">
      <c r="A37" s="15"/>
      <c r="C37" s="14" t="s">
        <v>3</v>
      </c>
      <c r="D37" s="14"/>
      <c r="E37" s="21">
        <v>25750000</v>
      </c>
      <c r="F37" s="16"/>
    </row>
    <row r="38" spans="1:6" ht="18" x14ac:dyDescent="0.25">
      <c r="A38" s="15"/>
      <c r="B38" s="14"/>
      <c r="C38" s="31" t="s">
        <v>12</v>
      </c>
      <c r="D38" s="14"/>
      <c r="E38" s="39">
        <v>107145</v>
      </c>
      <c r="F38" s="16"/>
    </row>
    <row r="39" spans="1:6" ht="18" x14ac:dyDescent="0.25">
      <c r="A39" s="15"/>
      <c r="C39" s="14" t="s">
        <v>8</v>
      </c>
      <c r="D39" s="14"/>
      <c r="E39" s="21">
        <f>SUM(E37:E38)</f>
        <v>25857145</v>
      </c>
      <c r="F39" s="16"/>
    </row>
    <row r="40" spans="1:6" ht="20.100000000000001" customHeight="1" x14ac:dyDescent="0.25">
      <c r="A40" s="15"/>
      <c r="B40" s="14"/>
      <c r="C40" s="22"/>
      <c r="D40" s="14"/>
      <c r="E40" s="21"/>
      <c r="F40" s="20"/>
    </row>
    <row r="41" spans="1:6" ht="18" x14ac:dyDescent="0.25">
      <c r="A41" s="56"/>
      <c r="B41" s="55" t="s">
        <v>32</v>
      </c>
      <c r="C41" s="53"/>
      <c r="D41" s="54"/>
      <c r="E41" s="53"/>
      <c r="F41" s="52"/>
    </row>
    <row r="42" spans="1:6" ht="18" x14ac:dyDescent="0.25">
      <c r="A42" s="51"/>
      <c r="C42" s="14" t="s">
        <v>3</v>
      </c>
      <c r="D42" s="50"/>
      <c r="E42" s="28">
        <v>492000000</v>
      </c>
      <c r="F42" s="16"/>
    </row>
    <row r="43" spans="1:6" ht="18" x14ac:dyDescent="0.25">
      <c r="A43" s="15"/>
      <c r="B43" s="14"/>
      <c r="C43" s="31" t="s">
        <v>12</v>
      </c>
      <c r="D43" s="14"/>
      <c r="E43" s="21">
        <v>2047194</v>
      </c>
      <c r="F43" s="16"/>
    </row>
    <row r="44" spans="1:6" ht="18" x14ac:dyDescent="0.25">
      <c r="A44" s="15"/>
      <c r="B44" s="14"/>
      <c r="C44" s="49" t="s">
        <v>9</v>
      </c>
      <c r="D44" s="14"/>
      <c r="E44" s="21">
        <v>-4920000</v>
      </c>
      <c r="F44" s="16"/>
    </row>
    <row r="45" spans="1:6" ht="18" x14ac:dyDescent="0.25">
      <c r="A45" s="15"/>
      <c r="B45" s="14"/>
      <c r="C45" s="49" t="s">
        <v>30</v>
      </c>
      <c r="D45" s="14"/>
      <c r="E45" s="39">
        <v>-20472</v>
      </c>
      <c r="F45" s="16"/>
    </row>
    <row r="46" spans="1:6" ht="18" x14ac:dyDescent="0.25">
      <c r="A46" s="15"/>
      <c r="C46" s="14" t="s">
        <v>8</v>
      </c>
      <c r="D46" s="14"/>
      <c r="E46" s="21">
        <f>SUM(E42:E45)</f>
        <v>489106722</v>
      </c>
      <c r="F46" s="16"/>
    </row>
    <row r="47" spans="1:6" ht="20.100000000000001" customHeight="1" thickBot="1" x14ac:dyDescent="0.3">
      <c r="A47" s="38"/>
      <c r="B47" s="37"/>
      <c r="C47" s="36"/>
      <c r="D47" s="36"/>
      <c r="E47" s="35"/>
      <c r="F47" s="34"/>
    </row>
    <row r="48" spans="1:6" ht="21.75" customHeight="1" x14ac:dyDescent="0.25">
      <c r="A48" s="15"/>
      <c r="B48" s="26" t="s">
        <v>31</v>
      </c>
      <c r="C48" s="33"/>
      <c r="D48" s="32"/>
      <c r="E48" s="22"/>
      <c r="F48" s="16"/>
    </row>
    <row r="49" spans="1:6" ht="18" x14ac:dyDescent="0.25">
      <c r="A49" s="15"/>
      <c r="C49" s="14" t="s">
        <v>3</v>
      </c>
      <c r="D49" s="14"/>
      <c r="E49" s="21">
        <v>833250000</v>
      </c>
      <c r="F49" s="16"/>
    </row>
    <row r="50" spans="1:6" ht="18" x14ac:dyDescent="0.25">
      <c r="A50" s="15"/>
      <c r="B50" s="14"/>
      <c r="C50" s="31" t="s">
        <v>12</v>
      </c>
      <c r="D50" s="14"/>
      <c r="E50" s="21">
        <v>3467122</v>
      </c>
      <c r="F50" s="16"/>
    </row>
    <row r="51" spans="1:6" ht="18" x14ac:dyDescent="0.25">
      <c r="A51" s="15"/>
      <c r="B51" s="14"/>
      <c r="C51" s="22" t="s">
        <v>9</v>
      </c>
      <c r="D51" s="14"/>
      <c r="E51" s="21">
        <v>-8332500</v>
      </c>
      <c r="F51" s="16"/>
    </row>
    <row r="52" spans="1:6" ht="18" x14ac:dyDescent="0.25">
      <c r="A52" s="15"/>
      <c r="B52" s="14"/>
      <c r="C52" s="22" t="s">
        <v>30</v>
      </c>
      <c r="D52" s="14"/>
      <c r="E52" s="21">
        <v>-34671</v>
      </c>
      <c r="F52" s="16"/>
    </row>
    <row r="53" spans="1:6" ht="18" x14ac:dyDescent="0.25">
      <c r="A53" s="15"/>
      <c r="C53" s="14" t="s">
        <v>19</v>
      </c>
      <c r="D53" s="14"/>
      <c r="E53" s="39">
        <v>2907194</v>
      </c>
      <c r="F53" s="16"/>
    </row>
    <row r="54" spans="1:6" ht="18" x14ac:dyDescent="0.25">
      <c r="A54" s="15"/>
      <c r="C54" s="14" t="s">
        <v>18</v>
      </c>
      <c r="D54" s="14"/>
      <c r="E54" s="21">
        <f>SUM(E49:E53)</f>
        <v>831257145</v>
      </c>
      <c r="F54" s="16"/>
    </row>
    <row r="55" spans="1:6" ht="15.75" customHeight="1" x14ac:dyDescent="0.25">
      <c r="A55" s="15"/>
      <c r="B55" s="14"/>
      <c r="C55" s="22"/>
      <c r="D55" s="14"/>
      <c r="E55" s="21"/>
      <c r="F55" s="20"/>
    </row>
    <row r="56" spans="1:6" ht="38.25" customHeight="1" x14ac:dyDescent="0.25">
      <c r="A56" s="15"/>
      <c r="B56" s="48" t="s">
        <v>29</v>
      </c>
      <c r="C56" s="47"/>
      <c r="D56" s="47"/>
      <c r="E56" s="47"/>
      <c r="F56" s="16"/>
    </row>
    <row r="57" spans="1:6" ht="18" x14ac:dyDescent="0.25">
      <c r="A57" s="15"/>
      <c r="C57" s="14" t="s">
        <v>3</v>
      </c>
      <c r="D57" s="14"/>
      <c r="E57" s="21">
        <v>66750000</v>
      </c>
      <c r="F57" s="16"/>
    </row>
    <row r="58" spans="1:6" ht="18" x14ac:dyDescent="0.25">
      <c r="A58" s="15"/>
      <c r="B58" s="14"/>
      <c r="C58" s="31" t="s">
        <v>12</v>
      </c>
      <c r="D58" s="14"/>
      <c r="E58" s="21">
        <v>277744</v>
      </c>
      <c r="F58" s="16"/>
    </row>
    <row r="59" spans="1:6" ht="18" x14ac:dyDescent="0.25">
      <c r="A59" s="15"/>
      <c r="B59" s="14"/>
      <c r="C59" s="22" t="s">
        <v>16</v>
      </c>
      <c r="D59" s="14"/>
      <c r="E59" s="21">
        <v>-333750</v>
      </c>
      <c r="F59" s="16"/>
    </row>
    <row r="60" spans="1:6" ht="18" x14ac:dyDescent="0.25">
      <c r="A60" s="15"/>
      <c r="B60" s="14"/>
      <c r="C60" s="22" t="s">
        <v>15</v>
      </c>
      <c r="D60" s="14"/>
      <c r="E60" s="21">
        <v>-1389</v>
      </c>
      <c r="F60" s="16"/>
    </row>
    <row r="61" spans="1:6" ht="18" x14ac:dyDescent="0.25">
      <c r="A61" s="15"/>
      <c r="C61" s="14" t="s">
        <v>19</v>
      </c>
      <c r="D61" s="14"/>
      <c r="E61" s="39">
        <v>363287</v>
      </c>
      <c r="F61" s="16"/>
    </row>
    <row r="62" spans="1:6" ht="18" x14ac:dyDescent="0.25">
      <c r="A62" s="15"/>
      <c r="C62" s="14" t="s">
        <v>18</v>
      </c>
      <c r="D62" s="14"/>
      <c r="E62" s="21">
        <f>SUM(E57:E61)</f>
        <v>67055892</v>
      </c>
      <c r="F62" s="16"/>
    </row>
    <row r="63" spans="1:6" ht="14.25" customHeight="1" x14ac:dyDescent="0.25">
      <c r="A63" s="15"/>
      <c r="B63" s="14"/>
      <c r="C63" s="22"/>
      <c r="D63" s="14"/>
      <c r="E63" s="21"/>
      <c r="F63" s="20"/>
    </row>
    <row r="64" spans="1:6" ht="18" x14ac:dyDescent="0.25">
      <c r="A64" s="15"/>
      <c r="B64" s="26" t="s">
        <v>28</v>
      </c>
      <c r="C64" s="22"/>
      <c r="D64" s="14"/>
      <c r="E64" s="14"/>
      <c r="F64" s="16"/>
    </row>
    <row r="65" spans="1:8" ht="18" x14ac:dyDescent="0.25">
      <c r="A65" s="15"/>
      <c r="C65" s="14" t="s">
        <v>3</v>
      </c>
      <c r="D65" s="14"/>
      <c r="E65" s="17">
        <v>220350000</v>
      </c>
      <c r="F65" s="16"/>
      <c r="H65" s="46"/>
    </row>
    <row r="66" spans="1:8" ht="18" x14ac:dyDescent="0.25">
      <c r="A66" s="15"/>
      <c r="B66" s="14"/>
      <c r="C66" s="31" t="s">
        <v>12</v>
      </c>
      <c r="D66" s="14"/>
      <c r="E66" s="17">
        <f>967424-E76-E83</f>
        <v>916869</v>
      </c>
      <c r="F66" s="16"/>
    </row>
    <row r="67" spans="1:8" ht="18" x14ac:dyDescent="0.25">
      <c r="A67" s="15"/>
      <c r="B67" s="14"/>
      <c r="C67" s="22" t="s">
        <v>16</v>
      </c>
      <c r="D67" s="14"/>
      <c r="E67" s="21">
        <v>-1162500</v>
      </c>
      <c r="F67" s="16"/>
    </row>
    <row r="68" spans="1:8" ht="18" x14ac:dyDescent="0.25">
      <c r="A68" s="15"/>
      <c r="B68" s="14"/>
      <c r="C68" s="22" t="s">
        <v>15</v>
      </c>
      <c r="D68" s="14"/>
      <c r="E68" s="21">
        <v>-4837</v>
      </c>
      <c r="F68" s="16"/>
    </row>
    <row r="69" spans="1:8" ht="18" x14ac:dyDescent="0.25">
      <c r="A69" s="15"/>
      <c r="B69" s="14"/>
      <c r="C69" s="22" t="s">
        <v>27</v>
      </c>
      <c r="D69" s="14"/>
      <c r="E69" s="21">
        <v>36729317.456628516</v>
      </c>
      <c r="F69" s="16"/>
    </row>
    <row r="70" spans="1:8" ht="18" x14ac:dyDescent="0.25">
      <c r="A70" s="15"/>
      <c r="B70" s="14"/>
      <c r="C70" s="31" t="s">
        <v>12</v>
      </c>
      <c r="D70" s="14"/>
      <c r="E70" s="21">
        <v>152829.34714478013</v>
      </c>
      <c r="F70" s="16"/>
    </row>
    <row r="71" spans="1:8" ht="18" x14ac:dyDescent="0.25">
      <c r="A71" s="15"/>
      <c r="C71" s="14" t="s">
        <v>19</v>
      </c>
      <c r="D71" s="14"/>
      <c r="E71" s="39">
        <v>748311</v>
      </c>
      <c r="F71" s="16"/>
    </row>
    <row r="72" spans="1:8" ht="18" x14ac:dyDescent="0.25">
      <c r="A72" s="15"/>
      <c r="C72" s="14" t="s">
        <v>18</v>
      </c>
      <c r="D72" s="14"/>
      <c r="E72" s="21">
        <f>SUM(E65:E71)</f>
        <v>257729989.80377328</v>
      </c>
      <c r="F72" s="16"/>
    </row>
    <row r="73" spans="1:8" ht="14.25" customHeight="1" x14ac:dyDescent="0.25">
      <c r="A73" s="15"/>
      <c r="B73" s="14"/>
      <c r="C73" s="22"/>
      <c r="D73" s="14"/>
      <c r="E73" s="21"/>
      <c r="F73" s="20"/>
    </row>
    <row r="74" spans="1:8" ht="18" x14ac:dyDescent="0.25">
      <c r="A74" s="15"/>
      <c r="B74" s="26" t="s">
        <v>26</v>
      </c>
      <c r="C74" s="22"/>
      <c r="D74" s="14"/>
      <c r="E74" s="22"/>
      <c r="F74" s="16"/>
    </row>
    <row r="75" spans="1:8" ht="18" x14ac:dyDescent="0.25">
      <c r="A75" s="15"/>
      <c r="C75" s="14" t="s">
        <v>3</v>
      </c>
      <c r="D75" s="14"/>
      <c r="E75" s="21">
        <v>4650000</v>
      </c>
      <c r="F75" s="16"/>
    </row>
    <row r="76" spans="1:8" ht="18" x14ac:dyDescent="0.25">
      <c r="A76" s="15"/>
      <c r="B76" s="14"/>
      <c r="C76" s="31" t="s">
        <v>12</v>
      </c>
      <c r="D76" s="14"/>
      <c r="E76" s="21">
        <v>19348</v>
      </c>
      <c r="F76" s="16"/>
    </row>
    <row r="77" spans="1:8" ht="18" x14ac:dyDescent="0.25">
      <c r="A77" s="15"/>
      <c r="C77" s="14" t="s">
        <v>25</v>
      </c>
      <c r="D77" s="14"/>
      <c r="E77" s="45">
        <f>-0.15*E75</f>
        <v>-697500</v>
      </c>
      <c r="F77" s="16"/>
    </row>
    <row r="78" spans="1:8" ht="18" x14ac:dyDescent="0.25">
      <c r="A78" s="15"/>
      <c r="C78" s="14" t="s">
        <v>19</v>
      </c>
      <c r="D78" s="14"/>
      <c r="E78" s="44">
        <v>134075</v>
      </c>
      <c r="F78" s="16"/>
    </row>
    <row r="79" spans="1:8" ht="18" x14ac:dyDescent="0.25">
      <c r="A79" s="15"/>
      <c r="C79" s="14" t="s">
        <v>18</v>
      </c>
      <c r="D79" s="14"/>
      <c r="E79" s="43">
        <f>SUM(E75:E78)</f>
        <v>4105923</v>
      </c>
      <c r="F79" s="16"/>
    </row>
    <row r="80" spans="1:8" ht="15.75" customHeight="1" x14ac:dyDescent="0.25">
      <c r="A80" s="15"/>
      <c r="B80" s="14"/>
      <c r="C80" s="22"/>
      <c r="D80" s="14"/>
      <c r="E80" s="21"/>
      <c r="F80" s="20"/>
    </row>
    <row r="81" spans="1:6" ht="18" x14ac:dyDescent="0.25">
      <c r="A81" s="15"/>
      <c r="B81" s="26" t="s">
        <v>24</v>
      </c>
      <c r="C81" s="22"/>
      <c r="D81" s="14"/>
      <c r="E81" s="42"/>
      <c r="F81" s="16"/>
    </row>
    <row r="82" spans="1:6" ht="18" x14ac:dyDescent="0.25">
      <c r="A82" s="15"/>
      <c r="C82" s="14" t="s">
        <v>3</v>
      </c>
      <c r="D82" s="14"/>
      <c r="E82" s="17">
        <v>7500000</v>
      </c>
      <c r="F82" s="16"/>
    </row>
    <row r="83" spans="1:6" ht="18" x14ac:dyDescent="0.25">
      <c r="A83" s="15"/>
      <c r="B83" s="14"/>
      <c r="C83" s="31" t="s">
        <v>12</v>
      </c>
      <c r="D83" s="14"/>
      <c r="E83" s="21">
        <v>31207</v>
      </c>
      <c r="F83" s="16"/>
    </row>
    <row r="84" spans="1:6" ht="18" x14ac:dyDescent="0.25">
      <c r="A84" s="15"/>
      <c r="B84" s="14"/>
      <c r="C84" s="31" t="s">
        <v>23</v>
      </c>
      <c r="D84" s="14"/>
      <c r="E84" s="21">
        <v>-36410</v>
      </c>
      <c r="F84" s="16"/>
    </row>
    <row r="85" spans="1:6" ht="18" x14ac:dyDescent="0.25">
      <c r="A85" s="15"/>
      <c r="C85" s="14" t="s">
        <v>19</v>
      </c>
      <c r="D85" s="14"/>
      <c r="E85" s="39">
        <v>489698</v>
      </c>
      <c r="F85" s="16"/>
    </row>
    <row r="86" spans="1:6" ht="18" x14ac:dyDescent="0.25">
      <c r="A86" s="15"/>
      <c r="C86" s="14" t="s">
        <v>22</v>
      </c>
      <c r="D86" s="14"/>
      <c r="E86" s="21">
        <f>SUM(E82:E85)</f>
        <v>7984495</v>
      </c>
      <c r="F86" s="16"/>
    </row>
    <row r="87" spans="1:6" ht="13.5" customHeight="1" thickBot="1" x14ac:dyDescent="0.3">
      <c r="A87" s="38"/>
      <c r="B87" s="36"/>
      <c r="C87" s="41"/>
      <c r="D87" s="36"/>
      <c r="E87" s="35"/>
      <c r="F87" s="40"/>
    </row>
    <row r="88" spans="1:6" ht="18" x14ac:dyDescent="0.25">
      <c r="A88" s="15"/>
      <c r="B88" s="26" t="s">
        <v>21</v>
      </c>
      <c r="C88" s="22"/>
      <c r="D88" s="14"/>
      <c r="E88" s="14"/>
      <c r="F88" s="16"/>
    </row>
    <row r="89" spans="1:6" ht="18" x14ac:dyDescent="0.25">
      <c r="A89" s="15"/>
      <c r="C89" s="14" t="s">
        <v>3</v>
      </c>
      <c r="D89" s="14"/>
      <c r="E89" s="21">
        <v>82250000</v>
      </c>
      <c r="F89" s="16"/>
    </row>
    <row r="90" spans="1:6" ht="18" x14ac:dyDescent="0.25">
      <c r="A90" s="15"/>
      <c r="B90" s="14"/>
      <c r="C90" s="31" t="s">
        <v>12</v>
      </c>
      <c r="D90" s="14"/>
      <c r="E90" s="21">
        <v>342239</v>
      </c>
      <c r="F90" s="16"/>
    </row>
    <row r="91" spans="1:6" ht="18" x14ac:dyDescent="0.25">
      <c r="A91" s="15"/>
      <c r="B91" s="14"/>
      <c r="C91" s="22" t="s">
        <v>9</v>
      </c>
      <c r="D91" s="14"/>
      <c r="E91" s="21">
        <v>-822500</v>
      </c>
      <c r="F91" s="16"/>
    </row>
    <row r="92" spans="1:6" ht="18" x14ac:dyDescent="0.25">
      <c r="A92" s="15"/>
      <c r="C92" s="14" t="s">
        <v>19</v>
      </c>
      <c r="D92" s="14"/>
      <c r="E92" s="39">
        <v>13277321</v>
      </c>
      <c r="F92" s="16"/>
    </row>
    <row r="93" spans="1:6" ht="18" x14ac:dyDescent="0.25">
      <c r="A93" s="15"/>
      <c r="C93" s="14" t="s">
        <v>18</v>
      </c>
      <c r="D93" s="14"/>
      <c r="E93" s="21">
        <f>SUM(E89:E92)</f>
        <v>95047060</v>
      </c>
      <c r="F93" s="16"/>
    </row>
    <row r="94" spans="1:6" ht="15.75" customHeight="1" x14ac:dyDescent="0.25">
      <c r="A94" s="15"/>
      <c r="C94" s="14"/>
      <c r="D94" s="14"/>
      <c r="E94" s="21"/>
      <c r="F94" s="16"/>
    </row>
    <row r="95" spans="1:6" ht="18" x14ac:dyDescent="0.25">
      <c r="A95" s="15"/>
      <c r="B95" s="26" t="s">
        <v>20</v>
      </c>
      <c r="C95" s="22"/>
      <c r="D95" s="14"/>
      <c r="E95" s="14"/>
      <c r="F95" s="16"/>
    </row>
    <row r="96" spans="1:6" ht="18" x14ac:dyDescent="0.25">
      <c r="A96" s="15"/>
      <c r="C96" s="14" t="s">
        <v>3</v>
      </c>
      <c r="D96" s="14"/>
      <c r="E96" s="21">
        <v>46250000</v>
      </c>
      <c r="F96" s="16"/>
    </row>
    <row r="97" spans="1:6" ht="18" x14ac:dyDescent="0.25">
      <c r="A97" s="15"/>
      <c r="B97" s="14"/>
      <c r="C97" s="31" t="s">
        <v>12</v>
      </c>
      <c r="D97" s="14"/>
      <c r="E97" s="21">
        <v>192445</v>
      </c>
      <c r="F97" s="16"/>
    </row>
    <row r="98" spans="1:6" ht="18" x14ac:dyDescent="0.25">
      <c r="A98" s="15"/>
      <c r="C98" s="14" t="s">
        <v>19</v>
      </c>
      <c r="D98" s="14"/>
      <c r="E98" s="39">
        <v>7963069</v>
      </c>
      <c r="F98" s="16"/>
    </row>
    <row r="99" spans="1:6" ht="18.75" thickBot="1" x14ac:dyDescent="0.3">
      <c r="A99" s="38"/>
      <c r="B99" s="37"/>
      <c r="C99" s="36" t="s">
        <v>18</v>
      </c>
      <c r="D99" s="36"/>
      <c r="E99" s="35">
        <f>SUM(E96:E98)</f>
        <v>54405514</v>
      </c>
      <c r="F99" s="34"/>
    </row>
    <row r="100" spans="1:6" ht="14.25" customHeight="1" x14ac:dyDescent="0.25">
      <c r="A100" s="15"/>
      <c r="B100" s="14"/>
      <c r="C100" s="22"/>
      <c r="D100" s="14"/>
      <c r="E100" s="21"/>
      <c r="F100" s="20"/>
    </row>
    <row r="101" spans="1:6" ht="18" x14ac:dyDescent="0.25">
      <c r="A101" s="15"/>
      <c r="B101" s="26" t="s">
        <v>17</v>
      </c>
      <c r="C101" s="33"/>
      <c r="D101" s="32"/>
      <c r="E101" s="22"/>
      <c r="F101" s="16"/>
    </row>
    <row r="102" spans="1:6" ht="18" x14ac:dyDescent="0.25">
      <c r="A102" s="15"/>
      <c r="C102" s="14" t="s">
        <v>3</v>
      </c>
      <c r="D102" s="14"/>
      <c r="E102" s="21">
        <v>13450000</v>
      </c>
      <c r="F102" s="16"/>
    </row>
    <row r="103" spans="1:6" ht="18" x14ac:dyDescent="0.25">
      <c r="A103" s="15"/>
      <c r="B103" s="14"/>
      <c r="C103" s="31" t="s">
        <v>12</v>
      </c>
      <c r="D103" s="14"/>
      <c r="E103" s="21">
        <v>55965</v>
      </c>
      <c r="F103" s="16"/>
    </row>
    <row r="104" spans="1:6" ht="18" x14ac:dyDescent="0.25">
      <c r="A104" s="15"/>
      <c r="B104" s="14"/>
      <c r="C104" s="22" t="s">
        <v>16</v>
      </c>
      <c r="D104" s="14"/>
      <c r="E104" s="21">
        <v>-67250</v>
      </c>
      <c r="F104" s="16"/>
    </row>
    <row r="105" spans="1:6" ht="18" x14ac:dyDescent="0.25">
      <c r="A105" s="15"/>
      <c r="B105" s="14"/>
      <c r="C105" s="22" t="s">
        <v>15</v>
      </c>
      <c r="D105" s="14"/>
      <c r="E105" s="21">
        <v>-280</v>
      </c>
      <c r="F105" s="16"/>
    </row>
    <row r="106" spans="1:6" ht="18" x14ac:dyDescent="0.25">
      <c r="A106" s="15"/>
      <c r="C106" s="14" t="s">
        <v>8</v>
      </c>
      <c r="D106" s="14"/>
      <c r="E106" s="30">
        <f>SUM(E102:E105)</f>
        <v>13438435</v>
      </c>
      <c r="F106" s="16"/>
    </row>
    <row r="107" spans="1:6" ht="22.5" customHeight="1" x14ac:dyDescent="0.25">
      <c r="A107" s="15"/>
      <c r="B107" s="14"/>
      <c r="C107" s="22"/>
      <c r="D107" s="14"/>
      <c r="E107" s="21"/>
      <c r="F107" s="20"/>
    </row>
    <row r="108" spans="1:6" ht="18" x14ac:dyDescent="0.25">
      <c r="A108" s="15"/>
      <c r="B108" s="26" t="s">
        <v>14</v>
      </c>
      <c r="C108" s="22"/>
      <c r="D108" s="14"/>
      <c r="E108" s="14"/>
      <c r="F108" s="16"/>
    </row>
    <row r="109" spans="1:6" ht="18" x14ac:dyDescent="0.25">
      <c r="A109" s="15"/>
      <c r="C109" s="14" t="s">
        <v>3</v>
      </c>
      <c r="D109" s="14"/>
      <c r="E109" s="17">
        <v>12500000</v>
      </c>
      <c r="F109" s="16"/>
    </row>
    <row r="110" spans="1:6" ht="18" x14ac:dyDescent="0.25">
      <c r="A110" s="15"/>
      <c r="B110" s="14"/>
      <c r="C110" s="31" t="s">
        <v>12</v>
      </c>
      <c r="D110" s="14"/>
      <c r="E110" s="21">
        <v>52012</v>
      </c>
      <c r="F110" s="16"/>
    </row>
    <row r="111" spans="1:6" ht="18" x14ac:dyDescent="0.25">
      <c r="A111" s="15"/>
      <c r="C111" s="14" t="s">
        <v>8</v>
      </c>
      <c r="D111" s="14"/>
      <c r="E111" s="30">
        <f>SUM(E109:E110)</f>
        <v>12552012</v>
      </c>
      <c r="F111" s="16"/>
    </row>
    <row r="112" spans="1:6" ht="23.25" customHeight="1" x14ac:dyDescent="0.25">
      <c r="A112" s="15"/>
      <c r="B112" s="14"/>
      <c r="C112" s="22"/>
      <c r="D112" s="14"/>
      <c r="E112" s="21"/>
      <c r="F112" s="16"/>
    </row>
    <row r="113" spans="1:6" ht="18" x14ac:dyDescent="0.25">
      <c r="A113" s="15"/>
      <c r="B113" s="26" t="s">
        <v>13</v>
      </c>
      <c r="C113" s="22"/>
      <c r="D113" s="14"/>
      <c r="E113" s="21"/>
      <c r="F113" s="16"/>
    </row>
    <row r="114" spans="1:6" ht="18" x14ac:dyDescent="0.25">
      <c r="A114" s="15"/>
      <c r="C114" s="14" t="s">
        <v>3</v>
      </c>
      <c r="D114" s="14"/>
      <c r="E114" s="21">
        <v>4400000</v>
      </c>
      <c r="F114" s="16"/>
    </row>
    <row r="115" spans="1:6" ht="18" x14ac:dyDescent="0.25">
      <c r="A115" s="15"/>
      <c r="B115" s="14"/>
      <c r="C115" s="31" t="s">
        <v>12</v>
      </c>
      <c r="D115" s="14"/>
      <c r="E115" s="21">
        <v>18308</v>
      </c>
      <c r="F115" s="16"/>
    </row>
    <row r="116" spans="1:6" ht="18.75" thickBot="1" x14ac:dyDescent="0.3">
      <c r="A116" s="15"/>
      <c r="C116" s="14" t="s">
        <v>8</v>
      </c>
      <c r="D116" s="14"/>
      <c r="E116" s="30">
        <f>SUM(E114:E115)</f>
        <v>4418308</v>
      </c>
      <c r="F116" s="16"/>
    </row>
    <row r="117" spans="1:6" ht="22.5" customHeight="1" thickBot="1" x14ac:dyDescent="0.35">
      <c r="A117" s="25" t="s">
        <v>11</v>
      </c>
      <c r="B117" s="24"/>
      <c r="C117" s="24"/>
      <c r="D117" s="24"/>
      <c r="E117" s="24"/>
      <c r="F117" s="23"/>
    </row>
    <row r="118" spans="1:6" ht="14.25" customHeight="1" x14ac:dyDescent="0.25">
      <c r="A118" s="15"/>
      <c r="B118" s="14"/>
      <c r="C118" s="22"/>
      <c r="D118" s="14"/>
      <c r="E118" s="21"/>
      <c r="F118" s="20"/>
    </row>
    <row r="119" spans="1:6" ht="18" x14ac:dyDescent="0.25">
      <c r="A119" s="15"/>
      <c r="B119" s="26" t="s">
        <v>10</v>
      </c>
      <c r="C119" s="22"/>
      <c r="D119" s="14"/>
      <c r="E119" s="17"/>
      <c r="F119" s="29"/>
    </row>
    <row r="120" spans="1:6" ht="18" x14ac:dyDescent="0.25">
      <c r="A120" s="15"/>
      <c r="C120" s="14" t="s">
        <v>3</v>
      </c>
      <c r="D120" s="14"/>
      <c r="E120" s="28">
        <v>1955000000</v>
      </c>
      <c r="F120" s="16"/>
    </row>
    <row r="121" spans="1:6" ht="18" x14ac:dyDescent="0.25">
      <c r="A121" s="15"/>
      <c r="B121" s="14"/>
      <c r="C121" s="22" t="s">
        <v>9</v>
      </c>
      <c r="D121" s="14"/>
      <c r="E121" s="21">
        <f>-0.01*E120</f>
        <v>-19550000</v>
      </c>
      <c r="F121" s="16"/>
    </row>
    <row r="122" spans="1:6" ht="18" x14ac:dyDescent="0.25">
      <c r="A122" s="15"/>
      <c r="C122" s="14" t="s">
        <v>8</v>
      </c>
      <c r="D122" s="14"/>
      <c r="E122" s="27">
        <f>SUM(E120:E121)</f>
        <v>1935450000</v>
      </c>
      <c r="F122" s="16"/>
    </row>
    <row r="123" spans="1:6" ht="18.75" thickBot="1" x14ac:dyDescent="0.3">
      <c r="A123" s="15"/>
      <c r="B123" s="14"/>
      <c r="C123" s="22"/>
      <c r="D123" s="14"/>
      <c r="E123" s="21"/>
      <c r="F123" s="20"/>
    </row>
    <row r="124" spans="1:6" ht="21" thickBot="1" x14ac:dyDescent="0.35">
      <c r="A124" s="25" t="s">
        <v>7</v>
      </c>
      <c r="B124" s="24"/>
      <c r="C124" s="24"/>
      <c r="D124" s="24"/>
      <c r="E124" s="24"/>
      <c r="F124" s="23"/>
    </row>
    <row r="125" spans="1:6" ht="9" customHeight="1" x14ac:dyDescent="0.25">
      <c r="A125" s="15"/>
      <c r="B125" s="14"/>
      <c r="C125" s="22"/>
      <c r="D125" s="14"/>
      <c r="E125" s="21"/>
      <c r="F125" s="20"/>
    </row>
    <row r="126" spans="1:6" ht="18" x14ac:dyDescent="0.25">
      <c r="A126" s="15"/>
      <c r="B126" s="26" t="s">
        <v>6</v>
      </c>
      <c r="C126" s="22"/>
      <c r="D126" s="14"/>
      <c r="E126" s="18">
        <v>44000000</v>
      </c>
      <c r="F126" s="16"/>
    </row>
    <row r="127" spans="1:6" ht="19.5" thickBot="1" x14ac:dyDescent="0.35">
      <c r="A127" s="15"/>
      <c r="B127" s="14"/>
      <c r="C127" s="13"/>
      <c r="D127" s="13"/>
      <c r="E127" s="13"/>
      <c r="F127" s="12"/>
    </row>
    <row r="128" spans="1:6" ht="22.5" customHeight="1" thickBot="1" x14ac:dyDescent="0.35">
      <c r="A128" s="25" t="s">
        <v>5</v>
      </c>
      <c r="B128" s="24"/>
      <c r="C128" s="24"/>
      <c r="D128" s="24"/>
      <c r="E128" s="24"/>
      <c r="F128" s="23"/>
    </row>
    <row r="129" spans="1:6" ht="10.5" customHeight="1" x14ac:dyDescent="0.25">
      <c r="A129" s="15"/>
      <c r="B129" s="14"/>
      <c r="C129" s="22"/>
      <c r="D129" s="14"/>
      <c r="E129" s="21"/>
      <c r="F129" s="20"/>
    </row>
    <row r="130" spans="1:6" ht="18" x14ac:dyDescent="0.25">
      <c r="A130" s="15"/>
      <c r="C130" s="14"/>
      <c r="D130" s="14"/>
      <c r="E130" s="17"/>
      <c r="F130" s="16"/>
    </row>
    <row r="131" spans="1:6" ht="18" x14ac:dyDescent="0.25">
      <c r="A131" s="15"/>
      <c r="B131" s="19" t="s">
        <v>4</v>
      </c>
      <c r="C131" s="14"/>
      <c r="D131" s="14"/>
      <c r="E131" s="17"/>
      <c r="F131" s="16"/>
    </row>
    <row r="132" spans="1:6" ht="18" x14ac:dyDescent="0.25">
      <c r="A132" s="15"/>
      <c r="C132" s="14" t="s">
        <v>3</v>
      </c>
      <c r="D132" s="14"/>
      <c r="E132" s="18">
        <v>150000000</v>
      </c>
      <c r="F132" s="16"/>
    </row>
    <row r="133" spans="1:6" ht="18" x14ac:dyDescent="0.25">
      <c r="A133" s="15"/>
      <c r="C133" s="14" t="s">
        <v>2</v>
      </c>
      <c r="D133" s="14"/>
      <c r="E133" s="17">
        <f>E132</f>
        <v>150000000</v>
      </c>
      <c r="F133" s="16"/>
    </row>
    <row r="134" spans="1:6" ht="19.5" thickBot="1" x14ac:dyDescent="0.35">
      <c r="A134" s="15"/>
      <c r="B134" s="14"/>
      <c r="C134" s="13"/>
      <c r="D134" s="13"/>
      <c r="E134" s="13"/>
      <c r="F134" s="12"/>
    </row>
    <row r="135" spans="1:6" ht="25.5" customHeight="1" x14ac:dyDescent="0.25">
      <c r="A135" s="11"/>
      <c r="B135" s="10" t="s">
        <v>1</v>
      </c>
      <c r="C135" s="10"/>
      <c r="D135" s="10"/>
      <c r="E135" s="9">
        <f>+E9+E17+E25+E37+E42+E49+E57+E65+E75+E82+E89+E96+E109+E114+E120+E126+E102+E132</f>
        <v>6095032500</v>
      </c>
      <c r="F135" s="8"/>
    </row>
    <row r="136" spans="1:6" ht="24.75" customHeight="1" thickBot="1" x14ac:dyDescent="0.3">
      <c r="A136" s="7"/>
      <c r="B136" s="6" t="s">
        <v>0</v>
      </c>
      <c r="C136" s="6"/>
      <c r="D136" s="6"/>
      <c r="E136" s="5">
        <f>+E14+E22+E34+E39+E46+E54+E62+E72+E79+E86+E93+E99+E106+E111+E116+E122+E126+E133</f>
        <v>6329772392</v>
      </c>
      <c r="F136" s="4"/>
    </row>
    <row r="137" spans="1:6" x14ac:dyDescent="0.25">
      <c r="A137" s="3"/>
      <c r="B137" s="3"/>
      <c r="C137" s="2"/>
      <c r="D137" s="2"/>
      <c r="E137" s="2"/>
      <c r="F137" s="1"/>
    </row>
  </sheetData>
  <mergeCells count="11">
    <mergeCell ref="A124:F124"/>
    <mergeCell ref="A128:F128"/>
    <mergeCell ref="A1:F1"/>
    <mergeCell ref="A2:F2"/>
    <mergeCell ref="A3:F3"/>
    <mergeCell ref="A4:F4"/>
    <mergeCell ref="A5:F5"/>
    <mergeCell ref="B8:E8"/>
    <mergeCell ref="B16:E16"/>
    <mergeCell ref="B56:E56"/>
    <mergeCell ref="A117:F117"/>
  </mergeCells>
  <printOptions horizontalCentered="1"/>
  <pageMargins left="0.5" right="0.5" top="0.75" bottom="0.75" header="0.3" footer="0.3"/>
  <pageSetup scale="66" orientation="portrait" r:id="rId1"/>
  <rowBreaks count="2" manualBreakCount="2">
    <brk id="47" max="5" man="1"/>
    <brk id="8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</vt:lpstr>
      <vt:lpstr>'Table 1'!Print_Area</vt:lpstr>
      <vt:lpstr>'Table 1'!Print_Titles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 User</dc:creator>
  <cp:lastModifiedBy>USDOT User</cp:lastModifiedBy>
  <dcterms:created xsi:type="dcterms:W3CDTF">2012-04-05T20:14:42Z</dcterms:created>
  <dcterms:modified xsi:type="dcterms:W3CDTF">2012-04-05T20:15:13Z</dcterms:modified>
</cp:coreProperties>
</file>