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O:\TPE\TPE-22\CIG-EPD Allocations\Allocations\2026 May\For TAD - Remediated Docs\"/>
    </mc:Choice>
  </mc:AlternateContent>
  <xr:revisionPtr revIDLastSave="0" documentId="13_ncr:1_{3464D2DE-BDB9-4934-9E09-527B3CE04FDF}" xr6:coauthVersionLast="47" xr6:coauthVersionMax="47" xr10:uidLastSave="{00000000-0000-0000-0000-000000000000}"/>
  <bookViews>
    <workbookView xWindow="28680" yWindow="-120" windowWidth="29040" windowHeight="15720" xr2:uid="{88EA2419-8901-4B44-A3FF-C200A9B62B54}"/>
  </bookViews>
  <sheets>
    <sheet name="FY2026 Table 7"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3" i="1" l="1"/>
  <c r="G54" i="1" s="1"/>
  <c r="G48" i="1"/>
  <c r="G49" i="1" s="1"/>
  <c r="F42" i="1"/>
  <c r="F41" i="1"/>
  <c r="F39" i="1"/>
  <c r="G43" i="1" s="1"/>
  <c r="G38" i="1"/>
  <c r="G44" i="1" s="1"/>
</calcChain>
</file>

<file path=xl/sharedStrings.xml><?xml version="1.0" encoding="utf-8"?>
<sst xmlns="http://schemas.openxmlformats.org/spreadsheetml/2006/main" count="145" uniqueCount="93">
  <si>
    <t>FEDERAL TRANSIT ADMINISTRATION</t>
  </si>
  <si>
    <t>State</t>
  </si>
  <si>
    <t>Project Location and Description</t>
  </si>
  <si>
    <t>CA</t>
  </si>
  <si>
    <t>UT</t>
  </si>
  <si>
    <t>MN</t>
  </si>
  <si>
    <t>NC</t>
  </si>
  <si>
    <t>OH</t>
  </si>
  <si>
    <t>WA</t>
  </si>
  <si>
    <t>MD</t>
  </si>
  <si>
    <t>FL</t>
  </si>
  <si>
    <t>SC</t>
  </si>
  <si>
    <t>NY</t>
  </si>
  <si>
    <t>Table 7</t>
  </si>
  <si>
    <t>FY 2026 SECTION 5309 FIXED GUIDEWAY CAPITAL INVESTMENT GRANTS (CIG) and
FAST ACT SECTION 3005(B) EXPEDITED PROJECT DELIVERY PILOT PROGRAM ALLOCATIONS</t>
  </si>
  <si>
    <t>Project Type</t>
  </si>
  <si>
    <t>Discretionary ID</t>
  </si>
  <si>
    <t>Allocations</t>
  </si>
  <si>
    <t>Lapse Date</t>
  </si>
  <si>
    <t>CC</t>
  </si>
  <si>
    <t>MA</t>
  </si>
  <si>
    <t>D2026-CCAA-001</t>
  </si>
  <si>
    <t>D2026-CCAA-002</t>
  </si>
  <si>
    <t>NS</t>
  </si>
  <si>
    <t>IL</t>
  </si>
  <si>
    <t>D2026-NSAA-001</t>
  </si>
  <si>
    <t>D2026-NSAA-002</t>
  </si>
  <si>
    <t>D2026-NSAA-003</t>
  </si>
  <si>
    <t>D2026-NSAD-001</t>
  </si>
  <si>
    <t>D2026-NSAD-002</t>
  </si>
  <si>
    <t>D2026-NSAD-003</t>
  </si>
  <si>
    <t>D2026-NSAD-004</t>
  </si>
  <si>
    <t>D2026-NSAD-005</t>
  </si>
  <si>
    <t>SS</t>
  </si>
  <si>
    <r>
      <t>D2026-SMST-001</t>
    </r>
    <r>
      <rPr>
        <vertAlign val="superscript"/>
        <sz val="12"/>
        <color theme="1"/>
        <rFont val="Arial"/>
        <family val="2"/>
      </rPr>
      <t>1</t>
    </r>
  </si>
  <si>
    <r>
      <t>D2026-SMST-002</t>
    </r>
    <r>
      <rPr>
        <vertAlign val="superscript"/>
        <sz val="12"/>
        <color theme="1"/>
        <rFont val="Arial"/>
        <family val="2"/>
      </rPr>
      <t>1</t>
    </r>
  </si>
  <si>
    <r>
      <t>D2026-SMST-003</t>
    </r>
    <r>
      <rPr>
        <vertAlign val="superscript"/>
        <sz val="12"/>
        <color theme="1"/>
        <rFont val="Arial"/>
        <family val="2"/>
      </rPr>
      <t>1</t>
    </r>
  </si>
  <si>
    <r>
      <t>D2026-SMST-004</t>
    </r>
    <r>
      <rPr>
        <vertAlign val="superscript"/>
        <sz val="12"/>
        <color theme="1"/>
        <rFont val="Arial"/>
        <family val="2"/>
      </rPr>
      <t>1</t>
    </r>
  </si>
  <si>
    <r>
      <t>D2026-SMST-005</t>
    </r>
    <r>
      <rPr>
        <vertAlign val="superscript"/>
        <sz val="12"/>
        <color theme="1"/>
        <rFont val="Arial"/>
        <family val="2"/>
      </rPr>
      <t>1</t>
    </r>
  </si>
  <si>
    <r>
      <t>D2026-SMST-006</t>
    </r>
    <r>
      <rPr>
        <vertAlign val="superscript"/>
        <sz val="12"/>
        <color theme="1"/>
        <rFont val="Arial"/>
        <family val="2"/>
      </rPr>
      <t>1</t>
    </r>
  </si>
  <si>
    <r>
      <t>D2026-SMST-007</t>
    </r>
    <r>
      <rPr>
        <vertAlign val="superscript"/>
        <sz val="12"/>
        <color theme="1"/>
        <rFont val="Arial"/>
        <family val="2"/>
      </rPr>
      <t>1</t>
    </r>
  </si>
  <si>
    <r>
      <t>D2026-SMST-008</t>
    </r>
    <r>
      <rPr>
        <vertAlign val="superscript"/>
        <sz val="12"/>
        <color theme="1"/>
        <rFont val="Arial"/>
        <family val="2"/>
      </rPr>
      <t>1</t>
    </r>
  </si>
  <si>
    <r>
      <t>D2026-SMST-009</t>
    </r>
    <r>
      <rPr>
        <vertAlign val="superscript"/>
        <sz val="12"/>
        <color theme="1"/>
        <rFont val="Arial"/>
        <family val="2"/>
      </rPr>
      <t>1</t>
    </r>
  </si>
  <si>
    <r>
      <t>D2026-SMST-010</t>
    </r>
    <r>
      <rPr>
        <vertAlign val="superscript"/>
        <sz val="12"/>
        <color theme="1"/>
        <rFont val="Arial"/>
        <family val="2"/>
      </rPr>
      <t>1</t>
    </r>
  </si>
  <si>
    <t>D2026-SSAD-001</t>
  </si>
  <si>
    <t>D2026-SSAA-001</t>
  </si>
  <si>
    <t>D2026-SSAD-002</t>
  </si>
  <si>
    <t>D2026-SSAD-003</t>
  </si>
  <si>
    <t>GA</t>
  </si>
  <si>
    <t>D2026-SSAD-004</t>
  </si>
  <si>
    <t>D2026-SSAD-005</t>
  </si>
  <si>
    <t>D2026-SSAD-006</t>
  </si>
  <si>
    <t>D2026-SSAD-007</t>
  </si>
  <si>
    <t>WI</t>
  </si>
  <si>
    <t>D2026-SSAD-008</t>
  </si>
  <si>
    <t>Total Prior Year Recovered Funds Allocated</t>
  </si>
  <si>
    <t>FY26 Funding Allocated to Core Capacity</t>
  </si>
  <si>
    <t>FY26 Funding Allocated to Expedited Project Delivery Pilot Program</t>
  </si>
  <si>
    <t>FY26 Funding Allocated to New Starts</t>
  </si>
  <si>
    <t>FY26 Funding Allocated to Small Starts</t>
  </si>
  <si>
    <t>Total FY 2026 Funds Allocated</t>
  </si>
  <si>
    <t>TOTAL ALLOCATED - Recovered Funds and FY25 Funds</t>
  </si>
  <si>
    <t xml:space="preserve">FY26 CIG/EPD Annual Appropriations </t>
  </si>
  <si>
    <t>FY26 FTA Oversight Takedown</t>
  </si>
  <si>
    <t>FY26 Allocated Annual Appropriations `</t>
  </si>
  <si>
    <t>Remaining Unallocated Annual Appropriations</t>
  </si>
  <si>
    <t xml:space="preserve">FY26 CIG/EPD Advanced Appropriations </t>
  </si>
  <si>
    <t>FY26 Allocated Advanced Appropriations</t>
  </si>
  <si>
    <t>Remaining FY26 Unallocated Advanced Appropriations</t>
  </si>
  <si>
    <t>Notes:</t>
  </si>
  <si>
    <t>These allocations reflect $1,683 million made available for the CIG and EPD programs through the Consolidated Appropriations Act, 2026 (Pub. L. 119-750), and $1,584.4 million in advanced appropriations provided under IIJA for FY 2026, and $15.8 million in recovered fundsf rom prior years. The project list is consistent with The Allocations table referenced in the FY 2026 appropriations act through the joint explanatory statement published in the Congressional Record (172 Cong. Rec. H1740, daily ed. Jan. 22, 2026).</t>
  </si>
  <si>
    <r>
      <rPr>
        <vertAlign val="superscript"/>
        <sz val="12"/>
        <rFont val="Arial"/>
        <family val="2"/>
      </rPr>
      <t>1</t>
    </r>
    <r>
      <rPr>
        <sz val="12"/>
        <rFont val="Arial"/>
        <family val="2"/>
      </rPr>
      <t>The funds allocated are prior year recovered funds</t>
    </r>
  </si>
  <si>
    <t>CC = Core Capacity; EPD = Expedited Project Delivery Pilot Program; NS = New Starts; SS = Small Starts</t>
  </si>
  <si>
    <t>Boston, Green Line Transformation Core Capacity Program</t>
  </si>
  <si>
    <t>Salt Lake City, FrontRunner Strategic Double Track Project</t>
  </si>
  <si>
    <t>Chicago, Red Line Extension</t>
  </si>
  <si>
    <t xml:space="preserve">San Jose, BART Silicon Valley Phase II </t>
  </si>
  <si>
    <t xml:space="preserve">San Francisco, Transbay Downtown Rail Extension </t>
  </si>
  <si>
    <t>Secaucus, Hudson Tunnel</t>
  </si>
  <si>
    <t>New York City, Second Avenue Subway Phase 2</t>
  </si>
  <si>
    <t xml:space="preserve">Miami, Northeast Corridor Rapid Transit Project </t>
  </si>
  <si>
    <t xml:space="preserve">Minneapolis, METRO Blue Line Extension [Bottineau LRT] </t>
  </si>
  <si>
    <t xml:space="preserve">Charleston, Lowcountry Rapid Transit </t>
  </si>
  <si>
    <t>Montgomery County, Veirs Mill Road BRT</t>
  </si>
  <si>
    <t>Chapel Hill, North-South BRT</t>
  </si>
  <si>
    <t xml:space="preserve">Sacramento, Downtown Riverfront Streetcar </t>
  </si>
  <si>
    <t xml:space="preserve">	Los Angeles, Vermont Ave BRT </t>
  </si>
  <si>
    <t xml:space="preserve">Atlanta, MARTA Rapid Southlake </t>
  </si>
  <si>
    <t xml:space="preserve">Boston, Blue Hill Avenue Transit Action Plan </t>
  </si>
  <si>
    <t xml:space="preserve">Columbus, West Broad Street BRT </t>
  </si>
  <si>
    <t xml:space="preserve">Spokane, Division Street Bus Rapid Transit Project </t>
  </si>
  <si>
    <t xml:space="preserve">Madison, North-South BRT </t>
  </si>
  <si>
    <t>Updated 05/07/2026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</si>
</sst>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164" formatCode="&quot;$&quot;#,##0"/>
    <numFmt numFmtId="165" formatCode="_(&quot;$&quot;* #,##0_);_(&quot;$&quot;* \(#,##0\);_(&quot;$&quot;* &quot;-&quot;??_);_(@_)"/>
    <numFmt numFmtId="166" formatCode="[$-409]mmmm\ d\,\ yyyy;@"/>
    <numFmt numFmtId="167" formatCode="_(* #,##0_);_(* \(#,##0\);_(* &quot;-&quot;??_);_(@_)"/>
  </numFmts>
  <fonts count="16" x14ac:knownFonts="1">
    <font>
      <sz val="11"/>
      <color theme="1"/>
      <name val="Aptos Narrow"/>
      <family val="2"/>
      <scheme val="minor"/>
    </font>
    <font>
      <sz val="11"/>
      <color theme="1"/>
      <name val="Aptos Narrow"/>
      <family val="2"/>
      <scheme val="minor"/>
    </font>
    <font>
      <sz val="12"/>
      <name val="Arial"/>
      <family val="2"/>
    </font>
    <font>
      <b/>
      <sz val="12"/>
      <name val="Arial"/>
      <family val="2"/>
    </font>
    <font>
      <sz val="12"/>
      <color theme="1"/>
      <name val="Arial"/>
      <family val="2"/>
    </font>
    <font>
      <b/>
      <sz val="12"/>
      <color theme="1"/>
      <name val="Arial"/>
      <family val="2"/>
    </font>
    <font>
      <b/>
      <sz val="14"/>
      <color theme="1"/>
      <name val="Arial"/>
      <family val="2"/>
    </font>
    <font>
      <sz val="11"/>
      <color theme="1"/>
      <name val="Arial"/>
      <family val="2"/>
    </font>
    <font>
      <b/>
      <sz val="11"/>
      <color theme="1"/>
      <name val="Arial"/>
      <family val="2"/>
    </font>
    <font>
      <b/>
      <sz val="11"/>
      <name val="Arial"/>
      <family val="2"/>
    </font>
    <font>
      <b/>
      <sz val="9"/>
      <color theme="1"/>
      <name val="Arial"/>
      <family val="2"/>
    </font>
    <font>
      <b/>
      <sz val="9"/>
      <name val="Arial"/>
      <family val="2"/>
    </font>
    <font>
      <vertAlign val="superscript"/>
      <sz val="12"/>
      <color theme="1"/>
      <name val="Arial"/>
      <family val="2"/>
    </font>
    <font>
      <b/>
      <i/>
      <sz val="12"/>
      <color theme="1"/>
      <name val="Arial"/>
      <family val="2"/>
    </font>
    <font>
      <sz val="11"/>
      <color rgb="FFFF0000"/>
      <name val="Arial"/>
      <family val="2"/>
    </font>
    <font>
      <vertAlign val="superscript"/>
      <sz val="12"/>
      <name val="Arial"/>
      <family val="2"/>
    </font>
  </fonts>
  <fills count="2">
    <fill>
      <patternFill patternType="none"/>
    </fill>
    <fill>
      <patternFill patternType="gray125"/>
    </fill>
  </fills>
  <borders count="7">
    <border>
      <left/>
      <right/>
      <top/>
      <bottom/>
      <diagonal/>
    </border>
    <border>
      <left/>
      <right/>
      <top/>
      <bottom style="thin">
        <color indexed="64"/>
      </bottom>
      <diagonal/>
    </border>
    <border>
      <left/>
      <right/>
      <top/>
      <bottom style="medium">
        <color auto="1"/>
      </bottom>
      <diagonal/>
    </border>
    <border>
      <left/>
      <right/>
      <top style="medium">
        <color auto="1"/>
      </top>
      <bottom/>
      <diagonal/>
    </border>
    <border>
      <left/>
      <right/>
      <top style="thick">
        <color auto="1"/>
      </top>
      <bottom/>
      <diagonal/>
    </border>
    <border>
      <left/>
      <right/>
      <top/>
      <bottom style="thick">
        <color auto="1"/>
      </bottom>
      <diagonal/>
    </border>
    <border>
      <left/>
      <right/>
      <top style="thick">
        <color indexed="64"/>
      </top>
      <bottom style="thick">
        <color indexed="64"/>
      </bottom>
      <diagonal/>
    </border>
  </borders>
  <cellStyleXfs count="3">
    <xf numFmtId="0" fontId="0" fillId="0" borderId="0"/>
    <xf numFmtId="44" fontId="1" fillId="0" borderId="0" applyFont="0" applyFill="0" applyBorder="0" applyAlignment="0" applyProtection="0"/>
    <xf numFmtId="0" fontId="1" fillId="0" borderId="0"/>
  </cellStyleXfs>
  <cellXfs count="66">
    <xf numFmtId="0" fontId="0" fillId="0" borderId="0" xfId="0"/>
    <xf numFmtId="0" fontId="2" fillId="0" borderId="0" xfId="0" applyFont="1" applyAlignment="1">
      <alignment horizontal="left"/>
    </xf>
    <xf numFmtId="164" fontId="2" fillId="0" borderId="0" xfId="0" applyNumberFormat="1" applyFont="1"/>
    <xf numFmtId="165" fontId="2" fillId="0" borderId="0" xfId="1" applyNumberFormat="1" applyFont="1" applyFill="1" applyBorder="1" applyAlignment="1">
      <alignment horizontal="right"/>
    </xf>
    <xf numFmtId="0" fontId="4" fillId="0" borderId="0" xfId="0" applyFont="1"/>
    <xf numFmtId="0" fontId="7" fillId="0" borderId="0" xfId="0" applyFont="1"/>
    <xf numFmtId="0" fontId="8" fillId="0" borderId="0" xfId="0" applyFont="1"/>
    <xf numFmtId="3" fontId="9" fillId="0" borderId="0" xfId="0" applyNumberFormat="1" applyFont="1" applyAlignment="1">
      <alignment horizontal="right"/>
    </xf>
    <xf numFmtId="0" fontId="10" fillId="0" borderId="0" xfId="0" applyFont="1"/>
    <xf numFmtId="3" fontId="11" fillId="0" borderId="0" xfId="0" applyNumberFormat="1" applyFont="1" applyAlignment="1">
      <alignment horizontal="right"/>
    </xf>
    <xf numFmtId="0" fontId="5" fillId="0" borderId="2" xfId="0" applyFont="1" applyBorder="1" applyAlignment="1">
      <alignment horizontal="center" wrapText="1"/>
    </xf>
    <xf numFmtId="0" fontId="5" fillId="0" borderId="2" xfId="0" applyFont="1" applyBorder="1" applyAlignment="1">
      <alignment horizontal="center"/>
    </xf>
    <xf numFmtId="0" fontId="5" fillId="0" borderId="0" xfId="0" applyFont="1" applyAlignment="1">
      <alignment horizontal="center"/>
    </xf>
    <xf numFmtId="3" fontId="3" fillId="0" borderId="2" xfId="0" applyNumberFormat="1" applyFont="1" applyBorder="1" applyAlignment="1">
      <alignment horizontal="center"/>
    </xf>
    <xf numFmtId="0" fontId="4" fillId="0" borderId="0" xfId="0" applyFont="1" applyAlignment="1">
      <alignment horizontal="center" wrapText="1"/>
    </xf>
    <xf numFmtId="0" fontId="4" fillId="0" borderId="0" xfId="0" applyFont="1" applyAlignment="1">
      <alignment horizontal="center"/>
    </xf>
    <xf numFmtId="0" fontId="4" fillId="0" borderId="3" xfId="0" applyFont="1" applyBorder="1" applyAlignment="1">
      <alignment horizontal="left" vertical="center" wrapText="1"/>
    </xf>
    <xf numFmtId="165" fontId="2" fillId="0" borderId="0" xfId="1" applyNumberFormat="1" applyFont="1" applyBorder="1" applyAlignment="1">
      <alignment horizontal="center"/>
    </xf>
    <xf numFmtId="14" fontId="4" fillId="0" borderId="3" xfId="0" applyNumberFormat="1" applyFont="1" applyBorder="1" applyAlignment="1">
      <alignment horizontal="right" vertical="center" wrapText="1"/>
    </xf>
    <xf numFmtId="0" fontId="4" fillId="0" borderId="0" xfId="0" applyFont="1" applyAlignment="1">
      <alignment horizontal="left" vertical="center" wrapText="1"/>
    </xf>
    <xf numFmtId="14" fontId="4" fillId="0" borderId="0" xfId="0" applyNumberFormat="1" applyFont="1" applyAlignment="1">
      <alignment horizontal="right" vertical="center" wrapText="1"/>
    </xf>
    <xf numFmtId="0" fontId="7" fillId="0" borderId="0" xfId="0" applyFont="1" applyAlignment="1">
      <alignment horizontal="center"/>
    </xf>
    <xf numFmtId="165" fontId="4" fillId="0" borderId="0" xfId="1" applyNumberFormat="1" applyFont="1"/>
    <xf numFmtId="14" fontId="2" fillId="0" borderId="0" xfId="0" applyNumberFormat="1" applyFont="1" applyAlignment="1">
      <alignment horizontal="right"/>
    </xf>
    <xf numFmtId="14" fontId="2" fillId="0" borderId="0" xfId="0" applyNumberFormat="1" applyFont="1"/>
    <xf numFmtId="165" fontId="7" fillId="0" borderId="0" xfId="0" applyNumberFormat="1" applyFont="1"/>
    <xf numFmtId="166" fontId="2" fillId="0" borderId="0" xfId="0" applyNumberFormat="1" applyFont="1"/>
    <xf numFmtId="0" fontId="5" fillId="0" borderId="4" xfId="0" applyFont="1" applyBorder="1"/>
    <xf numFmtId="0" fontId="4" fillId="0" borderId="4" xfId="0" applyFont="1" applyBorder="1"/>
    <xf numFmtId="0" fontId="2" fillId="0" borderId="4" xfId="0" applyFont="1" applyBorder="1" applyAlignment="1">
      <alignment horizontal="left"/>
    </xf>
    <xf numFmtId="165" fontId="2" fillId="0" borderId="4" xfId="1" applyNumberFormat="1" applyFont="1" applyBorder="1" applyAlignment="1">
      <alignment horizontal="right"/>
    </xf>
    <xf numFmtId="0" fontId="7" fillId="0" borderId="4" xfId="0" applyFont="1" applyBorder="1"/>
    <xf numFmtId="0" fontId="5" fillId="0" borderId="0" xfId="0" applyFont="1"/>
    <xf numFmtId="165" fontId="2" fillId="0" borderId="0" xfId="1" applyNumberFormat="1" applyFont="1" applyFill="1" applyAlignment="1">
      <alignment horizontal="right"/>
    </xf>
    <xf numFmtId="0" fontId="2" fillId="0" borderId="5" xfId="0" applyFont="1" applyBorder="1" applyAlignment="1">
      <alignment horizontal="left"/>
    </xf>
    <xf numFmtId="165" fontId="2" fillId="0" borderId="5" xfId="1" applyNumberFormat="1" applyFont="1" applyBorder="1" applyAlignment="1">
      <alignment horizontal="right"/>
    </xf>
    <xf numFmtId="0" fontId="5" fillId="0" borderId="6" xfId="0" applyFont="1" applyBorder="1"/>
    <xf numFmtId="0" fontId="4" fillId="0" borderId="6" xfId="0" applyFont="1" applyBorder="1"/>
    <xf numFmtId="165" fontId="3" fillId="0" borderId="6" xfId="1" applyNumberFormat="1" applyFont="1" applyBorder="1"/>
    <xf numFmtId="0" fontId="7" fillId="0" borderId="6" xfId="0" applyFont="1" applyBorder="1"/>
    <xf numFmtId="165" fontId="3" fillId="0" borderId="0" xfId="1" applyNumberFormat="1" applyFont="1" applyBorder="1"/>
    <xf numFmtId="165" fontId="2" fillId="0" borderId="0" xfId="1" applyNumberFormat="1" applyFont="1" applyFill="1" applyBorder="1"/>
    <xf numFmtId="0" fontId="4" fillId="0" borderId="1" xfId="0" applyFont="1" applyBorder="1"/>
    <xf numFmtId="0" fontId="5" fillId="0" borderId="1" xfId="0" applyFont="1" applyBorder="1"/>
    <xf numFmtId="165" fontId="2" fillId="0" borderId="1" xfId="1" applyNumberFormat="1" applyFont="1" applyFill="1" applyBorder="1"/>
    <xf numFmtId="0" fontId="5" fillId="0" borderId="0" xfId="0" applyFont="1" applyAlignment="1">
      <alignment horizontal="left"/>
    </xf>
    <xf numFmtId="0" fontId="13" fillId="0" borderId="0" xfId="0" applyFont="1" applyAlignment="1">
      <alignment horizontal="right"/>
    </xf>
    <xf numFmtId="165" fontId="3" fillId="0" borderId="0" xfId="1" applyNumberFormat="1" applyFont="1" applyFill="1" applyAlignment="1">
      <alignment horizontal="right"/>
    </xf>
    <xf numFmtId="167" fontId="7" fillId="0" borderId="0" xfId="0" applyNumberFormat="1" applyFont="1"/>
    <xf numFmtId="0" fontId="4" fillId="0" borderId="0" xfId="0" applyFont="1" applyAlignment="1">
      <alignment horizontal="left"/>
    </xf>
    <xf numFmtId="0" fontId="7" fillId="0" borderId="1" xfId="0" applyFont="1" applyBorder="1"/>
    <xf numFmtId="0" fontId="13" fillId="0" borderId="1" xfId="0" applyFont="1" applyBorder="1" applyAlignment="1">
      <alignment horizontal="right"/>
    </xf>
    <xf numFmtId="0" fontId="4" fillId="0" borderId="1" xfId="0" applyFont="1" applyBorder="1" applyAlignment="1">
      <alignment horizontal="left"/>
    </xf>
    <xf numFmtId="165" fontId="2" fillId="0" borderId="1" xfId="1" applyNumberFormat="1" applyFont="1" applyFill="1" applyBorder="1" applyAlignment="1">
      <alignment horizontal="right"/>
    </xf>
    <xf numFmtId="44" fontId="0" fillId="0" borderId="0" xfId="1" applyFont="1"/>
    <xf numFmtId="164" fontId="7" fillId="0" borderId="0" xfId="0" applyNumberFormat="1" applyFont="1"/>
    <xf numFmtId="164" fontId="4" fillId="0" borderId="0" xfId="0" applyNumberFormat="1" applyFont="1" applyAlignment="1">
      <alignment horizontal="center"/>
    </xf>
    <xf numFmtId="3" fontId="2" fillId="0" borderId="0" xfId="0" applyNumberFormat="1" applyFont="1"/>
    <xf numFmtId="0" fontId="14" fillId="0" borderId="0" xfId="0" applyFont="1"/>
    <xf numFmtId="0" fontId="5" fillId="0" borderId="2" xfId="0" applyFont="1" applyBorder="1" applyAlignment="1">
      <alignment horizontal="center"/>
    </xf>
    <xf numFmtId="0" fontId="4" fillId="0" borderId="0" xfId="0" applyFont="1" applyAlignment="1">
      <alignment horizontal="left" vertical="center" wrapText="1"/>
    </xf>
    <xf numFmtId="0" fontId="4" fillId="0" borderId="0" xfId="0" applyFont="1" applyAlignment="1">
      <alignment horizontal="left" vertical="center"/>
    </xf>
    <xf numFmtId="0" fontId="2" fillId="0" borderId="0" xfId="0" applyFont="1" applyAlignment="1">
      <alignment horizontal="left" wrapText="1"/>
    </xf>
    <xf numFmtId="0" fontId="4" fillId="0" borderId="0" xfId="0" applyFont="1" applyAlignment="1">
      <alignment horizontal="left" wrapText="1"/>
    </xf>
    <xf numFmtId="0" fontId="6" fillId="0" borderId="0" xfId="0" applyFont="1" applyAlignment="1">
      <alignment horizontal="center"/>
    </xf>
    <xf numFmtId="0" fontId="5" fillId="0" borderId="0" xfId="0" applyFont="1" applyAlignment="1">
      <alignment horizontal="center" wrapText="1"/>
    </xf>
  </cellXfs>
  <cellStyles count="3">
    <cellStyle name="Currency" xfId="1" builtinId="4"/>
    <cellStyle name="Normal" xfId="0" builtinId="0"/>
    <cellStyle name="Normal 2" xfId="2" xr:uid="{EB8C1A4A-4F6F-4299-B05A-62EC28BCEB3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0737D5-BF4B-460E-81D5-F50DF0494A17}">
  <dimension ref="A1:J59"/>
  <sheetViews>
    <sheetView tabSelected="1" zoomScale="90" zoomScaleNormal="90" workbookViewId="0">
      <selection sqref="A1:H1"/>
    </sheetView>
  </sheetViews>
  <sheetFormatPr defaultColWidth="8.81640625" defaultRowHeight="14" x14ac:dyDescent="0.3"/>
  <cols>
    <col min="1" max="1" width="10.54296875" style="5" customWidth="1"/>
    <col min="2" max="2" width="8.54296875" style="5" customWidth="1"/>
    <col min="3" max="3" width="2.81640625" style="5" customWidth="1"/>
    <col min="4" max="4" width="19.81640625" style="5" customWidth="1"/>
    <col min="5" max="5" width="71.1796875" style="5" customWidth="1"/>
    <col min="6" max="6" width="20.1796875" style="5" customWidth="1"/>
    <col min="7" max="7" width="19.81640625" style="5" customWidth="1"/>
    <col min="8" max="8" width="18.54296875" style="5" customWidth="1"/>
    <col min="9" max="9" width="16.453125" style="5" bestFit="1" customWidth="1"/>
    <col min="10" max="10" width="21.453125" style="5" customWidth="1"/>
    <col min="11" max="16384" width="8.81640625" style="5"/>
  </cols>
  <sheetData>
    <row r="1" spans="1:8" ht="18" x14ac:dyDescent="0.4">
      <c r="A1" s="64" t="s">
        <v>0</v>
      </c>
      <c r="B1" s="64"/>
      <c r="C1" s="64"/>
      <c r="D1" s="64"/>
      <c r="E1" s="64"/>
      <c r="F1" s="64"/>
      <c r="G1" s="64"/>
      <c r="H1" s="64"/>
    </row>
    <row r="2" spans="1:8" ht="18" x14ac:dyDescent="0.4">
      <c r="A2" s="64" t="s">
        <v>13</v>
      </c>
      <c r="B2" s="64"/>
      <c r="C2" s="64"/>
      <c r="D2" s="64"/>
      <c r="E2" s="64"/>
      <c r="F2" s="64"/>
      <c r="G2" s="64"/>
      <c r="H2" s="64"/>
    </row>
    <row r="4" spans="1:8" ht="36.65" customHeight="1" x14ac:dyDescent="0.35">
      <c r="A4" s="65" t="s">
        <v>14</v>
      </c>
      <c r="B4" s="65"/>
      <c r="C4" s="65"/>
      <c r="D4" s="65"/>
      <c r="E4" s="65"/>
      <c r="F4" s="65"/>
      <c r="G4" s="65"/>
      <c r="H4" s="65"/>
    </row>
    <row r="5" spans="1:8" x14ac:dyDescent="0.3">
      <c r="A5" s="6" t="s">
        <v>92</v>
      </c>
      <c r="B5" s="6"/>
      <c r="C5" s="6"/>
      <c r="E5" s="7"/>
      <c r="F5" s="7"/>
    </row>
    <row r="6" spans="1:8" x14ac:dyDescent="0.3">
      <c r="B6" s="8"/>
      <c r="C6" s="8"/>
      <c r="D6" s="8"/>
      <c r="E6" s="8"/>
      <c r="F6" s="8"/>
      <c r="G6" s="9"/>
    </row>
    <row r="7" spans="1:8" ht="31.5" thickBot="1" x14ac:dyDescent="0.4">
      <c r="A7" s="10" t="s">
        <v>15</v>
      </c>
      <c r="B7" s="11" t="s">
        <v>1</v>
      </c>
      <c r="C7" s="59" t="s">
        <v>16</v>
      </c>
      <c r="D7" s="59"/>
      <c r="E7" s="12" t="s">
        <v>2</v>
      </c>
      <c r="F7" s="11"/>
      <c r="G7" s="13" t="s">
        <v>17</v>
      </c>
      <c r="H7" s="11" t="s">
        <v>18</v>
      </c>
    </row>
    <row r="8" spans="1:8" ht="15.5" x14ac:dyDescent="0.35">
      <c r="A8" s="14" t="s">
        <v>19</v>
      </c>
      <c r="B8" s="15" t="s">
        <v>20</v>
      </c>
      <c r="C8" s="12"/>
      <c r="D8" s="49" t="s">
        <v>21</v>
      </c>
      <c r="E8" s="16" t="s">
        <v>73</v>
      </c>
      <c r="F8" s="12"/>
      <c r="G8" s="17">
        <v>100000000</v>
      </c>
      <c r="H8" s="18">
        <v>47392</v>
      </c>
    </row>
    <row r="9" spans="1:8" ht="15.5" x14ac:dyDescent="0.35">
      <c r="A9" s="14" t="s">
        <v>19</v>
      </c>
      <c r="B9" s="15" t="s">
        <v>4</v>
      </c>
      <c r="C9" s="12"/>
      <c r="D9" s="49" t="s">
        <v>22</v>
      </c>
      <c r="E9" s="19" t="s">
        <v>74</v>
      </c>
      <c r="F9" s="12"/>
      <c r="G9" s="17">
        <v>100000000</v>
      </c>
      <c r="H9" s="20">
        <v>47392</v>
      </c>
    </row>
    <row r="10" spans="1:8" ht="15.5" x14ac:dyDescent="0.35">
      <c r="A10" s="21" t="s">
        <v>23</v>
      </c>
      <c r="B10" s="15" t="s">
        <v>24</v>
      </c>
      <c r="C10" s="15"/>
      <c r="D10" s="49" t="s">
        <v>25</v>
      </c>
      <c r="E10" s="19" t="s">
        <v>75</v>
      </c>
      <c r="F10" s="4"/>
      <c r="G10" s="22">
        <v>350000000</v>
      </c>
      <c r="H10" s="20">
        <v>47392</v>
      </c>
    </row>
    <row r="11" spans="1:8" ht="15.5" x14ac:dyDescent="0.35">
      <c r="A11" s="21" t="s">
        <v>23</v>
      </c>
      <c r="B11" s="15" t="s">
        <v>12</v>
      </c>
      <c r="C11" s="15"/>
      <c r="D11" s="49" t="s">
        <v>26</v>
      </c>
      <c r="E11" s="19" t="s">
        <v>78</v>
      </c>
      <c r="F11" s="4"/>
      <c r="G11" s="22">
        <v>700000000</v>
      </c>
      <c r="H11" s="20">
        <v>47392</v>
      </c>
    </row>
    <row r="12" spans="1:8" ht="15.5" x14ac:dyDescent="0.35">
      <c r="A12" s="21" t="s">
        <v>23</v>
      </c>
      <c r="B12" s="15" t="s">
        <v>12</v>
      </c>
      <c r="C12" s="15"/>
      <c r="D12" s="49" t="s">
        <v>27</v>
      </c>
      <c r="E12" s="19" t="s">
        <v>79</v>
      </c>
      <c r="F12" s="4"/>
      <c r="G12" s="22">
        <v>307000000</v>
      </c>
      <c r="H12" s="20">
        <v>47392</v>
      </c>
    </row>
    <row r="13" spans="1:8" ht="15.5" x14ac:dyDescent="0.35">
      <c r="A13" s="21" t="s">
        <v>23</v>
      </c>
      <c r="B13" s="15" t="s">
        <v>3</v>
      </c>
      <c r="C13" s="15"/>
      <c r="D13" s="49" t="s">
        <v>28</v>
      </c>
      <c r="E13" s="19" t="s">
        <v>76</v>
      </c>
      <c r="F13" s="4"/>
      <c r="G13" s="22">
        <v>100000000</v>
      </c>
      <c r="H13" s="20">
        <v>47392</v>
      </c>
    </row>
    <row r="14" spans="1:8" ht="15.5" x14ac:dyDescent="0.35">
      <c r="A14" s="21" t="s">
        <v>23</v>
      </c>
      <c r="B14" s="15" t="s">
        <v>3</v>
      </c>
      <c r="C14" s="15"/>
      <c r="D14" s="49" t="s">
        <v>29</v>
      </c>
      <c r="E14" s="19" t="s">
        <v>77</v>
      </c>
      <c r="F14" s="4"/>
      <c r="G14" s="22">
        <v>100000000</v>
      </c>
      <c r="H14" s="20">
        <v>47392</v>
      </c>
    </row>
    <row r="15" spans="1:8" ht="15.5" x14ac:dyDescent="0.35">
      <c r="A15" s="21" t="s">
        <v>23</v>
      </c>
      <c r="B15" s="15" t="s">
        <v>10</v>
      </c>
      <c r="C15" s="15"/>
      <c r="D15" s="49" t="s">
        <v>30</v>
      </c>
      <c r="E15" s="19" t="s">
        <v>80</v>
      </c>
      <c r="F15" s="4"/>
      <c r="G15" s="22">
        <v>100000000</v>
      </c>
      <c r="H15" s="20">
        <v>47392</v>
      </c>
    </row>
    <row r="16" spans="1:8" ht="15.5" x14ac:dyDescent="0.35">
      <c r="A16" s="21" t="s">
        <v>23</v>
      </c>
      <c r="B16" s="15" t="s">
        <v>5</v>
      </c>
      <c r="C16" s="15"/>
      <c r="D16" s="49" t="s">
        <v>31</v>
      </c>
      <c r="E16" s="19" t="s">
        <v>81</v>
      </c>
      <c r="F16" s="4"/>
      <c r="G16" s="22">
        <v>100000000</v>
      </c>
      <c r="H16" s="20">
        <v>47392</v>
      </c>
    </row>
    <row r="17" spans="1:9" ht="15.5" x14ac:dyDescent="0.35">
      <c r="A17" s="21" t="s">
        <v>23</v>
      </c>
      <c r="B17" s="15" t="s">
        <v>11</v>
      </c>
      <c r="C17" s="15"/>
      <c r="D17" s="49" t="s">
        <v>32</v>
      </c>
      <c r="E17" s="19" t="s">
        <v>82</v>
      </c>
      <c r="F17" s="4"/>
      <c r="G17" s="22">
        <v>275000000</v>
      </c>
      <c r="H17" s="20">
        <v>47392</v>
      </c>
    </row>
    <row r="18" spans="1:9" ht="18.5" x14ac:dyDescent="0.35">
      <c r="A18" s="21" t="s">
        <v>33</v>
      </c>
      <c r="B18" s="15" t="s">
        <v>9</v>
      </c>
      <c r="C18" s="15"/>
      <c r="D18" s="49" t="s">
        <v>34</v>
      </c>
      <c r="E18" s="4" t="s">
        <v>83</v>
      </c>
      <c r="F18" s="4"/>
      <c r="G18" s="22">
        <v>947000</v>
      </c>
      <c r="H18" s="23">
        <v>47392</v>
      </c>
    </row>
    <row r="19" spans="1:9" ht="18.5" x14ac:dyDescent="0.35">
      <c r="A19" s="21" t="s">
        <v>33</v>
      </c>
      <c r="B19" s="15" t="s">
        <v>9</v>
      </c>
      <c r="C19" s="15"/>
      <c r="D19" s="49" t="s">
        <v>35</v>
      </c>
      <c r="E19" s="4" t="s">
        <v>83</v>
      </c>
      <c r="F19" s="4"/>
      <c r="G19" s="22">
        <v>59575</v>
      </c>
      <c r="H19" s="24">
        <v>47392</v>
      </c>
    </row>
    <row r="20" spans="1:9" ht="18.5" x14ac:dyDescent="0.35">
      <c r="A20" s="21" t="s">
        <v>33</v>
      </c>
      <c r="B20" s="15" t="s">
        <v>9</v>
      </c>
      <c r="C20" s="15"/>
      <c r="D20" s="49" t="s">
        <v>36</v>
      </c>
      <c r="E20" s="4" t="s">
        <v>83</v>
      </c>
      <c r="F20" s="4"/>
      <c r="G20" s="22">
        <v>25054</v>
      </c>
      <c r="H20" s="24">
        <v>47392</v>
      </c>
    </row>
    <row r="21" spans="1:9" ht="18.5" x14ac:dyDescent="0.35">
      <c r="A21" s="21" t="s">
        <v>33</v>
      </c>
      <c r="B21" s="15" t="s">
        <v>9</v>
      </c>
      <c r="C21" s="15"/>
      <c r="D21" s="49" t="s">
        <v>37</v>
      </c>
      <c r="E21" s="4" t="s">
        <v>83</v>
      </c>
      <c r="F21" s="4"/>
      <c r="G21" s="22">
        <v>196655</v>
      </c>
      <c r="H21" s="24">
        <v>47392</v>
      </c>
    </row>
    <row r="22" spans="1:9" ht="18.5" x14ac:dyDescent="0.35">
      <c r="A22" s="21" t="s">
        <v>33</v>
      </c>
      <c r="B22" s="15" t="s">
        <v>9</v>
      </c>
      <c r="C22" s="15"/>
      <c r="D22" s="49" t="s">
        <v>38</v>
      </c>
      <c r="E22" s="4" t="s">
        <v>83</v>
      </c>
      <c r="F22" s="4"/>
      <c r="G22" s="22">
        <v>19269</v>
      </c>
      <c r="H22" s="24">
        <v>47392</v>
      </c>
    </row>
    <row r="23" spans="1:9" ht="18.5" x14ac:dyDescent="0.35">
      <c r="A23" s="21" t="s">
        <v>33</v>
      </c>
      <c r="B23" s="15" t="s">
        <v>9</v>
      </c>
      <c r="C23" s="15"/>
      <c r="D23" s="49" t="s">
        <v>39</v>
      </c>
      <c r="E23" s="4" t="s">
        <v>83</v>
      </c>
      <c r="F23" s="4"/>
      <c r="G23" s="22">
        <v>2530140</v>
      </c>
      <c r="H23" s="24">
        <v>47392</v>
      </c>
    </row>
    <row r="24" spans="1:9" ht="18.5" x14ac:dyDescent="0.35">
      <c r="A24" s="21" t="s">
        <v>33</v>
      </c>
      <c r="B24" s="15" t="s">
        <v>9</v>
      </c>
      <c r="C24" s="15"/>
      <c r="D24" s="49" t="s">
        <v>40</v>
      </c>
      <c r="E24" s="4" t="s">
        <v>83</v>
      </c>
      <c r="F24" s="4"/>
      <c r="G24" s="22">
        <v>794000</v>
      </c>
      <c r="H24" s="24">
        <v>47392</v>
      </c>
    </row>
    <row r="25" spans="1:9" ht="18.5" x14ac:dyDescent="0.35">
      <c r="A25" s="21" t="s">
        <v>33</v>
      </c>
      <c r="B25" s="15" t="s">
        <v>9</v>
      </c>
      <c r="C25" s="15"/>
      <c r="D25" s="49" t="s">
        <v>41</v>
      </c>
      <c r="E25" s="4" t="s">
        <v>83</v>
      </c>
      <c r="F25" s="4"/>
      <c r="G25" s="22">
        <v>2204615</v>
      </c>
      <c r="H25" s="24">
        <v>47392</v>
      </c>
    </row>
    <row r="26" spans="1:9" ht="18.5" x14ac:dyDescent="0.35">
      <c r="A26" s="21" t="s">
        <v>33</v>
      </c>
      <c r="B26" s="15" t="s">
        <v>9</v>
      </c>
      <c r="C26" s="15"/>
      <c r="D26" s="49" t="s">
        <v>42</v>
      </c>
      <c r="E26" s="4" t="s">
        <v>83</v>
      </c>
      <c r="F26" s="4"/>
      <c r="G26" s="22">
        <v>8672698</v>
      </c>
      <c r="H26" s="24">
        <v>47392</v>
      </c>
    </row>
    <row r="27" spans="1:9" ht="18.5" x14ac:dyDescent="0.35">
      <c r="A27" s="21" t="s">
        <v>33</v>
      </c>
      <c r="B27" s="15" t="s">
        <v>9</v>
      </c>
      <c r="C27" s="15"/>
      <c r="D27" s="49" t="s">
        <v>43</v>
      </c>
      <c r="E27" s="4" t="s">
        <v>83</v>
      </c>
      <c r="F27" s="4"/>
      <c r="G27" s="22">
        <v>114690</v>
      </c>
      <c r="H27" s="24">
        <v>47392</v>
      </c>
    </row>
    <row r="28" spans="1:9" ht="15.5" x14ac:dyDescent="0.35">
      <c r="A28" s="21" t="s">
        <v>33</v>
      </c>
      <c r="B28" s="15" t="s">
        <v>6</v>
      </c>
      <c r="C28" s="15"/>
      <c r="D28" s="49" t="s">
        <v>44</v>
      </c>
      <c r="E28" s="4" t="s">
        <v>84</v>
      </c>
      <c r="F28" s="4"/>
      <c r="G28" s="22">
        <v>110500601</v>
      </c>
      <c r="H28" s="24">
        <v>47392</v>
      </c>
      <c r="I28" s="25"/>
    </row>
    <row r="29" spans="1:9" ht="15.5" x14ac:dyDescent="0.35">
      <c r="A29" s="21" t="s">
        <v>33</v>
      </c>
      <c r="B29" s="15" t="s">
        <v>3</v>
      </c>
      <c r="C29" s="15"/>
      <c r="D29" s="49" t="s">
        <v>45</v>
      </c>
      <c r="E29" s="4" t="s">
        <v>85</v>
      </c>
      <c r="F29" s="4"/>
      <c r="G29" s="22">
        <v>25700000</v>
      </c>
      <c r="H29" s="24">
        <v>47392</v>
      </c>
    </row>
    <row r="30" spans="1:9" ht="15.5" x14ac:dyDescent="0.35">
      <c r="A30" s="21" t="s">
        <v>33</v>
      </c>
      <c r="B30" s="15" t="s">
        <v>3</v>
      </c>
      <c r="C30" s="15"/>
      <c r="D30" s="49" t="s">
        <v>46</v>
      </c>
      <c r="E30" s="4" t="s">
        <v>85</v>
      </c>
      <c r="F30" s="4"/>
      <c r="G30" s="22">
        <v>10500000</v>
      </c>
      <c r="H30" s="24">
        <v>47392</v>
      </c>
    </row>
    <row r="31" spans="1:9" ht="15.5" x14ac:dyDescent="0.35">
      <c r="A31" s="21" t="s">
        <v>33</v>
      </c>
      <c r="B31" s="15" t="s">
        <v>3</v>
      </c>
      <c r="C31" s="15"/>
      <c r="D31" s="49" t="s">
        <v>47</v>
      </c>
      <c r="E31" s="4" t="s">
        <v>86</v>
      </c>
      <c r="F31" s="4"/>
      <c r="G31" s="22">
        <v>149900000</v>
      </c>
      <c r="H31" s="24">
        <v>47392</v>
      </c>
    </row>
    <row r="32" spans="1:9" ht="15.5" x14ac:dyDescent="0.35">
      <c r="A32" s="21" t="s">
        <v>33</v>
      </c>
      <c r="B32" s="15" t="s">
        <v>48</v>
      </c>
      <c r="C32" s="15"/>
      <c r="D32" s="49" t="s">
        <v>49</v>
      </c>
      <c r="E32" s="4" t="s">
        <v>87</v>
      </c>
      <c r="F32" s="4"/>
      <c r="G32" s="22">
        <v>60900000</v>
      </c>
      <c r="H32" s="24">
        <v>47392</v>
      </c>
    </row>
    <row r="33" spans="1:10" ht="15.5" x14ac:dyDescent="0.35">
      <c r="A33" s="21" t="s">
        <v>33</v>
      </c>
      <c r="B33" s="15" t="s">
        <v>20</v>
      </c>
      <c r="C33" s="15"/>
      <c r="D33" s="49" t="s">
        <v>50</v>
      </c>
      <c r="E33" s="4" t="s">
        <v>88</v>
      </c>
      <c r="F33" s="4"/>
      <c r="G33" s="22">
        <v>80300000</v>
      </c>
      <c r="H33" s="24">
        <v>47392</v>
      </c>
    </row>
    <row r="34" spans="1:10" ht="15.5" x14ac:dyDescent="0.35">
      <c r="A34" s="21" t="s">
        <v>33</v>
      </c>
      <c r="B34" s="15" t="s">
        <v>7</v>
      </c>
      <c r="C34" s="15"/>
      <c r="D34" s="49" t="s">
        <v>51</v>
      </c>
      <c r="E34" s="4" t="s">
        <v>89</v>
      </c>
      <c r="F34" s="4"/>
      <c r="G34" s="22">
        <v>141800000</v>
      </c>
      <c r="H34" s="24">
        <v>47392</v>
      </c>
    </row>
    <row r="35" spans="1:10" ht="15.5" x14ac:dyDescent="0.35">
      <c r="A35" s="21" t="s">
        <v>33</v>
      </c>
      <c r="B35" s="21" t="s">
        <v>8</v>
      </c>
      <c r="C35" s="15"/>
      <c r="D35" s="49" t="s">
        <v>52</v>
      </c>
      <c r="E35" s="4" t="s">
        <v>90</v>
      </c>
      <c r="F35" s="4"/>
      <c r="G35" s="22">
        <v>82000000</v>
      </c>
      <c r="H35" s="24">
        <v>47392</v>
      </c>
    </row>
    <row r="36" spans="1:10" ht="15.5" x14ac:dyDescent="0.35">
      <c r="A36" s="21" t="s">
        <v>33</v>
      </c>
      <c r="B36" s="15" t="s">
        <v>53</v>
      </c>
      <c r="C36" s="15"/>
      <c r="D36" s="49" t="s">
        <v>54</v>
      </c>
      <c r="E36" s="4" t="s">
        <v>91</v>
      </c>
      <c r="F36" s="4"/>
      <c r="G36" s="22">
        <v>118100000</v>
      </c>
      <c r="H36" s="24">
        <v>47392</v>
      </c>
    </row>
    <row r="37" spans="1:10" ht="16" thickBot="1" x14ac:dyDescent="0.4">
      <c r="A37" s="21"/>
      <c r="B37" s="15"/>
      <c r="C37" s="15"/>
      <c r="D37" s="4"/>
      <c r="E37" s="4"/>
      <c r="F37" s="4"/>
      <c r="G37" s="22"/>
      <c r="H37" s="26"/>
    </row>
    <row r="38" spans="1:10" ht="16" thickTop="1" x14ac:dyDescent="0.35">
      <c r="A38" s="27" t="s">
        <v>55</v>
      </c>
      <c r="B38" s="27"/>
      <c r="C38" s="27"/>
      <c r="D38" s="28"/>
      <c r="E38" s="29"/>
      <c r="F38" s="29"/>
      <c r="G38" s="30">
        <f>SUM(G18:G27)</f>
        <v>15563696</v>
      </c>
      <c r="H38" s="31"/>
    </row>
    <row r="39" spans="1:10" ht="15.5" x14ac:dyDescent="0.35">
      <c r="A39" s="32"/>
      <c r="B39" s="32" t="s">
        <v>56</v>
      </c>
      <c r="C39" s="32"/>
      <c r="D39" s="4"/>
      <c r="E39" s="1"/>
      <c r="F39" s="33">
        <f>SUM(G8:G9)</f>
        <v>200000000</v>
      </c>
    </row>
    <row r="40" spans="1:10" ht="15.5" x14ac:dyDescent="0.35">
      <c r="A40" s="32"/>
      <c r="B40" s="32" t="s">
        <v>57</v>
      </c>
      <c r="C40" s="32"/>
      <c r="D40" s="4"/>
      <c r="E40" s="1"/>
      <c r="F40" s="33">
        <v>0</v>
      </c>
    </row>
    <row r="41" spans="1:10" ht="15.5" x14ac:dyDescent="0.35">
      <c r="A41" s="32"/>
      <c r="B41" s="32" t="s">
        <v>58</v>
      </c>
      <c r="C41" s="32"/>
      <c r="D41" s="4"/>
      <c r="E41" s="1"/>
      <c r="F41" s="33">
        <f>SUM(G10:G17)</f>
        <v>2032000000</v>
      </c>
    </row>
    <row r="42" spans="1:10" ht="15.5" x14ac:dyDescent="0.35">
      <c r="A42" s="32"/>
      <c r="B42" s="32" t="s">
        <v>59</v>
      </c>
      <c r="C42" s="32"/>
      <c r="D42" s="4"/>
      <c r="E42" s="1"/>
      <c r="F42" s="3">
        <f>SUM(G28:G36)</f>
        <v>779700601</v>
      </c>
    </row>
    <row r="43" spans="1:10" ht="16" thickBot="1" x14ac:dyDescent="0.4">
      <c r="A43" s="32" t="s">
        <v>60</v>
      </c>
      <c r="C43" s="32"/>
      <c r="D43" s="4"/>
      <c r="E43" s="1"/>
      <c r="F43" s="34"/>
      <c r="G43" s="35">
        <f>SUM(F39:F42)</f>
        <v>3011700601</v>
      </c>
      <c r="I43" s="25"/>
    </row>
    <row r="44" spans="1:10" ht="16.5" thickTop="1" thickBot="1" x14ac:dyDescent="0.4">
      <c r="A44" s="36" t="s">
        <v>61</v>
      </c>
      <c r="B44" s="37"/>
      <c r="C44" s="36"/>
      <c r="D44" s="37"/>
      <c r="E44" s="36"/>
      <c r="F44" s="36"/>
      <c r="G44" s="38">
        <f>+G38+G43</f>
        <v>3027264297</v>
      </c>
      <c r="H44" s="39"/>
    </row>
    <row r="45" spans="1:10" ht="16" thickTop="1" x14ac:dyDescent="0.35">
      <c r="B45" s="32"/>
      <c r="C45" s="32"/>
      <c r="D45" s="4"/>
      <c r="E45" s="32"/>
      <c r="F45" s="32"/>
      <c r="G45" s="40"/>
    </row>
    <row r="46" spans="1:10" ht="15.5" x14ac:dyDescent="0.35">
      <c r="B46" s="4" t="s">
        <v>62</v>
      </c>
      <c r="C46" s="32"/>
      <c r="D46" s="4"/>
      <c r="E46" s="32"/>
      <c r="F46" s="32"/>
      <c r="G46" s="41">
        <v>1700000000</v>
      </c>
      <c r="J46" s="25"/>
    </row>
    <row r="47" spans="1:10" ht="15.5" x14ac:dyDescent="0.35">
      <c r="B47" s="4" t="s">
        <v>63</v>
      </c>
      <c r="C47" s="32"/>
      <c r="D47" s="4"/>
      <c r="E47" s="32"/>
      <c r="F47" s="32"/>
      <c r="G47" s="41">
        <v>17000000</v>
      </c>
    </row>
    <row r="48" spans="1:10" ht="15.5" x14ac:dyDescent="0.35">
      <c r="B48" s="42" t="s">
        <v>64</v>
      </c>
      <c r="C48" s="43"/>
      <c r="D48" s="42"/>
      <c r="E48" s="43"/>
      <c r="F48" s="43"/>
      <c r="G48" s="44">
        <f>SUM(G8:G12)+G29</f>
        <v>1582700000</v>
      </c>
    </row>
    <row r="49" spans="1:10" ht="15.5" x14ac:dyDescent="0.35">
      <c r="B49" s="45" t="s">
        <v>65</v>
      </c>
      <c r="C49" s="6"/>
      <c r="D49" s="46"/>
      <c r="E49" s="6"/>
      <c r="F49" s="45"/>
      <c r="G49" s="47">
        <f>+G46-G47-G48</f>
        <v>100300000</v>
      </c>
      <c r="H49" s="48"/>
      <c r="I49" s="25"/>
    </row>
    <row r="50" spans="1:10" ht="15.5" x14ac:dyDescent="0.35">
      <c r="B50" s="49"/>
      <c r="D50" s="46"/>
      <c r="F50" s="49"/>
      <c r="G50" s="33"/>
      <c r="H50" s="48"/>
    </row>
    <row r="51" spans="1:10" ht="15.5" x14ac:dyDescent="0.35">
      <c r="B51" s="4" t="s">
        <v>66</v>
      </c>
      <c r="D51" s="46"/>
      <c r="F51" s="49"/>
      <c r="G51" s="33">
        <v>1600000000</v>
      </c>
      <c r="H51" s="48"/>
    </row>
    <row r="52" spans="1:10" ht="15.5" x14ac:dyDescent="0.35">
      <c r="B52" s="4" t="s">
        <v>63</v>
      </c>
      <c r="D52" s="46"/>
      <c r="F52" s="49"/>
      <c r="G52" s="33">
        <v>15600000</v>
      </c>
      <c r="H52" s="48"/>
    </row>
    <row r="53" spans="1:10" ht="15.5" x14ac:dyDescent="0.35">
      <c r="B53" s="42" t="s">
        <v>67</v>
      </c>
      <c r="C53" s="50"/>
      <c r="D53" s="51"/>
      <c r="E53" s="50"/>
      <c r="F53" s="52"/>
      <c r="G53" s="53">
        <f>SUM(G13:G17,G28:G36)</f>
        <v>1454700601</v>
      </c>
      <c r="H53" s="48"/>
    </row>
    <row r="54" spans="1:10" ht="15.5" x14ac:dyDescent="0.35">
      <c r="B54" s="45" t="s">
        <v>68</v>
      </c>
      <c r="C54" s="6"/>
      <c r="D54" s="46"/>
      <c r="E54" s="6"/>
      <c r="F54" s="45"/>
      <c r="G54" s="47">
        <f>+G51-G52-G53</f>
        <v>129699399</v>
      </c>
      <c r="H54" s="48"/>
      <c r="I54" s="54"/>
      <c r="J54" s="25"/>
    </row>
    <row r="55" spans="1:10" ht="15.5" x14ac:dyDescent="0.35">
      <c r="B55" s="32"/>
      <c r="C55" s="32"/>
      <c r="D55" s="4"/>
      <c r="E55" s="4"/>
      <c r="F55" s="4"/>
      <c r="G55" s="2"/>
      <c r="I55" s="55"/>
    </row>
    <row r="56" spans="1:10" ht="15.5" x14ac:dyDescent="0.35">
      <c r="A56" s="4" t="s">
        <v>69</v>
      </c>
      <c r="B56" s="4"/>
      <c r="C56" s="4"/>
      <c r="D56" s="56"/>
      <c r="E56" s="57"/>
      <c r="F56" s="57"/>
      <c r="H56" s="58"/>
    </row>
    <row r="57" spans="1:10" ht="65.150000000000006" customHeight="1" x14ac:dyDescent="0.3">
      <c r="A57" s="60" t="s">
        <v>70</v>
      </c>
      <c r="B57" s="61"/>
      <c r="C57" s="61"/>
      <c r="D57" s="61"/>
      <c r="E57" s="61"/>
      <c r="F57" s="61"/>
      <c r="G57" s="61"/>
      <c r="H57" s="61"/>
    </row>
    <row r="58" spans="1:10" ht="21" customHeight="1" x14ac:dyDescent="0.35">
      <c r="A58" s="62" t="s">
        <v>71</v>
      </c>
      <c r="B58" s="62"/>
      <c r="C58" s="62"/>
      <c r="D58" s="62"/>
      <c r="E58" s="62"/>
      <c r="F58" s="62"/>
      <c r="G58" s="62"/>
      <c r="H58" s="62"/>
    </row>
    <row r="59" spans="1:10" ht="15.65" customHeight="1" x14ac:dyDescent="0.35">
      <c r="A59" s="63" t="s">
        <v>72</v>
      </c>
      <c r="B59" s="63"/>
      <c r="C59" s="63"/>
      <c r="D59" s="63"/>
      <c r="E59" s="63"/>
      <c r="F59" s="63"/>
      <c r="G59" s="63"/>
      <c r="H59" s="63"/>
    </row>
  </sheetData>
  <mergeCells count="7">
    <mergeCell ref="C7:D7"/>
    <mergeCell ref="A57:H57"/>
    <mergeCell ref="A58:H58"/>
    <mergeCell ref="A59:H59"/>
    <mergeCell ref="A1:H1"/>
    <mergeCell ref="A2:H2"/>
    <mergeCell ref="A4:H4"/>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FY2026 Table 7</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Table 7 FY 2026 Full Year Section 5309 CIG Allocations May 2026 </dc:title>
  <dc:subject>Commitment to Accessibility: DOT is committed to ensuring that information is available in appropriate alternative formats to meet the requirements of persons who have a disability. If you require an alternative version of this file, please contact FTAWebAccessibility@dot.gov. </dc:subject>
  <dc:creator>D O T - Federal Transit Administration</dc:creator>
  <cp:lastModifiedBy>Morisset, Francisca (FTA)</cp:lastModifiedBy>
  <dcterms:created xsi:type="dcterms:W3CDTF">2026-04-10T13:48:03Z</dcterms:created>
  <dcterms:modified xsi:type="dcterms:W3CDTF">2026-05-07T19:17:11Z</dcterms:modified>
</cp:coreProperties>
</file>