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TPE\TPE-22\CIG-EPD Allocations\Allocations\2026 May\For TAD - Remediated Docs\"/>
    </mc:Choice>
  </mc:AlternateContent>
  <xr:revisionPtr revIDLastSave="0" documentId="13_ncr:1_{AF265604-2409-472B-AABD-8FAC132E30D4}" xr6:coauthVersionLast="47" xr6:coauthVersionMax="47" xr10:uidLastSave="{00000000-0000-0000-0000-000000000000}"/>
  <bookViews>
    <workbookView xWindow="28680" yWindow="-120" windowWidth="29040" windowHeight="15720" xr2:uid="{4C91921B-C278-491E-B9DC-32D2BB048969}"/>
  </bookViews>
  <sheets>
    <sheet name="FY2025 Table 7" sheetId="1" r:id="rId1"/>
  </sheets>
  <definedNames>
    <definedName name="_xlnm.Print_Area" localSheetId="0">'FY2025 Table 7'!$B$1:$H$35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 r="G30" i="1" l="1"/>
  <c r="G25" i="1"/>
  <c r="G21" i="1" l="1"/>
  <c r="G32" i="1"/>
  <c r="G22" i="1" l="1"/>
  <c r="G26" i="1"/>
  <c r="G27" i="1" s="1"/>
</calcChain>
</file>

<file path=xl/sharedStrings.xml><?xml version="1.0" encoding="utf-8"?>
<sst xmlns="http://schemas.openxmlformats.org/spreadsheetml/2006/main" count="61" uniqueCount="53">
  <si>
    <t>State</t>
  </si>
  <si>
    <t>Discretionary ID</t>
  </si>
  <si>
    <t>Project Location and Description</t>
  </si>
  <si>
    <t>Lapse Date</t>
  </si>
  <si>
    <t>CA</t>
  </si>
  <si>
    <t>Los Angeles, Westside Subway Section 3</t>
  </si>
  <si>
    <t>IL</t>
  </si>
  <si>
    <t>Chicago, Red Line Extension</t>
  </si>
  <si>
    <t>MN</t>
  </si>
  <si>
    <t>Minneapolis, Southwest LRT</t>
  </si>
  <si>
    <t>NJ-NY</t>
  </si>
  <si>
    <t>Secaucus, Hudson Tunnel</t>
  </si>
  <si>
    <t>NY</t>
  </si>
  <si>
    <t>WA</t>
  </si>
  <si>
    <t>Seattle, Lynnwood Link Extension</t>
  </si>
  <si>
    <t>FEDERAL TRANSIT ADMINISTRATION</t>
  </si>
  <si>
    <t>Table 7</t>
  </si>
  <si>
    <t>Notes:</t>
  </si>
  <si>
    <t>Allocations</t>
  </si>
  <si>
    <t>Project Type</t>
  </si>
  <si>
    <t>NS</t>
  </si>
  <si>
    <t>CC = Core Capacity; EPD = Expedited Project Delivery Pilot Program; NS = New Starts; SS = Small Starts</t>
  </si>
  <si>
    <t>Remaining Unallocated Annual Appropriations</t>
  </si>
  <si>
    <t>D2025-NSAA-001</t>
  </si>
  <si>
    <t>D2025-NSAA-006</t>
  </si>
  <si>
    <t>D2025-NSAA-002</t>
  </si>
  <si>
    <t>D2025-NSAA-003</t>
  </si>
  <si>
    <t>D2025-NSAA-004</t>
  </si>
  <si>
    <t>D2025-NSAA-005</t>
  </si>
  <si>
    <t>FY 2025 SECTION 5309 FIXED GUIDEWAY CAPITAL INVESTMENT GRANTS (CIG) and
FAST ACT SECTION 3005(B) EXPEDITED PROJECT DELIVERY PILOT PROGRAM ALLOCATIONS</t>
  </si>
  <si>
    <t>FY25 Funding Allocated to Core Capacity</t>
  </si>
  <si>
    <t>FY25 Funding Allocated to Expedited Project Delivery Pilot Program</t>
  </si>
  <si>
    <t>FY25 Funding Allocated to New Starts</t>
  </si>
  <si>
    <t>FY25 Funding Allocated to Small Starts</t>
  </si>
  <si>
    <t>Total FY 2025 Funds Allocated</t>
  </si>
  <si>
    <t xml:space="preserve">FY25 CIG/EPD Annual Appropriations </t>
  </si>
  <si>
    <t>FY25 FTA Oversight Takedown</t>
  </si>
  <si>
    <t>FY25 Allocated Annual Appropriations `</t>
  </si>
  <si>
    <t xml:space="preserve">FY25 CIG/EPD Advanced Appropriations </t>
  </si>
  <si>
    <t>FY25 Allocated Advanced Appropriations</t>
  </si>
  <si>
    <t>Remaining FY25 Unallocated Advanced Appropriations</t>
  </si>
  <si>
    <t>TOTAL ALLOCATED - Recovered Funds and FY25 Funds</t>
  </si>
  <si>
    <t>Total Prior Year Recovered Funds Allocated</t>
  </si>
  <si>
    <t>The funds allocated are from the $2.205 B Full-Year Continuing Appropriations and Extensions Act of 2025 (Pub. L. 119-4, March 15, 2025) and the $1.6 B Infrastructure Investment and Jobs Act (IIJA) FY 2025 Advanced Appropriation. The FY 2025 Advanced Appropriation funding is not required to have minimum amounts allocated to particular project types (New Starts, Small Starts, Core Capacity, or Expedited Project Delivery Pilot Program).  Instead, the funding may be allocated to any project type.</t>
  </si>
  <si>
    <t>VA</t>
  </si>
  <si>
    <t>WA-OR</t>
  </si>
  <si>
    <t>D2025-NSAA-007</t>
  </si>
  <si>
    <r>
      <rPr>
        <vertAlign val="superscript"/>
        <sz val="12"/>
        <color theme="1"/>
        <rFont val="Arial"/>
        <family val="2"/>
      </rPr>
      <t>1</t>
    </r>
    <r>
      <rPr>
        <sz val="12"/>
        <color theme="1"/>
        <rFont val="Arial"/>
        <family val="2"/>
      </rPr>
      <t>Funds allocated are unallocated FY25 annual appropriations funds repurposed by Congress under the Consolidated Appropriations Act, 2026 (Pub. L. 119-750) and consistent with The Allocations table referenced in the FY 2026 appropriations act through the joint explanatory statement published in the Congressional Record (172 Cong. Rec. H1740, daily ed. Jan. 22, 2026).</t>
    </r>
  </si>
  <si>
    <r>
      <t>Fairfax County, Richmond Highway BRT</t>
    </r>
    <r>
      <rPr>
        <vertAlign val="superscript"/>
        <sz val="12"/>
        <color theme="1"/>
        <rFont val="Arial"/>
        <family val="2"/>
      </rPr>
      <t>1</t>
    </r>
  </si>
  <si>
    <t>New York City, Second Avenue Subway Phase 2</t>
  </si>
  <si>
    <r>
      <t xml:space="preserve">D2025-NSAA-008 </t>
    </r>
    <r>
      <rPr>
        <vertAlign val="superscript"/>
        <sz val="12"/>
        <color theme="1"/>
        <rFont val="Arial"/>
        <family val="2"/>
      </rPr>
      <t>1</t>
    </r>
  </si>
  <si>
    <t>Portland and Vancouver, Interstate Bridge Replacement [IBR] Program</t>
  </si>
  <si>
    <t>Updated 05/07/2026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</si>
</sst>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_(&quot;$&quot;* \(#,##0\);_(&quot;$&quot;* &quot;-&quot;??_);_(@_)"/>
    <numFmt numFmtId="165" formatCode="_(* #,##0_);_(* \(#,##0\);_(* &quot;-&quot;??_);_(@_)"/>
    <numFmt numFmtId="166" formatCode="[$-409]mmmm\ d\,\ yyyy;@"/>
    <numFmt numFmtId="167" formatCode="&quot;$&quot;#,##0"/>
  </numFmts>
  <fonts count="16" x14ac:knownFonts="1">
    <font>
      <sz val="11"/>
      <color theme="1"/>
      <name val="Calibri"/>
      <family val="2"/>
      <scheme val="minor"/>
    </font>
    <font>
      <sz val="11"/>
      <color theme="1"/>
      <name val="Calibri"/>
      <family val="2"/>
      <scheme val="minor"/>
    </font>
    <font>
      <b/>
      <sz val="14"/>
      <color theme="1"/>
      <name val="Arial"/>
      <family val="2"/>
    </font>
    <font>
      <b/>
      <sz val="12"/>
      <color theme="1"/>
      <name val="Arial"/>
      <family val="2"/>
    </font>
    <font>
      <b/>
      <sz val="12"/>
      <name val="Arial"/>
      <family val="2"/>
    </font>
    <font>
      <sz val="12"/>
      <color theme="1"/>
      <name val="Arial"/>
      <family val="2"/>
    </font>
    <font>
      <sz val="12"/>
      <name val="Arial"/>
      <family val="2"/>
    </font>
    <font>
      <b/>
      <i/>
      <sz val="12"/>
      <color theme="1"/>
      <name val="Arial"/>
      <family val="2"/>
    </font>
    <font>
      <sz val="11"/>
      <color theme="1"/>
      <name val="Arial"/>
      <family val="2"/>
    </font>
    <font>
      <b/>
      <sz val="11"/>
      <color theme="1"/>
      <name val="Arial"/>
      <family val="2"/>
    </font>
    <font>
      <b/>
      <sz val="11"/>
      <name val="Arial"/>
      <family val="2"/>
    </font>
    <font>
      <b/>
      <sz val="9"/>
      <color theme="1"/>
      <name val="Arial"/>
      <family val="2"/>
    </font>
    <font>
      <b/>
      <sz val="9"/>
      <name val="Arial"/>
      <family val="2"/>
    </font>
    <font>
      <sz val="11"/>
      <name val="Arial"/>
      <family val="2"/>
    </font>
    <font>
      <sz val="11"/>
      <color rgb="FFFF0000"/>
      <name val="Arial"/>
      <family val="2"/>
    </font>
    <font>
      <vertAlign val="superscript"/>
      <sz val="12"/>
      <color theme="1"/>
      <name val="Arial"/>
      <family val="2"/>
    </font>
  </fonts>
  <fills count="2">
    <fill>
      <patternFill patternType="none"/>
    </fill>
    <fill>
      <patternFill patternType="gray125"/>
    </fill>
  </fills>
  <borders count="6">
    <border>
      <left/>
      <right/>
      <top/>
      <bottom/>
      <diagonal/>
    </border>
    <border>
      <left/>
      <right/>
      <top style="thick">
        <color indexed="64"/>
      </top>
      <bottom style="thick">
        <color indexed="64"/>
      </bottom>
      <diagonal/>
    </border>
    <border>
      <left/>
      <right/>
      <top style="thick">
        <color auto="1"/>
      </top>
      <bottom/>
      <diagonal/>
    </border>
    <border>
      <left/>
      <right/>
      <top/>
      <bottom style="medium">
        <color indexed="64"/>
      </bottom>
      <diagonal/>
    </border>
    <border>
      <left/>
      <right/>
      <top/>
      <bottom style="thin">
        <color indexed="64"/>
      </bottom>
      <diagonal/>
    </border>
    <border>
      <left/>
      <right/>
      <top/>
      <bottom style="thick">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5" fillId="0" borderId="0" xfId="0" applyFont="1"/>
    <xf numFmtId="0" fontId="7" fillId="0" borderId="0" xfId="0" applyFont="1" applyAlignment="1">
      <alignment horizontal="right"/>
    </xf>
    <xf numFmtId="0" fontId="5" fillId="0" borderId="0" xfId="0" applyFont="1" applyAlignment="1">
      <alignment horizontal="left"/>
    </xf>
    <xf numFmtId="0" fontId="3" fillId="0" borderId="0" xfId="0" applyFont="1"/>
    <xf numFmtId="0" fontId="6" fillId="0" borderId="0" xfId="0" applyFont="1" applyAlignment="1">
      <alignment horizontal="left"/>
    </xf>
    <xf numFmtId="0" fontId="3" fillId="0" borderId="1" xfId="0" applyFont="1" applyBorder="1"/>
    <xf numFmtId="0" fontId="5" fillId="0" borderId="1" xfId="0" applyFont="1" applyBorder="1"/>
    <xf numFmtId="167" fontId="5" fillId="0" borderId="0" xfId="0" applyNumberFormat="1" applyFont="1" applyAlignment="1">
      <alignment horizontal="center"/>
    </xf>
    <xf numFmtId="3" fontId="6" fillId="0" borderId="0" xfId="0" applyNumberFormat="1" applyFont="1"/>
    <xf numFmtId="0" fontId="8" fillId="0" borderId="0" xfId="0" applyFont="1"/>
    <xf numFmtId="165" fontId="8" fillId="0" borderId="0" xfId="0" applyNumberFormat="1" applyFont="1"/>
    <xf numFmtId="0" fontId="8" fillId="0" borderId="1" xfId="0" applyFont="1" applyBorder="1"/>
    <xf numFmtId="0" fontId="14" fillId="0" borderId="0" xfId="0" applyFont="1"/>
    <xf numFmtId="164" fontId="4" fillId="0" borderId="1" xfId="1" applyNumberFormat="1" applyFont="1" applyBorder="1"/>
    <xf numFmtId="0" fontId="3" fillId="0" borderId="0" xfId="0" applyFont="1" applyBorder="1"/>
    <xf numFmtId="0" fontId="5" fillId="0" borderId="0" xfId="0" applyFont="1" applyBorder="1"/>
    <xf numFmtId="164" fontId="4" fillId="0" borderId="0" xfId="1" applyNumberFormat="1" applyFont="1" applyBorder="1"/>
    <xf numFmtId="0" fontId="8" fillId="0" borderId="0" xfId="0" applyFont="1" applyBorder="1"/>
    <xf numFmtId="167" fontId="6" fillId="0" borderId="0" xfId="0" applyNumberFormat="1" applyFont="1"/>
    <xf numFmtId="167" fontId="8" fillId="0" borderId="0" xfId="0" applyNumberFormat="1" applyFont="1"/>
    <xf numFmtId="164" fontId="6" fillId="0" borderId="0" xfId="1" applyNumberFormat="1" applyFont="1" applyFill="1" applyBorder="1"/>
    <xf numFmtId="164" fontId="8" fillId="0" borderId="0" xfId="0" applyNumberFormat="1" applyFont="1"/>
    <xf numFmtId="166" fontId="6" fillId="0" borderId="0" xfId="0" applyNumberFormat="1" applyFont="1" applyFill="1"/>
    <xf numFmtId="0" fontId="8" fillId="0" borderId="4" xfId="0" applyFont="1" applyBorder="1"/>
    <xf numFmtId="0" fontId="5" fillId="0" borderId="4" xfId="0" applyFont="1" applyBorder="1"/>
    <xf numFmtId="0" fontId="8" fillId="0" borderId="0" xfId="0" applyFont="1" applyAlignment="1"/>
    <xf numFmtId="0" fontId="6" fillId="0" borderId="0" xfId="0" applyFont="1" applyBorder="1" applyAlignment="1">
      <alignment horizontal="left"/>
    </xf>
    <xf numFmtId="164" fontId="6" fillId="0" borderId="0" xfId="1" applyNumberFormat="1" applyFont="1" applyFill="1" applyAlignment="1">
      <alignment horizontal="right"/>
    </xf>
    <xf numFmtId="164" fontId="6" fillId="0" borderId="4" xfId="1" applyNumberFormat="1" applyFont="1" applyFill="1" applyBorder="1" applyAlignment="1">
      <alignment horizontal="right"/>
    </xf>
    <xf numFmtId="0" fontId="14" fillId="0" borderId="0" xfId="0" applyFont="1" applyAlignment="1">
      <alignment horizontal="left" wrapText="1"/>
    </xf>
    <xf numFmtId="3" fontId="14" fillId="0" borderId="0" xfId="0" applyNumberFormat="1" applyFont="1" applyAlignment="1">
      <alignment horizontal="left" wrapText="1"/>
    </xf>
    <xf numFmtId="0" fontId="8" fillId="0" borderId="0" xfId="0" applyFont="1" applyAlignment="1">
      <alignment horizontal="left"/>
    </xf>
    <xf numFmtId="0" fontId="13" fillId="0" borderId="0" xfId="0" applyFont="1" applyAlignment="1">
      <alignment horizontal="left"/>
    </xf>
    <xf numFmtId="0" fontId="3" fillId="0" borderId="4" xfId="0" applyFont="1" applyBorder="1"/>
    <xf numFmtId="0" fontId="7" fillId="0" borderId="4" xfId="0" applyFont="1" applyBorder="1" applyAlignment="1">
      <alignment horizontal="right"/>
    </xf>
    <xf numFmtId="0" fontId="5" fillId="0" borderId="4" xfId="0" applyFont="1" applyBorder="1" applyAlignment="1">
      <alignment horizontal="left"/>
    </xf>
    <xf numFmtId="0" fontId="3" fillId="0" borderId="0" xfId="0" applyFont="1" applyAlignment="1">
      <alignment horizontal="left"/>
    </xf>
    <xf numFmtId="0" fontId="9" fillId="0" borderId="0" xfId="0" applyFont="1"/>
    <xf numFmtId="164" fontId="6" fillId="0" borderId="4" xfId="1" applyNumberFormat="1" applyFont="1" applyFill="1" applyBorder="1"/>
    <xf numFmtId="164" fontId="4" fillId="0" borderId="0" xfId="1" applyNumberFormat="1" applyFont="1" applyFill="1" applyAlignment="1">
      <alignment horizontal="right"/>
    </xf>
    <xf numFmtId="44" fontId="0" fillId="0" borderId="0" xfId="1" applyFont="1"/>
    <xf numFmtId="0" fontId="9" fillId="0" borderId="0" xfId="0" applyFont="1" applyFill="1"/>
    <xf numFmtId="0" fontId="8" fillId="0" borderId="0" xfId="0" applyFont="1" applyFill="1"/>
    <xf numFmtId="3" fontId="10" fillId="0" borderId="0" xfId="0" applyNumberFormat="1" applyFont="1" applyFill="1" applyAlignment="1">
      <alignment horizontal="right"/>
    </xf>
    <xf numFmtId="164" fontId="6" fillId="0" borderId="0" xfId="1" applyNumberFormat="1" applyFont="1" applyFill="1" applyBorder="1" applyAlignment="1">
      <alignment horizontal="right"/>
    </xf>
    <xf numFmtId="0" fontId="6" fillId="0" borderId="5" xfId="0" applyFont="1" applyBorder="1" applyAlignment="1">
      <alignment horizontal="left"/>
    </xf>
    <xf numFmtId="164" fontId="6" fillId="0" borderId="5" xfId="1" applyNumberFormat="1" applyFont="1" applyBorder="1" applyAlignment="1">
      <alignment horizontal="right"/>
    </xf>
    <xf numFmtId="0" fontId="11" fillId="0" borderId="0" xfId="0" applyFont="1" applyFill="1"/>
    <xf numFmtId="3" fontId="12" fillId="0" borderId="0" xfId="0" applyNumberFormat="1" applyFont="1" applyFill="1" applyAlignment="1">
      <alignment horizontal="right"/>
    </xf>
    <xf numFmtId="0" fontId="3" fillId="0" borderId="3" xfId="0" applyFont="1" applyFill="1" applyBorder="1" applyAlignment="1">
      <alignment horizontal="center" wrapText="1"/>
    </xf>
    <xf numFmtId="0" fontId="3" fillId="0" borderId="3" xfId="0" applyFont="1" applyFill="1" applyBorder="1" applyAlignment="1">
      <alignment horizontal="center"/>
    </xf>
    <xf numFmtId="3" fontId="4" fillId="0" borderId="3" xfId="0" applyNumberFormat="1" applyFont="1" applyFill="1" applyBorder="1" applyAlignment="1">
      <alignment horizontal="center"/>
    </xf>
    <xf numFmtId="0" fontId="8" fillId="0" borderId="0" xfId="0" applyFont="1" applyFill="1" applyAlignment="1">
      <alignment horizontal="center"/>
    </xf>
    <xf numFmtId="0" fontId="5" fillId="0" borderId="0" xfId="0" applyFont="1" applyFill="1" applyAlignment="1">
      <alignment horizontal="center"/>
    </xf>
    <xf numFmtId="0" fontId="5" fillId="0" borderId="0" xfId="0" applyFont="1" applyFill="1"/>
    <xf numFmtId="164" fontId="5" fillId="0" borderId="0" xfId="1" applyNumberFormat="1" applyFont="1" applyFill="1"/>
    <xf numFmtId="0" fontId="3" fillId="0" borderId="2" xfId="0" applyFont="1" applyFill="1" applyBorder="1"/>
    <xf numFmtId="0" fontId="5" fillId="0" borderId="2" xfId="0" applyFont="1" applyFill="1" applyBorder="1"/>
    <xf numFmtId="0" fontId="6" fillId="0" borderId="2" xfId="0" applyFont="1" applyFill="1" applyBorder="1" applyAlignment="1">
      <alignment horizontal="left"/>
    </xf>
    <xf numFmtId="164" fontId="6" fillId="0" borderId="2" xfId="1" applyNumberFormat="1" applyFont="1" applyFill="1" applyBorder="1" applyAlignment="1">
      <alignment horizontal="right"/>
    </xf>
    <xf numFmtId="0" fontId="8" fillId="0" borderId="2" xfId="0" applyFont="1" applyFill="1" applyBorder="1"/>
    <xf numFmtId="0" fontId="5" fillId="0" borderId="0" xfId="0" applyFont="1" applyAlignment="1">
      <alignment horizontal="left" wrapText="1"/>
    </xf>
    <xf numFmtId="0" fontId="2" fillId="0" borderId="0" xfId="0" applyFont="1" applyAlignment="1">
      <alignment horizontal="center"/>
    </xf>
    <xf numFmtId="0" fontId="3" fillId="0" borderId="0" xfId="0" applyFont="1" applyBorder="1" applyAlignment="1">
      <alignment horizontal="center" wrapText="1"/>
    </xf>
    <xf numFmtId="0" fontId="3" fillId="0" borderId="3" xfId="0" applyFont="1" applyFill="1" applyBorder="1" applyAlignment="1">
      <alignment horizontal="center"/>
    </xf>
    <xf numFmtId="0" fontId="5" fillId="0" borderId="0" xfId="0" applyFont="1" applyFill="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B033-FBB4-4ECC-A030-FDC1468741B9}">
  <sheetPr>
    <pageSetUpPr fitToPage="1"/>
  </sheetPr>
  <dimension ref="A1:R38"/>
  <sheetViews>
    <sheetView tabSelected="1" zoomScale="75" zoomScaleNormal="75" workbookViewId="0">
      <selection sqref="A1:H1"/>
    </sheetView>
  </sheetViews>
  <sheetFormatPr defaultColWidth="8.81640625" defaultRowHeight="14" x14ac:dyDescent="0.3"/>
  <cols>
    <col min="1" max="1" width="10.54296875" style="10" customWidth="1"/>
    <col min="2" max="2" width="8.54296875" style="10" customWidth="1"/>
    <col min="3" max="3" width="2.81640625" style="10" customWidth="1"/>
    <col min="4" max="4" width="21.54296875" style="10" customWidth="1"/>
    <col min="5" max="5" width="71.1796875" style="10" customWidth="1"/>
    <col min="6" max="6" width="20.1796875" style="10" customWidth="1"/>
    <col min="7" max="7" width="19.81640625" style="10" customWidth="1"/>
    <col min="8" max="8" width="18.54296875" style="10" customWidth="1"/>
    <col min="9" max="9" width="16.453125" style="10" bestFit="1" customWidth="1"/>
    <col min="10" max="10" width="21.453125" style="10" customWidth="1"/>
    <col min="11" max="16384" width="8.81640625" style="10"/>
  </cols>
  <sheetData>
    <row r="1" spans="1:18" ht="18" x14ac:dyDescent="0.4">
      <c r="A1" s="63" t="s">
        <v>15</v>
      </c>
      <c r="B1" s="63"/>
      <c r="C1" s="63"/>
      <c r="D1" s="63"/>
      <c r="E1" s="63"/>
      <c r="F1" s="63"/>
      <c r="G1" s="63"/>
      <c r="H1" s="63"/>
    </row>
    <row r="2" spans="1:18" ht="18" x14ac:dyDescent="0.4">
      <c r="A2" s="63" t="s">
        <v>16</v>
      </c>
      <c r="B2" s="63"/>
      <c r="C2" s="63"/>
      <c r="D2" s="63"/>
      <c r="E2" s="63"/>
      <c r="F2" s="63"/>
      <c r="G2" s="63"/>
      <c r="H2" s="63"/>
    </row>
    <row r="3" spans="1:18" x14ac:dyDescent="0.3">
      <c r="B3" s="26"/>
      <c r="C3" s="26"/>
      <c r="D3" s="26"/>
      <c r="E3" s="26"/>
      <c r="F3" s="26"/>
      <c r="G3" s="26"/>
    </row>
    <row r="4" spans="1:18" ht="36.65" customHeight="1" x14ac:dyDescent="0.35">
      <c r="A4" s="64" t="s">
        <v>29</v>
      </c>
      <c r="B4" s="64"/>
      <c r="C4" s="64"/>
      <c r="D4" s="64"/>
      <c r="E4" s="64"/>
      <c r="F4" s="64"/>
      <c r="G4" s="64"/>
      <c r="H4" s="64"/>
    </row>
    <row r="5" spans="1:18" x14ac:dyDescent="0.3">
      <c r="A5" s="42" t="s">
        <v>52</v>
      </c>
      <c r="B5" s="42"/>
      <c r="C5" s="42"/>
      <c r="D5" s="43"/>
      <c r="E5" s="44"/>
      <c r="F5" s="44"/>
      <c r="G5" s="43"/>
      <c r="H5" s="43"/>
    </row>
    <row r="6" spans="1:18" x14ac:dyDescent="0.3">
      <c r="A6" s="43"/>
      <c r="B6" s="48"/>
      <c r="C6" s="48"/>
      <c r="D6" s="48"/>
      <c r="E6" s="48"/>
      <c r="F6" s="48"/>
      <c r="G6" s="49"/>
      <c r="H6" s="43"/>
    </row>
    <row r="7" spans="1:18" ht="31.5" thickBot="1" x14ac:dyDescent="0.4">
      <c r="A7" s="50" t="s">
        <v>19</v>
      </c>
      <c r="B7" s="51" t="s">
        <v>0</v>
      </c>
      <c r="C7" s="65" t="s">
        <v>1</v>
      </c>
      <c r="D7" s="65"/>
      <c r="E7" s="51" t="s">
        <v>2</v>
      </c>
      <c r="F7" s="51"/>
      <c r="G7" s="52" t="s">
        <v>18</v>
      </c>
      <c r="H7" s="51" t="s">
        <v>3</v>
      </c>
    </row>
    <row r="8" spans="1:18" ht="15.5" x14ac:dyDescent="0.35">
      <c r="A8" s="53" t="s">
        <v>20</v>
      </c>
      <c r="B8" s="54" t="s">
        <v>4</v>
      </c>
      <c r="C8" s="54"/>
      <c r="D8" s="55" t="s">
        <v>23</v>
      </c>
      <c r="E8" s="55" t="s">
        <v>5</v>
      </c>
      <c r="F8" s="55"/>
      <c r="G8" s="56">
        <v>315676543</v>
      </c>
      <c r="H8" s="23">
        <v>47027</v>
      </c>
    </row>
    <row r="9" spans="1:18" ht="15.5" x14ac:dyDescent="0.35">
      <c r="A9" s="53" t="s">
        <v>20</v>
      </c>
      <c r="B9" s="54" t="s">
        <v>6</v>
      </c>
      <c r="C9" s="54"/>
      <c r="D9" s="55" t="s">
        <v>24</v>
      </c>
      <c r="E9" s="55" t="s">
        <v>7</v>
      </c>
      <c r="F9" s="55"/>
      <c r="G9" s="56">
        <v>350000000</v>
      </c>
      <c r="H9" s="23">
        <v>47027</v>
      </c>
    </row>
    <row r="10" spans="1:18" ht="15.5" x14ac:dyDescent="0.35">
      <c r="A10" s="53" t="s">
        <v>20</v>
      </c>
      <c r="B10" s="54" t="s">
        <v>8</v>
      </c>
      <c r="C10" s="54"/>
      <c r="D10" s="55" t="s">
        <v>25</v>
      </c>
      <c r="E10" s="55" t="s">
        <v>9</v>
      </c>
      <c r="F10" s="55"/>
      <c r="G10" s="56">
        <v>129516913</v>
      </c>
      <c r="H10" s="23">
        <v>47027</v>
      </c>
    </row>
    <row r="11" spans="1:18" ht="15.5" x14ac:dyDescent="0.35">
      <c r="A11" s="53" t="s">
        <v>20</v>
      </c>
      <c r="B11" s="54" t="s">
        <v>10</v>
      </c>
      <c r="C11" s="54"/>
      <c r="D11" s="55" t="s">
        <v>26</v>
      </c>
      <c r="E11" s="55" t="s">
        <v>11</v>
      </c>
      <c r="F11" s="55"/>
      <c r="G11" s="56">
        <v>700000000</v>
      </c>
      <c r="H11" s="23">
        <v>47027</v>
      </c>
    </row>
    <row r="12" spans="1:18" ht="15.5" x14ac:dyDescent="0.35">
      <c r="A12" s="53" t="s">
        <v>20</v>
      </c>
      <c r="B12" s="54" t="s">
        <v>12</v>
      </c>
      <c r="C12" s="54"/>
      <c r="D12" s="55" t="s">
        <v>27</v>
      </c>
      <c r="E12" s="55" t="s">
        <v>49</v>
      </c>
      <c r="F12" s="55"/>
      <c r="G12" s="56">
        <v>307262403</v>
      </c>
      <c r="H12" s="23">
        <v>47027</v>
      </c>
      <c r="R12" s="55"/>
    </row>
    <row r="13" spans="1:18" ht="15.5" x14ac:dyDescent="0.35">
      <c r="A13" s="53" t="s">
        <v>20</v>
      </c>
      <c r="B13" s="54" t="s">
        <v>13</v>
      </c>
      <c r="C13" s="54"/>
      <c r="D13" s="55" t="s">
        <v>28</v>
      </c>
      <c r="E13" s="55" t="s">
        <v>14</v>
      </c>
      <c r="F13" s="55"/>
      <c r="G13" s="56">
        <v>88406544</v>
      </c>
      <c r="H13" s="23">
        <v>47027</v>
      </c>
    </row>
    <row r="14" spans="1:18" ht="18.5" x14ac:dyDescent="0.35">
      <c r="A14" s="53" t="s">
        <v>20</v>
      </c>
      <c r="B14" s="54" t="s">
        <v>44</v>
      </c>
      <c r="C14" s="54"/>
      <c r="D14" s="55" t="s">
        <v>46</v>
      </c>
      <c r="E14" s="55" t="s">
        <v>48</v>
      </c>
      <c r="F14" s="55"/>
      <c r="G14" s="56">
        <v>100000000</v>
      </c>
      <c r="H14" s="23">
        <v>47392</v>
      </c>
    </row>
    <row r="15" spans="1:18" ht="19" thickBot="1" x14ac:dyDescent="0.4">
      <c r="A15" s="53" t="s">
        <v>20</v>
      </c>
      <c r="B15" s="54" t="s">
        <v>45</v>
      </c>
      <c r="C15" s="54"/>
      <c r="D15" s="55" t="s">
        <v>50</v>
      </c>
      <c r="E15" s="55" t="s">
        <v>51</v>
      </c>
      <c r="F15" s="55"/>
      <c r="G15" s="56">
        <v>100000000</v>
      </c>
      <c r="H15" s="23">
        <v>47392</v>
      </c>
    </row>
    <row r="16" spans="1:18" ht="16" thickTop="1" x14ac:dyDescent="0.35">
      <c r="A16" s="57" t="s">
        <v>42</v>
      </c>
      <c r="B16" s="57"/>
      <c r="C16" s="57"/>
      <c r="D16" s="58"/>
      <c r="E16" s="59"/>
      <c r="F16" s="59"/>
      <c r="G16" s="60">
        <v>0</v>
      </c>
      <c r="H16" s="61"/>
    </row>
    <row r="17" spans="1:10" ht="15.5" x14ac:dyDescent="0.35">
      <c r="A17" s="15"/>
      <c r="B17" s="15" t="s">
        <v>30</v>
      </c>
      <c r="C17" s="15"/>
      <c r="D17" s="16"/>
      <c r="E17" s="27"/>
      <c r="F17" s="28">
        <v>0</v>
      </c>
    </row>
    <row r="18" spans="1:10" ht="15.5" x14ac:dyDescent="0.35">
      <c r="A18" s="15"/>
      <c r="B18" s="15" t="s">
        <v>31</v>
      </c>
      <c r="C18" s="15"/>
      <c r="D18" s="16"/>
      <c r="E18" s="27"/>
      <c r="F18" s="28">
        <v>0</v>
      </c>
    </row>
    <row r="19" spans="1:10" ht="15.5" x14ac:dyDescent="0.35">
      <c r="A19" s="15"/>
      <c r="B19" s="15" t="s">
        <v>32</v>
      </c>
      <c r="C19" s="15"/>
      <c r="D19" s="16"/>
      <c r="E19" s="27"/>
      <c r="F19" s="28">
        <f>SUM(G8:G15)</f>
        <v>2090862403</v>
      </c>
    </row>
    <row r="20" spans="1:10" ht="15.5" x14ac:dyDescent="0.35">
      <c r="A20" s="15"/>
      <c r="B20" s="15" t="s">
        <v>33</v>
      </c>
      <c r="C20" s="15"/>
      <c r="D20" s="16"/>
      <c r="E20" s="27"/>
      <c r="F20" s="45">
        <v>0</v>
      </c>
      <c r="G20" s="18"/>
    </row>
    <row r="21" spans="1:10" ht="16" thickBot="1" x14ac:dyDescent="0.4">
      <c r="A21" s="4" t="s">
        <v>34</v>
      </c>
      <c r="C21" s="4"/>
      <c r="D21" s="1"/>
      <c r="E21" s="5"/>
      <c r="F21" s="46"/>
      <c r="G21" s="47">
        <f>SUM(F17:F20)</f>
        <v>2090862403</v>
      </c>
      <c r="I21" s="22"/>
    </row>
    <row r="22" spans="1:10" ht="16.5" thickTop="1" thickBot="1" x14ac:dyDescent="0.4">
      <c r="A22" s="6" t="s">
        <v>41</v>
      </c>
      <c r="B22" s="7"/>
      <c r="C22" s="6"/>
      <c r="D22" s="7"/>
      <c r="E22" s="6"/>
      <c r="F22" s="6"/>
      <c r="G22" s="14">
        <f>+G16+G21</f>
        <v>2090862403</v>
      </c>
      <c r="H22" s="12"/>
    </row>
    <row r="23" spans="1:10" ht="16" thickTop="1" x14ac:dyDescent="0.35">
      <c r="B23" s="15"/>
      <c r="C23" s="15"/>
      <c r="D23" s="16"/>
      <c r="E23" s="15"/>
      <c r="F23" s="15"/>
      <c r="G23" s="17"/>
      <c r="H23" s="18"/>
    </row>
    <row r="24" spans="1:10" ht="15.5" x14ac:dyDescent="0.35">
      <c r="B24" s="16" t="s">
        <v>35</v>
      </c>
      <c r="C24" s="15"/>
      <c r="D24" s="16"/>
      <c r="E24" s="15"/>
      <c r="F24" s="15"/>
      <c r="G24" s="21">
        <v>2205000000</v>
      </c>
      <c r="H24" s="18"/>
    </row>
    <row r="25" spans="1:10" ht="15.5" x14ac:dyDescent="0.35">
      <c r="B25" s="16" t="s">
        <v>36</v>
      </c>
      <c r="C25" s="15"/>
      <c r="D25" s="16"/>
      <c r="E25" s="15"/>
      <c r="F25" s="15"/>
      <c r="G25" s="21">
        <f>+G24*0.01</f>
        <v>22050000</v>
      </c>
      <c r="H25" s="18"/>
    </row>
    <row r="26" spans="1:10" ht="15.5" x14ac:dyDescent="0.35">
      <c r="B26" s="25" t="s">
        <v>37</v>
      </c>
      <c r="C26" s="34"/>
      <c r="D26" s="25"/>
      <c r="E26" s="34"/>
      <c r="F26" s="34"/>
      <c r="G26" s="39">
        <f>G21</f>
        <v>2090862403</v>
      </c>
      <c r="H26" s="18"/>
    </row>
    <row r="27" spans="1:10" ht="15.5" x14ac:dyDescent="0.35">
      <c r="B27" s="37" t="s">
        <v>22</v>
      </c>
      <c r="C27" s="38"/>
      <c r="D27" s="2"/>
      <c r="E27" s="38"/>
      <c r="F27" s="37"/>
      <c r="G27" s="40">
        <f>+G24-G25-G26</f>
        <v>92087597</v>
      </c>
      <c r="H27" s="11"/>
      <c r="I27" s="22"/>
    </row>
    <row r="28" spans="1:10" ht="15.5" x14ac:dyDescent="0.35">
      <c r="B28" s="3"/>
      <c r="D28" s="2"/>
      <c r="F28" s="3"/>
      <c r="G28" s="28"/>
      <c r="H28" s="11"/>
    </row>
    <row r="29" spans="1:10" ht="15.5" x14ac:dyDescent="0.35">
      <c r="B29" s="16" t="s">
        <v>38</v>
      </c>
      <c r="D29" s="2"/>
      <c r="F29" s="3"/>
      <c r="G29" s="28">
        <v>1600000000</v>
      </c>
      <c r="H29" s="11"/>
    </row>
    <row r="30" spans="1:10" ht="15.5" x14ac:dyDescent="0.35">
      <c r="B30" s="16" t="s">
        <v>36</v>
      </c>
      <c r="D30" s="2"/>
      <c r="F30" s="3"/>
      <c r="G30" s="28">
        <f>+G29*0.01</f>
        <v>16000000</v>
      </c>
      <c r="H30" s="11"/>
    </row>
    <row r="31" spans="1:10" ht="15.5" x14ac:dyDescent="0.35">
      <c r="B31" s="25" t="s">
        <v>39</v>
      </c>
      <c r="C31" s="24"/>
      <c r="D31" s="35"/>
      <c r="E31" s="24"/>
      <c r="F31" s="36"/>
      <c r="G31" s="29">
        <v>0</v>
      </c>
      <c r="H31" s="11"/>
    </row>
    <row r="32" spans="1:10" ht="15.5" x14ac:dyDescent="0.35">
      <c r="B32" s="37" t="s">
        <v>40</v>
      </c>
      <c r="C32" s="38"/>
      <c r="D32" s="2"/>
      <c r="E32" s="38"/>
      <c r="F32" s="37"/>
      <c r="G32" s="40">
        <f>+G29-G30-G31</f>
        <v>1584000000</v>
      </c>
      <c r="H32" s="11"/>
      <c r="I32" s="41"/>
      <c r="J32" s="22"/>
    </row>
    <row r="33" spans="1:9" ht="15.5" x14ac:dyDescent="0.35">
      <c r="B33" s="4"/>
      <c r="C33" s="4"/>
      <c r="D33" s="1"/>
      <c r="E33" s="1"/>
      <c r="F33" s="1"/>
      <c r="G33" s="19"/>
      <c r="I33" s="20"/>
    </row>
    <row r="34" spans="1:9" ht="15.5" x14ac:dyDescent="0.35">
      <c r="A34" s="1" t="s">
        <v>17</v>
      </c>
      <c r="B34" s="1"/>
      <c r="C34" s="1"/>
      <c r="D34" s="8"/>
      <c r="E34" s="9"/>
      <c r="F34" s="9"/>
      <c r="H34" s="13"/>
    </row>
    <row r="35" spans="1:9" ht="65.150000000000006" customHeight="1" x14ac:dyDescent="0.3">
      <c r="A35" s="66" t="s">
        <v>43</v>
      </c>
      <c r="B35" s="66"/>
      <c r="C35" s="66"/>
      <c r="D35" s="66"/>
      <c r="E35" s="66"/>
      <c r="F35" s="66"/>
      <c r="G35" s="66"/>
      <c r="H35" s="66"/>
    </row>
    <row r="36" spans="1:9" ht="45.65" customHeight="1" x14ac:dyDescent="0.3">
      <c r="A36" s="66" t="s">
        <v>47</v>
      </c>
      <c r="B36" s="66"/>
      <c r="C36" s="66"/>
      <c r="D36" s="66"/>
      <c r="E36" s="66"/>
      <c r="F36" s="66"/>
      <c r="G36" s="66"/>
      <c r="H36" s="66"/>
    </row>
    <row r="37" spans="1:9" x14ac:dyDescent="0.3">
      <c r="A37" s="30"/>
      <c r="B37" s="30"/>
      <c r="C37" s="30"/>
      <c r="D37" s="30"/>
      <c r="E37" s="31"/>
      <c r="F37" s="31"/>
      <c r="G37" s="32"/>
      <c r="H37" s="33"/>
    </row>
    <row r="38" spans="1:9" ht="15.65" customHeight="1" x14ac:dyDescent="0.35">
      <c r="A38" s="62" t="s">
        <v>21</v>
      </c>
      <c r="B38" s="62"/>
      <c r="C38" s="62"/>
      <c r="D38" s="62"/>
      <c r="E38" s="62"/>
      <c r="F38" s="62"/>
      <c r="G38" s="62"/>
      <c r="H38" s="62"/>
    </row>
  </sheetData>
  <mergeCells count="7">
    <mergeCell ref="A38:H38"/>
    <mergeCell ref="A1:H1"/>
    <mergeCell ref="A2:H2"/>
    <mergeCell ref="A4:H4"/>
    <mergeCell ref="C7:D7"/>
    <mergeCell ref="A35:H35"/>
    <mergeCell ref="A36:H36"/>
  </mergeCells>
  <pageMargins left="0.7" right="0.7" top="0.75" bottom="0.75" header="0.3" footer="0.3"/>
  <pageSetup scale="5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FY2025 Table 7</vt:lpstr>
      <vt:lpstr>'FY2025 Table 7'!Print_Area</vt:lpstr>
    </vt:vector>
  </TitlesOfParts>
  <Company>USDOT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7-FY-2024-Full-Year-Section-5309-CIG-Allocations-Oct-2024</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  D O T - Federal Transit Administration</dc:creator>
  <cp:lastModifiedBy>Morisset, Francisca (FTA)</cp:lastModifiedBy>
  <cp:lastPrinted>2024-04-30T17:50:11Z</cp:lastPrinted>
  <dcterms:created xsi:type="dcterms:W3CDTF">2024-04-22T17:47:50Z</dcterms:created>
  <dcterms:modified xsi:type="dcterms:W3CDTF">2026-05-07T19:15:24Z</dcterms:modified>
</cp:coreProperties>
</file>