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TPE\TPE-22\CIG-EPD Allocations\Apportionment Tables\2025 Sept Updated Table 7s\"/>
    </mc:Choice>
  </mc:AlternateContent>
  <xr:revisionPtr revIDLastSave="0" documentId="13_ncr:1_{05DEB9DC-D953-428A-A408-ACB1660019D2}" xr6:coauthVersionLast="47" xr6:coauthVersionMax="47" xr10:uidLastSave="{00000000-0000-0000-0000-000000000000}"/>
  <bookViews>
    <workbookView xWindow="-28920" yWindow="-1530" windowWidth="29040" windowHeight="15720" xr2:uid="{4C91921B-C278-491E-B9DC-32D2BB048969}"/>
  </bookViews>
  <sheets>
    <sheet name="FY2024 Table 7" sheetId="1" r:id="rId1"/>
  </sheets>
  <externalReferences>
    <externalReference r:id="rId2"/>
  </externalReferences>
  <definedNames>
    <definedName name="_xlnm.Print_Area" localSheetId="0">'FY2024 Table 7'!$A$1:$E$46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40" i="1" s="1"/>
  <c r="C12" i="1" l="1"/>
  <c r="C13" i="1"/>
  <c r="D30" i="1" l="1"/>
  <c r="D28" i="1"/>
</calcChain>
</file>

<file path=xl/sharedStrings.xml><?xml version="1.0" encoding="utf-8"?>
<sst xmlns="http://schemas.openxmlformats.org/spreadsheetml/2006/main" count="96" uniqueCount="81">
  <si>
    <t>State</t>
  </si>
  <si>
    <t>Project Location and Description</t>
  </si>
  <si>
    <t>Lapse Date</t>
  </si>
  <si>
    <t>UT</t>
  </si>
  <si>
    <t>D2024-CCAD-001</t>
  </si>
  <si>
    <t>Salt Lake City, FrontRunner Strategic Double Track Project</t>
  </si>
  <si>
    <t>CA</t>
  </si>
  <si>
    <t>D2024-EXAA-001</t>
  </si>
  <si>
    <t>Los Angeles East San Fernando Valley Transit Corridor Phase 1</t>
  </si>
  <si>
    <t>D2024-NSAA-001</t>
  </si>
  <si>
    <t>Los Angeles, Westside Subway Section 3</t>
  </si>
  <si>
    <t>D2024-NSAA-003</t>
  </si>
  <si>
    <t>San Jose, BART Silicon Valley Phase II</t>
  </si>
  <si>
    <t>HI</t>
  </si>
  <si>
    <t>D2024-NSAD-001</t>
  </si>
  <si>
    <t>Honolulu, High Capacity Transit Corridor</t>
  </si>
  <si>
    <t>IL</t>
  </si>
  <si>
    <t>Chicago, Red Line Extension</t>
  </si>
  <si>
    <t>MN</t>
  </si>
  <si>
    <t>Minneapolis, Southwest LRT</t>
  </si>
  <si>
    <t>D2024-NWST-003</t>
  </si>
  <si>
    <t>Minneapolis, Southwest LRT*</t>
  </si>
  <si>
    <t>D2024-NWST-004</t>
  </si>
  <si>
    <t>NJ-NY</t>
  </si>
  <si>
    <t>D2024-NSAA-004</t>
  </si>
  <si>
    <t>Secaucus, Hudson Tunnel</t>
  </si>
  <si>
    <t>NY</t>
  </si>
  <si>
    <t>D2024-NSAA-005</t>
  </si>
  <si>
    <t>New York, Second Avenue Subway Phase 2</t>
  </si>
  <si>
    <t>SC</t>
  </si>
  <si>
    <t>D2024-NSAD-003</t>
  </si>
  <si>
    <t>Charleston, Lowcountry Rapid Transit</t>
  </si>
  <si>
    <t>TX</t>
  </si>
  <si>
    <t>D2024-NSAD-004</t>
  </si>
  <si>
    <t>WA</t>
  </si>
  <si>
    <t>Seattle, Lynnwood Link Extension</t>
  </si>
  <si>
    <t>D2024-SSAD-003</t>
  </si>
  <si>
    <t>Minneapolis, METRO F Line Bus Rapid Transit</t>
  </si>
  <si>
    <t>D2024-SSAD-005</t>
  </si>
  <si>
    <t>Rochester, Link Rapid Transit Project</t>
  </si>
  <si>
    <t>NC</t>
  </si>
  <si>
    <t>D2024-SSAD-006</t>
  </si>
  <si>
    <t>Salt Lake County, Midvalley Connector</t>
  </si>
  <si>
    <t>FEDERAL TRANSIT ADMINISTRATION</t>
  </si>
  <si>
    <t>Table 7</t>
  </si>
  <si>
    <t>Notes:</t>
  </si>
  <si>
    <t>FY 2024 SECTION 5309 FIXED GUIDEWAY CAPITAL INVESTMENT GRANTS (CIG) and
FAST ACT SECTION 3005(B) EXPEDITED PROJECT DELIVERY PILOT PROGRAM ALLOCATIONS</t>
  </si>
  <si>
    <t>Total FY 2024 Funds Allocated</t>
  </si>
  <si>
    <t>Allocations</t>
  </si>
  <si>
    <t>D2024-NSAA-006</t>
  </si>
  <si>
    <t>D2024-NSAD-006</t>
  </si>
  <si>
    <t>D2024-NSAA-007</t>
  </si>
  <si>
    <t xml:space="preserve">* The funds allocated are prior fiscal year recovered funds. </t>
  </si>
  <si>
    <t>Raleigh, Wake Bus Rapid Transit: Southern Corridor Project</t>
  </si>
  <si>
    <t>D2024-SMST-001</t>
  </si>
  <si>
    <t>Seattle, RapidRide I Line*</t>
  </si>
  <si>
    <t>D2024-SSAD-007</t>
  </si>
  <si>
    <t>Seattle, RapidRide I Line</t>
  </si>
  <si>
    <t>Denver Colfax Avenue BRT</t>
  </si>
  <si>
    <t>Indianapolis, Blue Line Bus Rapid Transit</t>
  </si>
  <si>
    <t>CO</t>
  </si>
  <si>
    <t>IN</t>
  </si>
  <si>
    <t>D2024-NSAD-007</t>
  </si>
  <si>
    <t>Unless specified with *, the funds allocated are from the $2.205 B Further Consolidated Appropriations Act, 2024 (Pub. L. 118-47, March 23, 2024) and the $1.6 B Infrastructure Investment and Jobs Act (IIJA) FY 2024 Advanced Appropriation.  Unlike in previous years, the FY 2024 Advanced Appropriation funding is not required to have minimum amounts allocated to particular project types (New Starts, Small Starts, Core Capacity, or Expedited Project Delivery Pilot Program).  Instead, the funding may be allocated to any project type.</t>
  </si>
  <si>
    <t>Total Prior Year Recovered Funds Allocated*</t>
  </si>
  <si>
    <t>TOTAL ALLOCATED - Recovered Funds and FY24 Funds</t>
  </si>
  <si>
    <t>D2024-SSAD-001</t>
  </si>
  <si>
    <t>D2024-SSAD-002</t>
  </si>
  <si>
    <t>D2024-SSAD-004</t>
  </si>
  <si>
    <t>D2024-NSAD-008</t>
  </si>
  <si>
    <t>San Antonio, Advanced Rapid Transit (ART) North-South BRT</t>
  </si>
  <si>
    <t>Remaining FY24 Unallocated Advanced Appropriations</t>
  </si>
  <si>
    <t>FL</t>
  </si>
  <si>
    <t>D2024-NSAA-008</t>
  </si>
  <si>
    <t>D2024-NSAD-009</t>
  </si>
  <si>
    <t>Updated 01/13/2025</t>
  </si>
  <si>
    <t>FY24 Funding Allocated to Core Capacity (CCAD)</t>
  </si>
  <si>
    <t>FY24 Funding Allocated to Expedited Project Delivery Pilot Program (EXAA)</t>
  </si>
  <si>
    <t>FY24 Funding Allocated to New Starts (NWST, NSAD, NSAA)</t>
  </si>
  <si>
    <t>FY24 Funding Allocated to Small Starts (SMST, SSAD, SSAA)</t>
  </si>
  <si>
    <t>Remaining FY24 Unallocated Annual Appropriations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</si>
</sst>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409]mmmm\ d\,\ yyyy;@"/>
    <numFmt numFmtId="166" formatCode="&quot;$&quot;#,##0"/>
  </numFmts>
  <fonts count="15" x14ac:knownFonts="1">
    <font>
      <sz val="11"/>
      <color theme="1"/>
      <name val="Calibri"/>
      <family val="2"/>
      <scheme val="minor"/>
    </font>
    <font>
      <sz val="11"/>
      <color theme="1"/>
      <name val="Calibri"/>
      <family val="2"/>
      <scheme val="minor"/>
    </font>
    <font>
      <b/>
      <sz val="14"/>
      <color theme="1"/>
      <name val="Arial"/>
      <family val="2"/>
    </font>
    <font>
      <b/>
      <sz val="12"/>
      <color theme="1"/>
      <name val="Arial"/>
      <family val="2"/>
    </font>
    <font>
      <b/>
      <sz val="12"/>
      <name val="Arial"/>
      <family val="2"/>
    </font>
    <font>
      <sz val="12"/>
      <color theme="1"/>
      <name val="Arial"/>
      <family val="2"/>
    </font>
    <font>
      <sz val="12"/>
      <name val="Arial"/>
      <family val="2"/>
    </font>
    <font>
      <b/>
      <i/>
      <sz val="12"/>
      <color theme="1"/>
      <name val="Arial"/>
      <family val="2"/>
    </font>
    <font>
      <sz val="11"/>
      <color theme="1"/>
      <name val="Arial"/>
      <family val="2"/>
    </font>
    <font>
      <b/>
      <sz val="11"/>
      <color theme="1"/>
      <name val="Arial"/>
      <family val="2"/>
    </font>
    <font>
      <b/>
      <sz val="11"/>
      <name val="Arial"/>
      <family val="2"/>
    </font>
    <font>
      <b/>
      <sz val="9"/>
      <color theme="1"/>
      <name val="Arial"/>
      <family val="2"/>
    </font>
    <font>
      <sz val="11"/>
      <name val="Arial"/>
      <family val="2"/>
    </font>
    <font>
      <sz val="11"/>
      <color rgb="FFFF0000"/>
      <name val="Arial"/>
      <family val="2"/>
    </font>
    <font>
      <sz val="8"/>
      <name val="Calibri"/>
      <family val="2"/>
      <scheme val="minor"/>
    </font>
  </fonts>
  <fills count="2">
    <fill>
      <patternFill patternType="none"/>
    </fill>
    <fill>
      <patternFill patternType="gray125"/>
    </fill>
  </fills>
  <borders count="6">
    <border>
      <left/>
      <right/>
      <top/>
      <bottom/>
      <diagonal/>
    </border>
    <border>
      <left/>
      <right/>
      <top style="thick">
        <color indexed="64"/>
      </top>
      <bottom style="thick">
        <color indexed="64"/>
      </bottom>
      <diagonal/>
    </border>
    <border>
      <left/>
      <right/>
      <top style="thick">
        <color auto="1"/>
      </top>
      <bottom/>
      <diagonal/>
    </border>
    <border>
      <left/>
      <right/>
      <top/>
      <bottom style="medium">
        <color indexed="64"/>
      </bottom>
      <diagonal/>
    </border>
    <border>
      <left/>
      <right/>
      <top/>
      <bottom style="thin">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62">
    <xf numFmtId="0" fontId="0" fillId="0" borderId="0" xfId="0"/>
    <xf numFmtId="0" fontId="5" fillId="0" borderId="0" xfId="0" applyFont="1" applyAlignment="1">
      <alignment horizontal="center"/>
    </xf>
    <xf numFmtId="0" fontId="5" fillId="0" borderId="0" xfId="0" applyFont="1"/>
    <xf numFmtId="165" fontId="6" fillId="0" borderId="0" xfId="0" applyNumberFormat="1" applyFont="1"/>
    <xf numFmtId="0" fontId="7" fillId="0" borderId="0" xfId="0" applyFont="1" applyAlignment="1">
      <alignment horizontal="right"/>
    </xf>
    <xf numFmtId="0" fontId="3" fillId="0" borderId="0" xfId="0" applyFont="1"/>
    <xf numFmtId="0" fontId="6" fillId="0" borderId="0" xfId="0" applyFont="1" applyAlignment="1">
      <alignment horizontal="left"/>
    </xf>
    <xf numFmtId="0" fontId="3" fillId="0" borderId="1" xfId="0" applyFont="1" applyBorder="1"/>
    <xf numFmtId="0" fontId="5" fillId="0" borderId="1" xfId="0" applyFont="1" applyBorder="1"/>
    <xf numFmtId="166" fontId="5" fillId="0" borderId="0" xfId="0" applyNumberFormat="1" applyFont="1" applyAlignment="1">
      <alignment horizontal="center"/>
    </xf>
    <xf numFmtId="3" fontId="6" fillId="0" borderId="0" xfId="0" applyNumberFormat="1" applyFont="1"/>
    <xf numFmtId="0" fontId="8" fillId="0" borderId="0" xfId="0" applyFont="1"/>
    <xf numFmtId="0" fontId="11" fillId="0" borderId="0" xfId="0" applyFont="1"/>
    <xf numFmtId="0" fontId="13" fillId="0" borderId="0" xfId="0" applyFont="1"/>
    <xf numFmtId="164" fontId="5" fillId="0" borderId="0" xfId="1" applyNumberFormat="1" applyFont="1"/>
    <xf numFmtId="164" fontId="6" fillId="0" borderId="0" xfId="1" applyNumberFormat="1" applyFont="1" applyAlignment="1">
      <alignment horizontal="right"/>
    </xf>
    <xf numFmtId="0" fontId="3" fillId="0" borderId="2" xfId="0" applyFont="1" applyBorder="1"/>
    <xf numFmtId="0" fontId="6" fillId="0" borderId="2" xfId="0" applyFont="1" applyBorder="1" applyAlignment="1">
      <alignment horizontal="left"/>
    </xf>
    <xf numFmtId="164" fontId="6" fillId="0" borderId="2" xfId="1" applyNumberFormat="1" applyFont="1" applyBorder="1" applyAlignment="1">
      <alignment horizontal="right"/>
    </xf>
    <xf numFmtId="164" fontId="4" fillId="0" borderId="1" xfId="1" applyNumberFormat="1" applyFont="1" applyBorder="1"/>
    <xf numFmtId="0" fontId="3" fillId="0" borderId="0" xfId="0" applyFont="1" applyBorder="1"/>
    <xf numFmtId="0" fontId="5" fillId="0" borderId="0" xfId="0" applyFont="1" applyBorder="1"/>
    <xf numFmtId="0" fontId="3" fillId="0" borderId="3" xfId="0" applyFont="1" applyBorder="1" applyAlignment="1">
      <alignment horizontal="center"/>
    </xf>
    <xf numFmtId="3" fontId="4" fillId="0" borderId="3" xfId="0" applyNumberFormat="1" applyFont="1" applyBorder="1" applyAlignment="1">
      <alignment horizontal="center"/>
    </xf>
    <xf numFmtId="166" fontId="6" fillId="0" borderId="0" xfId="0" applyNumberFormat="1" applyFont="1"/>
    <xf numFmtId="166" fontId="8" fillId="0" borderId="0" xfId="0" applyNumberFormat="1" applyFont="1"/>
    <xf numFmtId="164" fontId="6" fillId="0" borderId="0" xfId="1" applyNumberFormat="1" applyFont="1" applyFill="1" applyBorder="1"/>
    <xf numFmtId="164" fontId="8" fillId="0" borderId="0" xfId="0" applyNumberFormat="1" applyFont="1"/>
    <xf numFmtId="164" fontId="5" fillId="0" borderId="0" xfId="1" applyNumberFormat="1" applyFont="1" applyFill="1"/>
    <xf numFmtId="165" fontId="6" fillId="0" borderId="0" xfId="0" applyNumberFormat="1" applyFont="1" applyFill="1"/>
    <xf numFmtId="0" fontId="6" fillId="0" borderId="0" xfId="0" applyFont="1" applyBorder="1" applyAlignment="1">
      <alignment horizontal="left"/>
    </xf>
    <xf numFmtId="164" fontId="6" fillId="0" borderId="0" xfId="1" applyNumberFormat="1" applyFont="1" applyFill="1" applyAlignment="1">
      <alignment horizontal="right"/>
    </xf>
    <xf numFmtId="164" fontId="6" fillId="0" borderId="4" xfId="1" applyNumberFormat="1" applyFont="1" applyFill="1" applyBorder="1" applyAlignment="1">
      <alignment horizontal="right"/>
    </xf>
    <xf numFmtId="0" fontId="13" fillId="0" borderId="0" xfId="0" applyFont="1" applyAlignment="1">
      <alignment horizontal="left" wrapText="1"/>
    </xf>
    <xf numFmtId="3" fontId="13" fillId="0" borderId="0" xfId="0" applyNumberFormat="1" applyFont="1" applyAlignment="1">
      <alignment horizontal="left" wrapText="1"/>
    </xf>
    <xf numFmtId="0" fontId="8" fillId="0" borderId="0" xfId="0" applyFont="1" applyAlignment="1">
      <alignment horizontal="left"/>
    </xf>
    <xf numFmtId="0" fontId="12" fillId="0" borderId="0" xfId="0" applyFont="1" applyAlignment="1">
      <alignment horizontal="left"/>
    </xf>
    <xf numFmtId="0" fontId="3" fillId="0" borderId="0" xfId="0" applyFont="1" applyAlignment="1">
      <alignment horizontal="left"/>
    </xf>
    <xf numFmtId="0" fontId="9" fillId="0" borderId="0" xfId="0" applyFont="1"/>
    <xf numFmtId="164" fontId="4" fillId="0" borderId="0" xfId="1" applyNumberFormat="1" applyFont="1" applyFill="1" applyAlignment="1">
      <alignment horizontal="right"/>
    </xf>
    <xf numFmtId="0" fontId="5" fillId="0" borderId="0" xfId="0" applyFont="1" applyFill="1" applyAlignment="1">
      <alignment horizontal="center"/>
    </xf>
    <xf numFmtId="0" fontId="5" fillId="0" borderId="0" xfId="0" applyFont="1" applyFill="1"/>
    <xf numFmtId="44" fontId="0" fillId="0" borderId="0" xfId="1" applyFont="1"/>
    <xf numFmtId="0" fontId="9" fillId="0" borderId="0" xfId="0" applyFont="1" applyFill="1"/>
    <xf numFmtId="0" fontId="8" fillId="0" borderId="0" xfId="0" applyFont="1" applyFill="1"/>
    <xf numFmtId="3" fontId="10" fillId="0" borderId="0" xfId="0" applyNumberFormat="1" applyFont="1" applyFill="1" applyAlignment="1">
      <alignment horizontal="right"/>
    </xf>
    <xf numFmtId="0" fontId="3" fillId="0" borderId="3" xfId="0" applyFont="1" applyBorder="1" applyAlignment="1">
      <alignment horizontal="center"/>
    </xf>
    <xf numFmtId="0" fontId="5" fillId="0" borderId="0" xfId="0" applyFont="1" applyAlignment="1">
      <alignment vertical="center" wrapText="1"/>
    </xf>
    <xf numFmtId="0" fontId="5" fillId="0" borderId="0" xfId="0" applyFont="1" applyAlignment="1">
      <alignment wrapText="1"/>
    </xf>
    <xf numFmtId="0" fontId="5" fillId="0" borderId="0" xfId="0" applyFont="1" applyBorder="1" applyAlignment="1">
      <alignment horizontal="center"/>
    </xf>
    <xf numFmtId="164" fontId="5" fillId="0" borderId="0" xfId="1" applyNumberFormat="1" applyFont="1" applyBorder="1"/>
    <xf numFmtId="165" fontId="6" fillId="0" borderId="0" xfId="0" applyNumberFormat="1" applyFont="1" applyFill="1" applyBorder="1"/>
    <xf numFmtId="0" fontId="5" fillId="0" borderId="5" xfId="0" applyFont="1" applyBorder="1" applyAlignment="1">
      <alignment horizontal="center"/>
    </xf>
    <xf numFmtId="0" fontId="5" fillId="0" borderId="5" xfId="0" applyFont="1" applyBorder="1"/>
    <xf numFmtId="164" fontId="5" fillId="0" borderId="5" xfId="1" applyNumberFormat="1" applyFont="1" applyBorder="1"/>
    <xf numFmtId="165" fontId="6" fillId="0" borderId="5" xfId="0" applyNumberFormat="1" applyFont="1" applyBorder="1"/>
    <xf numFmtId="165" fontId="6" fillId="0" borderId="0" xfId="0" applyNumberFormat="1" applyFont="1" applyBorder="1"/>
    <xf numFmtId="0" fontId="2" fillId="0" borderId="0" xfId="0" applyFont="1" applyAlignment="1">
      <alignment horizontal="center"/>
    </xf>
    <xf numFmtId="0" fontId="3"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wrapText="1"/>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TPE\TPE-22\CIG-EPD%20Allocations\Master%20Tracker\Master_Tracking_FY2015%20to%20FY2024_CIGfunds_TPE%20Oct%2030%202024%20(proposed%20allocations%20not%20yet%20approved).xlsx" TargetMode="External"/><Relationship Id="rId1" Type="http://schemas.openxmlformats.org/officeDocument/2006/relationships/externalLinkPath" Target="/TPE/TPE-22/CIG-EPD%20Allocations/Master%20Tracker/Master_Tracking_FY2015%20to%20FY2024_CIGfunds_TPE%20Oct%2030%202024%20(proposed%20allocations%20not%20yet%20approv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vot Lapse Date"/>
      <sheetName val="Combined Lapse Info"/>
      <sheetName val="Unallocated Funding"/>
      <sheetName val="2015"/>
      <sheetName val="2016"/>
      <sheetName val="2017"/>
      <sheetName val="2018"/>
      <sheetName val="2019"/>
      <sheetName val="2020"/>
      <sheetName val="2021"/>
      <sheetName val="2021 ARPA"/>
      <sheetName val="2022"/>
      <sheetName val="2023"/>
      <sheetName val="2023 Sec.165"/>
      <sheetName val="2024"/>
      <sheetName val="2025"/>
      <sheetName val="2026"/>
      <sheetName val="Recovered Funds Allocated 2021"/>
      <sheetName val="Recovered Funds Allocated 2022"/>
      <sheetName val=" Recovered Funds Allocated 2023"/>
      <sheetName val="Recovered Funds Allocated 2024"/>
      <sheetName val="Recovered Funds Allocated 2025"/>
      <sheetName val="Recovered Funds Allocated 2026"/>
    </sheetNames>
    <sheetDataSet>
      <sheetData sheetId="0"/>
      <sheetData sheetId="1"/>
      <sheetData sheetId="2"/>
      <sheetData sheetId="3"/>
      <sheetData sheetId="4"/>
      <sheetData sheetId="5"/>
      <sheetData sheetId="6"/>
      <sheetData sheetId="7"/>
      <sheetData sheetId="8"/>
      <sheetData sheetId="9"/>
      <sheetData sheetId="10"/>
      <sheetData sheetId="11">
        <row r="78">
          <cell r="C78" t="str">
            <v>D2022-SSAD-019</v>
          </cell>
        </row>
      </sheetData>
      <sheetData sheetId="12"/>
      <sheetData sheetId="13"/>
      <sheetData sheetId="14">
        <row r="57">
          <cell r="D57" t="str">
            <v>Miami, Northeast Corridor Rapid Transit Project</v>
          </cell>
        </row>
      </sheetData>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BB033-FBB4-4ECC-A030-FDC1468741B9}">
  <sheetPr>
    <pageSetUpPr fitToPage="1"/>
  </sheetPr>
  <dimension ref="A1:G47"/>
  <sheetViews>
    <sheetView tabSelected="1" zoomScale="75" zoomScaleNormal="75" workbookViewId="0">
      <selection activeCell="A5" sqref="A5"/>
    </sheetView>
  </sheetViews>
  <sheetFormatPr defaultColWidth="8.77734375" defaultRowHeight="13.8" x14ac:dyDescent="0.25"/>
  <cols>
    <col min="1" max="1" width="8.6640625" style="11" customWidth="1"/>
    <col min="2" max="2" width="19.77734375" style="11" customWidth="1"/>
    <col min="3" max="3" width="71.21875" style="11" customWidth="1"/>
    <col min="4" max="4" width="19.77734375" style="11" customWidth="1"/>
    <col min="5" max="5" width="18.6640625" style="11" customWidth="1"/>
    <col min="6" max="6" width="16.44140625" style="11" bestFit="1" customWidth="1"/>
    <col min="7" max="7" width="21.33203125" style="11" customWidth="1"/>
    <col min="8" max="16384" width="8.77734375" style="11"/>
  </cols>
  <sheetData>
    <row r="1" spans="1:5" ht="17.399999999999999" x14ac:dyDescent="0.3">
      <c r="A1" s="57" t="s">
        <v>43</v>
      </c>
      <c r="B1" s="57"/>
      <c r="C1" s="57"/>
      <c r="D1" s="57"/>
      <c r="E1" s="57"/>
    </row>
    <row r="2" spans="1:5" ht="17.399999999999999" x14ac:dyDescent="0.3">
      <c r="A2" s="57" t="s">
        <v>44</v>
      </c>
      <c r="B2" s="57"/>
      <c r="C2" s="57"/>
      <c r="D2" s="57"/>
      <c r="E2" s="57"/>
    </row>
    <row r="3" spans="1:5" ht="14.4" x14ac:dyDescent="0.3">
      <c r="A3" s="61"/>
      <c r="B3" s="61"/>
      <c r="C3" s="61"/>
      <c r="D3" s="61"/>
      <c r="E3" s="61"/>
    </row>
    <row r="4" spans="1:5" ht="36.450000000000003" customHeight="1" x14ac:dyDescent="0.3">
      <c r="A4" s="58" t="s">
        <v>46</v>
      </c>
      <c r="B4" s="58"/>
      <c r="C4" s="58"/>
      <c r="D4" s="58"/>
      <c r="E4" s="58"/>
    </row>
    <row r="5" spans="1:5" x14ac:dyDescent="0.25">
      <c r="A5" s="43" t="s">
        <v>75</v>
      </c>
      <c r="B5" s="44"/>
      <c r="C5" s="45"/>
      <c r="D5" s="44"/>
      <c r="E5" s="44"/>
    </row>
    <row r="6" spans="1:5" x14ac:dyDescent="0.25">
      <c r="A6" s="12"/>
      <c r="B6" s="12"/>
      <c r="C6" s="12"/>
    </row>
    <row r="7" spans="1:5" ht="16.2" thickBot="1" x14ac:dyDescent="0.35">
      <c r="A7" s="22" t="s">
        <v>0</v>
      </c>
      <c r="B7" s="46"/>
      <c r="C7" s="22" t="s">
        <v>1</v>
      </c>
      <c r="D7" s="23" t="s">
        <v>48</v>
      </c>
      <c r="E7" s="22" t="s">
        <v>2</v>
      </c>
    </row>
    <row r="8" spans="1:5" ht="15" x14ac:dyDescent="0.25">
      <c r="A8" s="52" t="s">
        <v>3</v>
      </c>
      <c r="B8" s="53" t="s">
        <v>4</v>
      </c>
      <c r="C8" s="53" t="s">
        <v>5</v>
      </c>
      <c r="D8" s="54">
        <v>316800000</v>
      </c>
      <c r="E8" s="55">
        <v>46661</v>
      </c>
    </row>
    <row r="9" spans="1:5" ht="15" x14ac:dyDescent="0.25">
      <c r="A9" s="49" t="s">
        <v>6</v>
      </c>
      <c r="B9" s="21" t="s">
        <v>7</v>
      </c>
      <c r="C9" s="21" t="s">
        <v>8</v>
      </c>
      <c r="D9" s="50">
        <v>51519978</v>
      </c>
      <c r="E9" s="56">
        <v>46661</v>
      </c>
    </row>
    <row r="10" spans="1:5" ht="15" x14ac:dyDescent="0.25">
      <c r="A10" s="1" t="s">
        <v>6</v>
      </c>
      <c r="B10" s="2" t="s">
        <v>9</v>
      </c>
      <c r="C10" s="2" t="s">
        <v>10</v>
      </c>
      <c r="D10" s="14">
        <v>75307107</v>
      </c>
      <c r="E10" s="3">
        <v>46661</v>
      </c>
    </row>
    <row r="11" spans="1:5" ht="15" x14ac:dyDescent="0.25">
      <c r="A11" s="1" t="s">
        <v>6</v>
      </c>
      <c r="B11" s="2" t="s">
        <v>11</v>
      </c>
      <c r="C11" s="2" t="s">
        <v>12</v>
      </c>
      <c r="D11" s="14">
        <v>500000000</v>
      </c>
      <c r="E11" s="3">
        <v>46661</v>
      </c>
    </row>
    <row r="12" spans="1:5" ht="15" x14ac:dyDescent="0.25">
      <c r="A12" s="40" t="s">
        <v>72</v>
      </c>
      <c r="B12" s="41" t="s">
        <v>73</v>
      </c>
      <c r="C12" s="41" t="str">
        <f>'[1]2024'!$D$57</f>
        <v>Miami, Northeast Corridor Rapid Transit Project</v>
      </c>
      <c r="D12" s="28">
        <v>480022</v>
      </c>
      <c r="E12" s="29">
        <v>47027</v>
      </c>
    </row>
    <row r="13" spans="1:5" ht="15" x14ac:dyDescent="0.25">
      <c r="A13" s="40" t="s">
        <v>72</v>
      </c>
      <c r="B13" s="41" t="s">
        <v>74</v>
      </c>
      <c r="C13" s="41" t="str">
        <f>'[1]2024'!$D$57</f>
        <v>Miami, Northeast Corridor Rapid Transit Project</v>
      </c>
      <c r="D13" s="28">
        <v>83227980</v>
      </c>
      <c r="E13" s="29">
        <v>47027</v>
      </c>
    </row>
    <row r="14" spans="1:5" ht="15" x14ac:dyDescent="0.25">
      <c r="A14" s="1" t="s">
        <v>13</v>
      </c>
      <c r="B14" s="2" t="s">
        <v>14</v>
      </c>
      <c r="C14" s="2" t="s">
        <v>15</v>
      </c>
      <c r="D14" s="14">
        <v>117752511</v>
      </c>
      <c r="E14" s="3">
        <v>46661</v>
      </c>
    </row>
    <row r="15" spans="1:5" ht="15" x14ac:dyDescent="0.25">
      <c r="A15" s="1" t="s">
        <v>16</v>
      </c>
      <c r="B15" s="2" t="s">
        <v>24</v>
      </c>
      <c r="C15" s="2" t="s">
        <v>17</v>
      </c>
      <c r="D15" s="14">
        <v>350000000</v>
      </c>
      <c r="E15" s="3">
        <v>46661</v>
      </c>
    </row>
    <row r="16" spans="1:5" ht="15" x14ac:dyDescent="0.25">
      <c r="A16" s="1" t="s">
        <v>16</v>
      </c>
      <c r="B16" s="2" t="s">
        <v>62</v>
      </c>
      <c r="C16" s="2" t="s">
        <v>17</v>
      </c>
      <c r="D16" s="14">
        <v>396000000</v>
      </c>
      <c r="E16" s="3">
        <v>46661</v>
      </c>
    </row>
    <row r="17" spans="1:7" ht="15" x14ac:dyDescent="0.25">
      <c r="A17" s="1" t="s">
        <v>18</v>
      </c>
      <c r="B17" s="2" t="s">
        <v>30</v>
      </c>
      <c r="C17" s="2" t="s">
        <v>19</v>
      </c>
      <c r="D17" s="14">
        <v>158200021</v>
      </c>
      <c r="E17" s="3">
        <v>46661</v>
      </c>
    </row>
    <row r="18" spans="1:7" ht="15" x14ac:dyDescent="0.25">
      <c r="A18" s="1" t="s">
        <v>18</v>
      </c>
      <c r="B18" s="2" t="s">
        <v>20</v>
      </c>
      <c r="C18" s="2" t="s">
        <v>21</v>
      </c>
      <c r="D18" s="28">
        <v>2918151</v>
      </c>
      <c r="E18" s="29">
        <v>46661</v>
      </c>
      <c r="G18" s="27"/>
    </row>
    <row r="19" spans="1:7" ht="15" x14ac:dyDescent="0.25">
      <c r="A19" s="1" t="s">
        <v>18</v>
      </c>
      <c r="B19" s="2" t="s">
        <v>22</v>
      </c>
      <c r="C19" s="2" t="s">
        <v>21</v>
      </c>
      <c r="D19" s="26">
        <v>1221584</v>
      </c>
      <c r="E19" s="29">
        <v>46661</v>
      </c>
    </row>
    <row r="20" spans="1:7" ht="15" x14ac:dyDescent="0.25">
      <c r="A20" s="1" t="s">
        <v>23</v>
      </c>
      <c r="B20" s="2" t="s">
        <v>27</v>
      </c>
      <c r="C20" s="2" t="s">
        <v>25</v>
      </c>
      <c r="D20" s="14">
        <v>700000000</v>
      </c>
      <c r="E20" s="29">
        <v>46661</v>
      </c>
    </row>
    <row r="21" spans="1:7" ht="15" x14ac:dyDescent="0.25">
      <c r="A21" s="1" t="s">
        <v>26</v>
      </c>
      <c r="B21" s="2" t="s">
        <v>49</v>
      </c>
      <c r="C21" s="2" t="s">
        <v>28</v>
      </c>
      <c r="D21" s="14">
        <v>496784764.00000012</v>
      </c>
      <c r="E21" s="29">
        <v>46661</v>
      </c>
    </row>
    <row r="22" spans="1:7" ht="15" x14ac:dyDescent="0.25">
      <c r="A22" s="1" t="s">
        <v>29</v>
      </c>
      <c r="B22" s="2" t="s">
        <v>33</v>
      </c>
      <c r="C22" s="2" t="s">
        <v>31</v>
      </c>
      <c r="D22" s="14">
        <v>100000000</v>
      </c>
      <c r="E22" s="29">
        <v>46661</v>
      </c>
    </row>
    <row r="23" spans="1:7" ht="15" x14ac:dyDescent="0.25">
      <c r="A23" s="40" t="s">
        <v>32</v>
      </c>
      <c r="B23" s="41" t="s">
        <v>69</v>
      </c>
      <c r="C23" s="41" t="s">
        <v>70</v>
      </c>
      <c r="D23" s="28">
        <v>109703433</v>
      </c>
      <c r="E23" s="29">
        <v>46661</v>
      </c>
    </row>
    <row r="24" spans="1:7" ht="15" x14ac:dyDescent="0.25">
      <c r="A24" s="1" t="s">
        <v>34</v>
      </c>
      <c r="B24" s="2" t="s">
        <v>51</v>
      </c>
      <c r="C24" s="2" t="s">
        <v>35</v>
      </c>
      <c r="D24" s="14">
        <v>8858129</v>
      </c>
      <c r="E24" s="29">
        <v>46661</v>
      </c>
    </row>
    <row r="25" spans="1:7" ht="15" x14ac:dyDescent="0.25">
      <c r="A25" s="49" t="s">
        <v>34</v>
      </c>
      <c r="B25" s="21" t="s">
        <v>50</v>
      </c>
      <c r="C25" s="21" t="s">
        <v>35</v>
      </c>
      <c r="D25" s="50">
        <v>28481626</v>
      </c>
      <c r="E25" s="51">
        <v>46661</v>
      </c>
      <c r="F25" s="27"/>
    </row>
    <row r="26" spans="1:7" ht="15" x14ac:dyDescent="0.25">
      <c r="A26" s="1" t="s">
        <v>60</v>
      </c>
      <c r="B26" s="2" t="s">
        <v>38</v>
      </c>
      <c r="C26" s="2" t="s">
        <v>58</v>
      </c>
      <c r="D26" s="14">
        <v>14976867</v>
      </c>
      <c r="E26" s="3">
        <v>46661</v>
      </c>
    </row>
    <row r="27" spans="1:7" ht="15" x14ac:dyDescent="0.25">
      <c r="A27" s="1" t="s">
        <v>61</v>
      </c>
      <c r="B27" s="2" t="s">
        <v>41</v>
      </c>
      <c r="C27" s="2" t="s">
        <v>59</v>
      </c>
      <c r="D27" s="14">
        <v>58527345</v>
      </c>
      <c r="E27" s="3">
        <v>46661</v>
      </c>
    </row>
    <row r="28" spans="1:7" ht="15" x14ac:dyDescent="0.25">
      <c r="A28" s="1" t="s">
        <v>18</v>
      </c>
      <c r="B28" s="2" t="s">
        <v>66</v>
      </c>
      <c r="C28" s="2" t="s">
        <v>37</v>
      </c>
      <c r="D28" s="14">
        <f>45265400-8134598</f>
        <v>37130802</v>
      </c>
      <c r="E28" s="3">
        <v>46661</v>
      </c>
    </row>
    <row r="29" spans="1:7" ht="15" x14ac:dyDescent="0.25">
      <c r="A29" s="1" t="s">
        <v>18</v>
      </c>
      <c r="B29" s="2" t="s">
        <v>67</v>
      </c>
      <c r="C29" s="2" t="s">
        <v>39</v>
      </c>
      <c r="D29" s="14">
        <v>28831468</v>
      </c>
      <c r="E29" s="3">
        <v>46661</v>
      </c>
    </row>
    <row r="30" spans="1:7" ht="15" x14ac:dyDescent="0.25">
      <c r="A30" s="1" t="s">
        <v>40</v>
      </c>
      <c r="B30" s="2" t="s">
        <v>36</v>
      </c>
      <c r="C30" s="2" t="s">
        <v>53</v>
      </c>
      <c r="D30" s="14">
        <f>77780192-9884848</f>
        <v>67895344</v>
      </c>
      <c r="E30" s="3">
        <v>46661</v>
      </c>
    </row>
    <row r="31" spans="1:7" ht="15" x14ac:dyDescent="0.25">
      <c r="A31" s="1" t="s">
        <v>3</v>
      </c>
      <c r="B31" s="2" t="s">
        <v>68</v>
      </c>
      <c r="C31" s="2" t="s">
        <v>42</v>
      </c>
      <c r="D31" s="14">
        <v>54662657</v>
      </c>
      <c r="E31" s="3">
        <v>46661</v>
      </c>
    </row>
    <row r="32" spans="1:7" ht="15" x14ac:dyDescent="0.25">
      <c r="A32" s="1" t="s">
        <v>34</v>
      </c>
      <c r="B32" s="2" t="s">
        <v>54</v>
      </c>
      <c r="C32" s="2" t="s">
        <v>55</v>
      </c>
      <c r="D32" s="14">
        <v>1161142</v>
      </c>
      <c r="E32" s="3">
        <v>46661</v>
      </c>
    </row>
    <row r="33" spans="1:7" ht="15.6" thickBot="1" x14ac:dyDescent="0.3">
      <c r="A33" s="1" t="s">
        <v>34</v>
      </c>
      <c r="B33" s="2" t="s">
        <v>56</v>
      </c>
      <c r="C33" s="2" t="s">
        <v>57</v>
      </c>
      <c r="D33" s="14">
        <v>11809946</v>
      </c>
      <c r="E33" s="3">
        <v>46661</v>
      </c>
    </row>
    <row r="34" spans="1:7" ht="16.2" thickTop="1" x14ac:dyDescent="0.3">
      <c r="A34" s="16"/>
      <c r="B34" s="16" t="s">
        <v>64</v>
      </c>
      <c r="C34" s="17"/>
      <c r="D34" s="18"/>
      <c r="E34" s="18">
        <v>5300877</v>
      </c>
    </row>
    <row r="35" spans="1:7" ht="15.6" x14ac:dyDescent="0.3">
      <c r="A35" s="20"/>
      <c r="B35" s="20" t="s">
        <v>76</v>
      </c>
      <c r="C35" s="30"/>
      <c r="D35" s="31">
        <v>316800000</v>
      </c>
    </row>
    <row r="36" spans="1:7" ht="15.6" x14ac:dyDescent="0.3">
      <c r="A36" s="20"/>
      <c r="B36" s="20" t="s">
        <v>77</v>
      </c>
      <c r="C36" s="30"/>
      <c r="D36" s="31">
        <v>51519978</v>
      </c>
    </row>
    <row r="37" spans="1:7" ht="15.6" x14ac:dyDescent="0.3">
      <c r="A37" s="20"/>
      <c r="B37" s="20" t="s">
        <v>78</v>
      </c>
      <c r="C37" s="30"/>
      <c r="D37" s="31">
        <v>3124795593</v>
      </c>
    </row>
    <row r="38" spans="1:7" ht="15.6" x14ac:dyDescent="0.3">
      <c r="A38" s="20"/>
      <c r="B38" s="20" t="s">
        <v>79</v>
      </c>
      <c r="C38" s="30"/>
      <c r="D38" s="32">
        <v>273834429</v>
      </c>
    </row>
    <row r="39" spans="1:7" ht="16.2" thickBot="1" x14ac:dyDescent="0.35">
      <c r="A39" s="5" t="s">
        <v>47</v>
      </c>
      <c r="B39" s="2"/>
      <c r="C39" s="6"/>
      <c r="D39" s="15"/>
      <c r="E39" s="15">
        <f>SUM(D35:D38)</f>
        <v>3766950000</v>
      </c>
      <c r="F39" s="27"/>
    </row>
    <row r="40" spans="1:7" ht="16.8" thickTop="1" thickBot="1" x14ac:dyDescent="0.35">
      <c r="A40" s="7" t="s">
        <v>65</v>
      </c>
      <c r="B40" s="8"/>
      <c r="C40" s="7"/>
      <c r="D40" s="19"/>
      <c r="E40" s="19">
        <f>+E34+E39</f>
        <v>3772250877</v>
      </c>
    </row>
    <row r="41" spans="1:7" ht="16.2" thickTop="1" x14ac:dyDescent="0.3">
      <c r="A41" s="37" t="s">
        <v>80</v>
      </c>
      <c r="B41" s="4"/>
      <c r="C41" s="38"/>
      <c r="D41" s="39"/>
      <c r="E41" s="39">
        <v>0</v>
      </c>
      <c r="F41" s="27"/>
    </row>
    <row r="42" spans="1:7" ht="15.6" x14ac:dyDescent="0.3">
      <c r="A42" s="37" t="s">
        <v>71</v>
      </c>
      <c r="B42" s="4"/>
      <c r="C42" s="38"/>
      <c r="D42" s="39"/>
      <c r="E42" s="39">
        <v>0</v>
      </c>
      <c r="F42" s="42"/>
      <c r="G42" s="27"/>
    </row>
    <row r="43" spans="1:7" ht="15.6" x14ac:dyDescent="0.3">
      <c r="A43" s="5"/>
      <c r="B43" s="2"/>
      <c r="C43" s="2"/>
      <c r="D43" s="24"/>
      <c r="F43" s="25"/>
    </row>
    <row r="44" spans="1:7" ht="15" x14ac:dyDescent="0.25">
      <c r="A44" s="2" t="s">
        <v>45</v>
      </c>
      <c r="B44" s="2"/>
      <c r="C44" s="9"/>
      <c r="D44" s="10"/>
      <c r="F44" s="13"/>
    </row>
    <row r="45" spans="1:7" ht="64.95" customHeight="1" x14ac:dyDescent="0.25">
      <c r="A45" s="59" t="s">
        <v>63</v>
      </c>
      <c r="B45" s="59"/>
      <c r="C45" s="59"/>
      <c r="D45" s="59"/>
      <c r="E45" s="59"/>
      <c r="F45" s="47"/>
    </row>
    <row r="46" spans="1:7" ht="25.05" customHeight="1" x14ac:dyDescent="0.25">
      <c r="A46" s="60" t="s">
        <v>52</v>
      </c>
      <c r="B46" s="60"/>
      <c r="C46" s="60"/>
      <c r="D46" s="60"/>
      <c r="E46" s="60"/>
      <c r="F46" s="48"/>
    </row>
    <row r="47" spans="1:7" x14ac:dyDescent="0.25">
      <c r="A47" s="33"/>
      <c r="B47" s="33"/>
      <c r="C47" s="34"/>
      <c r="D47" s="35"/>
      <c r="E47" s="36"/>
    </row>
  </sheetData>
  <mergeCells count="6">
    <mergeCell ref="A1:E1"/>
    <mergeCell ref="A2:E2"/>
    <mergeCell ref="A4:E4"/>
    <mergeCell ref="A45:E45"/>
    <mergeCell ref="A46:E46"/>
    <mergeCell ref="A3:E3"/>
  </mergeCells>
  <phoneticPr fontId="14" type="noConversion"/>
  <pageMargins left="0.7" right="0.7" top="0.75" bottom="0.75" header="0.3" footer="0.3"/>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FY2024 Table 7</vt:lpstr>
      <vt:lpstr>'FY2024 Table 7'!Print_Area</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7-FY-2024-Full-Year-Section-5309-CIG-Allocations-Oct-2024</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TPE</dc:creator>
  <cp:lastModifiedBy>Regan, Peter (FTA)</cp:lastModifiedBy>
  <cp:lastPrinted>2024-04-30T17:50:11Z</cp:lastPrinted>
  <dcterms:created xsi:type="dcterms:W3CDTF">2024-04-22T17:47:50Z</dcterms:created>
  <dcterms:modified xsi:type="dcterms:W3CDTF">2025-09-26T12:06:49Z</dcterms:modified>
</cp:coreProperties>
</file>