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tanas.ad.dot.gov\share\OpenArea\Shared Files\Apportionments\FY 2025 Full Year Formula Apportionments\FY 2025 Full Year Tables for TCA posting\"/>
    </mc:Choice>
  </mc:AlternateContent>
  <xr:revisionPtr revIDLastSave="0" documentId="8_{FAFABA91-DD8B-46C7-B95D-C6D5698CC25D}" xr6:coauthVersionLast="47" xr6:coauthVersionMax="47" xr10:uidLastSave="{00000000-0000-0000-0000-000000000000}"/>
  <bookViews>
    <workbookView xWindow="1215" yWindow="240" windowWidth="26955" windowHeight="15240" xr2:uid="{83ABE34D-1C2B-4CAA-9569-3247E42047F7}"/>
  </bookViews>
  <sheets>
    <sheet name="FY 2025 5307 &amp; 5340 Table 3" sheetId="2" r:id="rId1"/>
    <sheet name="FY 2025 5307 &amp; 5340 Breakout" sheetId="1" r:id="rId2"/>
  </sheets>
  <definedNames>
    <definedName name="_xlnm._FilterDatabase" localSheetId="1" hidden="1">'FY 2025 5307 &amp; 5340 Breakout'!$A$16:$J$711</definedName>
    <definedName name="_xlnm._FilterDatabase" localSheetId="0" hidden="1">'FY 2025 5307 &amp; 5340 Table 3'!$A$291:$E$697</definedName>
    <definedName name="_NST01">#N/A</definedName>
    <definedName name="_Order1" hidden="1">0</definedName>
    <definedName name="_xlnm.Database">#REF!</definedName>
    <definedName name="FINAL">#N/A</definedName>
    <definedName name="HTML_CodePage" hidden="1">1252</definedName>
    <definedName name="HTML_Control" localSheetId="0" hidden="1">{"'Final'!$A$1:$K$1"}</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'FY 2025 5307 &amp; 5340 Breakout'!$A$1:$G$711</definedName>
    <definedName name="_xlnm.Print_Area" localSheetId="0">'FY 2025 5307 &amp; 5340 Table 3'!$A$1:$C$697</definedName>
    <definedName name="_xlnm.Print_Titles" localSheetId="0">'FY 2025 5307 &amp; 5340 Table 3'!$1:$7</definedName>
    <definedName name="TABLE1">#N/A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9" i="1" l="1"/>
  <c r="G702" i="1"/>
  <c r="G692" i="1"/>
  <c r="G688" i="1"/>
  <c r="G687" i="1"/>
  <c r="G683" i="1"/>
  <c r="G680" i="1"/>
  <c r="G679" i="1"/>
  <c r="G673" i="1"/>
  <c r="G669" i="1"/>
  <c r="G665" i="1"/>
  <c r="G664" i="1"/>
  <c r="G657" i="1"/>
  <c r="G650" i="1"/>
  <c r="G647" i="1"/>
  <c r="G645" i="1"/>
  <c r="G644" i="1"/>
  <c r="G642" i="1"/>
  <c r="G638" i="1"/>
  <c r="G637" i="1"/>
  <c r="G636" i="1"/>
  <c r="G633" i="1"/>
  <c r="G627" i="1"/>
  <c r="G623" i="1"/>
  <c r="G622" i="1"/>
  <c r="G618" i="1"/>
  <c r="G611" i="1"/>
  <c r="G608" i="1"/>
  <c r="G602" i="1"/>
  <c r="G601" i="1"/>
  <c r="G600" i="1"/>
  <c r="G599" i="1"/>
  <c r="G592" i="1"/>
  <c r="G591" i="1"/>
  <c r="G587" i="1"/>
  <c r="G579" i="1"/>
  <c r="G578" i="1"/>
  <c r="G565" i="1"/>
  <c r="G559" i="1"/>
  <c r="G557" i="1"/>
  <c r="G543" i="1"/>
  <c r="G542" i="1"/>
  <c r="G536" i="1"/>
  <c r="G532" i="1"/>
  <c r="G521" i="1"/>
  <c r="G501" i="1"/>
  <c r="G481" i="1"/>
  <c r="G478" i="1"/>
  <c r="G466" i="1"/>
  <c r="G465" i="1"/>
  <c r="G452" i="1"/>
  <c r="G451" i="1"/>
  <c r="G445" i="1"/>
  <c r="G438" i="1"/>
  <c r="G437" i="1"/>
  <c r="G429" i="1"/>
  <c r="G422" i="1"/>
  <c r="G418" i="1"/>
  <c r="G417" i="1"/>
  <c r="G415" i="1"/>
  <c r="G410" i="1"/>
  <c r="G408" i="1"/>
  <c r="G403" i="1"/>
  <c r="G402" i="1"/>
  <c r="G401" i="1"/>
  <c r="G396" i="1"/>
  <c r="G395" i="1"/>
  <c r="G393" i="1"/>
  <c r="G388" i="1"/>
  <c r="G381" i="1"/>
  <c r="G369" i="1"/>
  <c r="G368" i="1"/>
  <c r="G361" i="1"/>
  <c r="G360" i="1"/>
  <c r="G354" i="1"/>
  <c r="G353" i="1"/>
  <c r="G346" i="1"/>
  <c r="G345" i="1"/>
  <c r="G344" i="1"/>
  <c r="G343" i="1"/>
  <c r="G338" i="1"/>
  <c r="G324" i="1"/>
  <c r="G318" i="1"/>
  <c r="G317" i="1"/>
  <c r="G310" i="1"/>
  <c r="G309" i="1"/>
  <c r="G307" i="1"/>
  <c r="G302" i="1"/>
  <c r="G301" i="1"/>
  <c r="G294" i="1"/>
  <c r="G293" i="1"/>
  <c r="G277" i="1"/>
  <c r="G272" i="1"/>
  <c r="G258" i="1"/>
  <c r="G257" i="1"/>
  <c r="G251" i="1"/>
  <c r="G249" i="1"/>
  <c r="G244" i="1"/>
  <c r="G241" i="1"/>
  <c r="G236" i="1"/>
  <c r="G233" i="1"/>
  <c r="G228" i="1"/>
  <c r="G225" i="1"/>
  <c r="G220" i="1"/>
  <c r="G219" i="1"/>
  <c r="G217" i="1"/>
  <c r="G212" i="1"/>
  <c r="G211" i="1"/>
  <c r="G204" i="1"/>
  <c r="G203" i="1"/>
  <c r="G196" i="1"/>
  <c r="G187" i="1"/>
  <c r="G180" i="1"/>
  <c r="G171" i="1"/>
  <c r="G164" i="1"/>
  <c r="G155" i="1"/>
  <c r="G148" i="1"/>
  <c r="G139" i="1"/>
  <c r="G132" i="1"/>
  <c r="G123" i="1"/>
  <c r="G116" i="1"/>
  <c r="G114" i="1"/>
  <c r="G108" i="1"/>
  <c r="G107" i="1"/>
  <c r="G100" i="1"/>
  <c r="G92" i="1"/>
  <c r="G91" i="1"/>
  <c r="G84" i="1"/>
  <c r="G76" i="1"/>
  <c r="G75" i="1"/>
  <c r="G67" i="1"/>
  <c r="G60" i="1"/>
  <c r="G59" i="1"/>
  <c r="G51" i="1"/>
  <c r="G44" i="1"/>
  <c r="G28" i="1"/>
  <c r="G27" i="1"/>
  <c r="G19" i="1"/>
  <c r="G35" i="1" l="1"/>
  <c r="G49" i="1"/>
  <c r="G82" i="1"/>
  <c r="G129" i="1"/>
  <c r="G156" i="1"/>
  <c r="G161" i="1"/>
  <c r="G188" i="1"/>
  <c r="G239" i="1"/>
  <c r="G275" i="1"/>
  <c r="G296" i="1"/>
  <c r="G325" i="1"/>
  <c r="G382" i="1"/>
  <c r="G424" i="1"/>
  <c r="G41" i="1"/>
  <c r="G26" i="1"/>
  <c r="G47" i="1"/>
  <c r="G74" i="1"/>
  <c r="G131" i="1"/>
  <c r="G163" i="1"/>
  <c r="G195" i="1"/>
  <c r="G243" i="1"/>
  <c r="G339" i="1"/>
  <c r="G380" i="1"/>
  <c r="G245" i="1"/>
  <c r="G20" i="1"/>
  <c r="G43" i="1"/>
  <c r="G55" i="1"/>
  <c r="G71" i="1"/>
  <c r="G89" i="1"/>
  <c r="G130" i="1"/>
  <c r="G165" i="1"/>
  <c r="G223" i="1"/>
  <c r="G227" i="1"/>
  <c r="G229" i="1"/>
  <c r="G17" i="1"/>
  <c r="G42" i="1"/>
  <c r="G58" i="1"/>
  <c r="G140" i="1"/>
  <c r="G172" i="1"/>
  <c r="G362" i="1"/>
  <c r="G36" i="1"/>
  <c r="G68" i="1"/>
  <c r="G115" i="1"/>
  <c r="G231" i="1"/>
  <c r="G39" i="1"/>
  <c r="G33" i="1"/>
  <c r="G65" i="1"/>
  <c r="G95" i="1"/>
  <c r="G99" i="1"/>
  <c r="G147" i="1"/>
  <c r="G179" i="1"/>
  <c r="G347" i="1"/>
  <c r="G359" i="1"/>
  <c r="G23" i="1"/>
  <c r="G52" i="1"/>
  <c r="G83" i="1"/>
  <c r="G98" i="1"/>
  <c r="G104" i="1"/>
  <c r="G124" i="1"/>
  <c r="G235" i="1"/>
  <c r="G271" i="1"/>
  <c r="G544" i="1"/>
  <c r="G603" i="1"/>
  <c r="G142" i="1"/>
  <c r="G174" i="1"/>
  <c r="G200" i="1"/>
  <c r="G206" i="1"/>
  <c r="G256" i="1"/>
  <c r="G291" i="1"/>
  <c r="G312" i="1"/>
  <c r="G337" i="1"/>
  <c r="G352" i="1"/>
  <c r="G367" i="1"/>
  <c r="G370" i="1"/>
  <c r="G571" i="1"/>
  <c r="G631" i="1"/>
  <c r="G284" i="1"/>
  <c r="G463" i="1"/>
  <c r="G474" i="1"/>
  <c r="G498" i="1"/>
  <c r="G514" i="1"/>
  <c r="G522" i="1"/>
  <c r="G564" i="1"/>
  <c r="G639" i="1"/>
  <c r="G696" i="1"/>
  <c r="G18" i="1"/>
  <c r="G34" i="1"/>
  <c r="G66" i="1"/>
  <c r="G90" i="1"/>
  <c r="G106" i="1"/>
  <c r="G122" i="1"/>
  <c r="G138" i="1"/>
  <c r="G154" i="1"/>
  <c r="G170" i="1"/>
  <c r="G186" i="1"/>
  <c r="G202" i="1"/>
  <c r="G372" i="1"/>
  <c r="G480" i="1"/>
  <c r="G486" i="1"/>
  <c r="G660" i="1"/>
  <c r="G659" i="1"/>
  <c r="G50" i="1"/>
  <c r="G216" i="1"/>
  <c r="G246" i="1"/>
  <c r="G261" i="1"/>
  <c r="G263" i="1"/>
  <c r="G274" i="1"/>
  <c r="G321" i="1"/>
  <c r="G323" i="1"/>
  <c r="G394" i="1"/>
  <c r="G409" i="1"/>
  <c r="G416" i="1"/>
  <c r="G427" i="1"/>
  <c r="G473" i="1"/>
  <c r="G508" i="1"/>
  <c r="G528" i="1"/>
  <c r="G585" i="1"/>
  <c r="F78" i="1"/>
  <c r="F8" i="1" s="1"/>
  <c r="E78" i="1"/>
  <c r="E8" i="1" s="1"/>
  <c r="G93" i="1"/>
  <c r="D78" i="1"/>
  <c r="D8" i="1" s="1"/>
  <c r="G24" i="1"/>
  <c r="G96" i="1"/>
  <c r="G112" i="1"/>
  <c r="G118" i="1"/>
  <c r="G262" i="1"/>
  <c r="G330" i="1"/>
  <c r="G351" i="1"/>
  <c r="G366" i="1"/>
  <c r="G390" i="1"/>
  <c r="G640" i="1"/>
  <c r="G648" i="1"/>
  <c r="G105" i="1"/>
  <c r="G111" i="1"/>
  <c r="G121" i="1"/>
  <c r="G127" i="1"/>
  <c r="G137" i="1"/>
  <c r="G143" i="1"/>
  <c r="G153" i="1"/>
  <c r="G159" i="1"/>
  <c r="G169" i="1"/>
  <c r="G175" i="1"/>
  <c r="G185" i="1"/>
  <c r="G191" i="1"/>
  <c r="G201" i="1"/>
  <c r="G207" i="1"/>
  <c r="G224" i="1"/>
  <c r="G240" i="1"/>
  <c r="G248" i="1"/>
  <c r="G276" i="1"/>
  <c r="G289" i="1"/>
  <c r="G299" i="1"/>
  <c r="G308" i="1"/>
  <c r="G311" i="1"/>
  <c r="G313" i="1"/>
  <c r="G320" i="1"/>
  <c r="G349" i="1"/>
  <c r="G377" i="1"/>
  <c r="G384" i="1"/>
  <c r="G434" i="1"/>
  <c r="G450" i="1"/>
  <c r="G469" i="1"/>
  <c r="G471" i="1"/>
  <c r="G479" i="1"/>
  <c r="G523" i="1"/>
  <c r="G527" i="1"/>
  <c r="G535" i="1"/>
  <c r="G537" i="1"/>
  <c r="G546" i="1"/>
  <c r="G548" i="1"/>
  <c r="G146" i="1"/>
  <c r="G162" i="1"/>
  <c r="G178" i="1"/>
  <c r="G194" i="1"/>
  <c r="G210" i="1"/>
  <c r="G218" i="1"/>
  <c r="G226" i="1"/>
  <c r="G234" i="1"/>
  <c r="G242" i="1"/>
  <c r="G250" i="1"/>
  <c r="G270" i="1"/>
  <c r="G282" i="1"/>
  <c r="G315" i="1"/>
  <c r="G327" i="1"/>
  <c r="G373" i="1"/>
  <c r="G391" i="1"/>
  <c r="G406" i="1"/>
  <c r="G423" i="1"/>
  <c r="G430" i="1"/>
  <c r="G436" i="1"/>
  <c r="G458" i="1"/>
  <c r="G464" i="1"/>
  <c r="G472" i="1"/>
  <c r="G558" i="1"/>
  <c r="G563" i="1"/>
  <c r="G568" i="1"/>
  <c r="G586" i="1"/>
  <c r="G635" i="1"/>
  <c r="G298" i="1"/>
  <c r="G306" i="1"/>
  <c r="G314" i="1"/>
  <c r="G350" i="1"/>
  <c r="G365" i="1"/>
  <c r="G385" i="1"/>
  <c r="G392" i="1"/>
  <c r="G414" i="1"/>
  <c r="G428" i="1"/>
  <c r="G491" i="1"/>
  <c r="G499" i="1"/>
  <c r="G509" i="1"/>
  <c r="G513" i="1"/>
  <c r="G531" i="1"/>
  <c r="G545" i="1"/>
  <c r="G576" i="1"/>
  <c r="G590" i="1"/>
  <c r="G604" i="1"/>
  <c r="G609" i="1"/>
  <c r="G613" i="1"/>
  <c r="G617" i="1"/>
  <c r="G626" i="1"/>
  <c r="G677" i="1"/>
  <c r="G704" i="1"/>
  <c r="G705" i="1"/>
  <c r="G666" i="1"/>
  <c r="G283" i="1"/>
  <c r="G290" i="1"/>
  <c r="G329" i="1"/>
  <c r="G407" i="1"/>
  <c r="G420" i="1"/>
  <c r="G435" i="1"/>
  <c r="G439" i="1"/>
  <c r="G593" i="1"/>
  <c r="G654" i="1"/>
  <c r="G672" i="1"/>
  <c r="G443" i="1"/>
  <c r="G457" i="1"/>
  <c r="G493" i="1"/>
  <c r="G570" i="1"/>
  <c r="G700" i="1"/>
  <c r="G470" i="1"/>
  <c r="G529" i="1"/>
  <c r="G533" i="1"/>
  <c r="G547" i="1"/>
  <c r="G561" i="1"/>
  <c r="G588" i="1"/>
  <c r="G628" i="1"/>
  <c r="G646" i="1"/>
  <c r="G649" i="1"/>
  <c r="G668" i="1"/>
  <c r="G703" i="1"/>
  <c r="G456" i="1"/>
  <c r="G492" i="1"/>
  <c r="G505" i="1"/>
  <c r="G560" i="1"/>
  <c r="G569" i="1"/>
  <c r="G610" i="1"/>
  <c r="G641" i="1"/>
  <c r="G656" i="1"/>
  <c r="G667" i="1"/>
  <c r="G671" i="1"/>
  <c r="G678" i="1"/>
  <c r="G682" i="1"/>
  <c r="G689" i="1"/>
  <c r="G500" i="1"/>
  <c r="G541" i="1"/>
  <c r="G577" i="1"/>
  <c r="G663" i="1"/>
  <c r="G670" i="1"/>
  <c r="G681" i="1"/>
  <c r="G699" i="1"/>
  <c r="G596" i="1" l="1"/>
  <c r="G448" i="1"/>
  <c r="G676" i="1"/>
  <c r="G553" i="1"/>
  <c r="G334" i="1"/>
  <c r="G454" i="1"/>
  <c r="G297" i="1"/>
  <c r="G192" i="1"/>
  <c r="G150" i="1"/>
  <c r="G128" i="1"/>
  <c r="G86" i="1"/>
  <c r="G56" i="1"/>
  <c r="G30" i="1"/>
  <c r="G151" i="1"/>
  <c r="G482" i="1"/>
  <c r="G426" i="1"/>
  <c r="G379" i="1"/>
  <c r="G335" i="1"/>
  <c r="G222" i="1"/>
  <c r="G173" i="1"/>
  <c r="G109" i="1"/>
  <c r="G21" i="1"/>
  <c r="G490" i="1"/>
  <c r="G356" i="1"/>
  <c r="G584" i="1"/>
  <c r="G494" i="1"/>
  <c r="G300" i="1"/>
  <c r="G158" i="1"/>
  <c r="G110" i="1"/>
  <c r="G38" i="1"/>
  <c r="G149" i="1"/>
  <c r="G73" i="1"/>
  <c r="G117" i="1"/>
  <c r="G477" i="1"/>
  <c r="G213" i="1"/>
  <c r="G57" i="1"/>
  <c r="G88" i="1"/>
  <c r="G85" i="1"/>
  <c r="G31" i="1"/>
  <c r="G497" i="1"/>
  <c r="G517" i="1"/>
  <c r="G81" i="1"/>
  <c r="C252" i="1"/>
  <c r="C10" i="1" s="1"/>
  <c r="G653" i="1"/>
  <c r="G455" i="1"/>
  <c r="G273" i="1"/>
  <c r="G269" i="1"/>
  <c r="G690" i="1"/>
  <c r="G624" i="1"/>
  <c r="G583" i="1"/>
  <c r="G552" i="1"/>
  <c r="G267" i="1"/>
  <c r="G589" i="1"/>
  <c r="G295" i="1"/>
  <c r="F711" i="1"/>
  <c r="F12" i="1" s="1"/>
  <c r="G208" i="1"/>
  <c r="G166" i="1"/>
  <c r="G144" i="1"/>
  <c r="G102" i="1"/>
  <c r="G72" i="1"/>
  <c r="G141" i="1"/>
  <c r="G333" i="1"/>
  <c r="G292" i="1"/>
  <c r="G205" i="1"/>
  <c r="G87" i="1"/>
  <c r="G534" i="1"/>
  <c r="G389" i="1"/>
  <c r="G316" i="1"/>
  <c r="G575" i="1"/>
  <c r="G383" i="1"/>
  <c r="G348" i="1"/>
  <c r="G695" i="1"/>
  <c r="G468" i="1"/>
  <c r="G355" i="1"/>
  <c r="G259" i="1"/>
  <c r="G190" i="1"/>
  <c r="G152" i="1"/>
  <c r="G94" i="1"/>
  <c r="G22" i="1"/>
  <c r="G516" i="1"/>
  <c r="D252" i="1"/>
  <c r="D10" i="1" s="1"/>
  <c r="G97" i="1"/>
  <c r="G413" i="1"/>
  <c r="G221" i="1"/>
  <c r="G341" i="1"/>
  <c r="G215" i="1"/>
  <c r="G686" i="1"/>
  <c r="G685" i="1"/>
  <c r="G574" i="1"/>
  <c r="G551" i="1"/>
  <c r="G489" i="1"/>
  <c r="G232" i="1"/>
  <c r="G46" i="1"/>
  <c r="G69" i="1"/>
  <c r="G230" i="1"/>
  <c r="G157" i="1"/>
  <c r="G621" i="1"/>
  <c r="G520" i="1"/>
  <c r="G449" i="1"/>
  <c r="G612" i="1"/>
  <c r="G181" i="1"/>
  <c r="G101" i="1"/>
  <c r="G120" i="1"/>
  <c r="E252" i="1"/>
  <c r="E10" i="1" s="1"/>
  <c r="G61" i="1"/>
  <c r="G133" i="1"/>
  <c r="G287" i="1"/>
  <c r="G197" i="1"/>
  <c r="G342" i="1"/>
  <c r="G103" i="1"/>
  <c r="G632" i="1"/>
  <c r="G630" i="1"/>
  <c r="G567" i="1"/>
  <c r="G421" i="1"/>
  <c r="G530" i="1"/>
  <c r="G182" i="1"/>
  <c r="G160" i="1"/>
  <c r="G634" i="1"/>
  <c r="G539" i="1"/>
  <c r="G507" i="1"/>
  <c r="G433" i="1"/>
  <c r="G281" i="1"/>
  <c r="G63" i="1"/>
  <c r="G562" i="1"/>
  <c r="G580" i="1"/>
  <c r="G462" i="1"/>
  <c r="G280" i="1"/>
  <c r="G184" i="1"/>
  <c r="G70" i="1"/>
  <c r="G467" i="1"/>
  <c r="G305" i="1"/>
  <c r="F252" i="1"/>
  <c r="F10" i="1" s="1"/>
  <c r="G145" i="1"/>
  <c r="G45" i="1"/>
  <c r="G64" i="1"/>
  <c r="G29" i="1"/>
  <c r="G461" i="1"/>
  <c r="G697" i="1"/>
  <c r="G625" i="1"/>
  <c r="G616" i="1"/>
  <c r="G615" i="1"/>
  <c r="G662" i="1"/>
  <c r="G398" i="1"/>
  <c r="G607" i="1"/>
  <c r="G405" i="1"/>
  <c r="G304" i="1"/>
  <c r="G260" i="1"/>
  <c r="G40" i="1"/>
  <c r="G199" i="1"/>
  <c r="G125" i="1"/>
  <c r="G540" i="1"/>
  <c r="G504" i="1"/>
  <c r="G328" i="1"/>
  <c r="G214" i="1"/>
  <c r="G189" i="1"/>
  <c r="G135" i="1"/>
  <c r="G691" i="1"/>
  <c r="G404" i="1"/>
  <c r="G400" i="1"/>
  <c r="G288" i="1"/>
  <c r="G598" i="1"/>
  <c r="G303" i="1"/>
  <c r="G698" i="1"/>
  <c r="E711" i="1"/>
  <c r="E12" i="1" s="1"/>
  <c r="G136" i="1"/>
  <c r="G643" i="1"/>
  <c r="G25" i="1"/>
  <c r="G77" i="1"/>
  <c r="G442" i="1"/>
  <c r="G441" i="1"/>
  <c r="G597" i="1"/>
  <c r="G488" i="1"/>
  <c r="G412" i="1"/>
  <c r="G701" i="1"/>
  <c r="G376" i="1"/>
  <c r="G375" i="1"/>
  <c r="G198" i="1"/>
  <c r="G176" i="1"/>
  <c r="G134" i="1"/>
  <c r="G62" i="1"/>
  <c r="G183" i="1"/>
  <c r="G119" i="1"/>
  <c r="G53" i="1"/>
  <c r="G503" i="1"/>
  <c r="G238" i="1"/>
  <c r="G37" i="1"/>
  <c r="G525" i="1"/>
  <c r="G444" i="1"/>
  <c r="G319" i="1"/>
  <c r="G363" i="1"/>
  <c r="G126" i="1"/>
  <c r="G54" i="1"/>
  <c r="G358" i="1"/>
  <c r="G237" i="1"/>
  <c r="G177" i="1"/>
  <c r="G48" i="1"/>
  <c r="C78" i="1"/>
  <c r="C8" i="1" s="1"/>
  <c r="G247" i="1"/>
  <c r="G209" i="1"/>
  <c r="G113" i="1"/>
  <c r="G32" i="1"/>
  <c r="G485" i="1"/>
  <c r="G556" i="1"/>
  <c r="G265" i="1"/>
  <c r="G266" i="1"/>
  <c r="G620" i="1"/>
  <c r="G447" i="1"/>
  <c r="G364" i="1"/>
  <c r="G167" i="1"/>
  <c r="G512" i="1"/>
  <c r="G511" i="1"/>
  <c r="G397" i="1"/>
  <c r="G326" i="1"/>
  <c r="G526" i="1"/>
  <c r="G168" i="1"/>
  <c r="G708" i="1"/>
  <c r="G707" i="1"/>
  <c r="G476" i="1"/>
  <c r="G193" i="1"/>
  <c r="F14" i="1" l="1"/>
  <c r="G78" i="1"/>
  <c r="C91" i="2"/>
  <c r="C9" i="2" s="1"/>
  <c r="E14" i="1"/>
  <c r="G8" i="1"/>
  <c r="G432" i="1"/>
  <c r="G573" i="1"/>
  <c r="C711" i="1"/>
  <c r="C12" i="1" s="1"/>
  <c r="C14" i="1" s="1"/>
  <c r="G255" i="1"/>
  <c r="G10" i="1"/>
  <c r="G595" i="1"/>
  <c r="G484" i="1"/>
  <c r="G606" i="1"/>
  <c r="G252" i="1"/>
  <c r="G286" i="1"/>
  <c r="D711" i="1"/>
  <c r="D12" i="1" s="1"/>
  <c r="D14" i="1" s="1"/>
  <c r="G555" i="1"/>
  <c r="G332" i="1"/>
  <c r="G582" i="1"/>
  <c r="G460" i="1"/>
  <c r="G496" i="1"/>
  <c r="G279" i="1"/>
  <c r="G519" i="1"/>
  <c r="G652" i="1"/>
  <c r="G387" i="1"/>
  <c r="C288" i="2"/>
  <c r="C11" i="2" s="1"/>
  <c r="G550" i="1"/>
  <c r="G694" i="1"/>
  <c r="G675" i="1"/>
  <c r="G14" i="1" l="1"/>
  <c r="C696" i="2"/>
  <c r="C13" i="2" s="1"/>
  <c r="C15" i="2" s="1"/>
  <c r="G711" i="1"/>
  <c r="G12" i="1"/>
</calcChain>
</file>

<file path=xl/sharedStrings.xml><?xml version="1.0" encoding="utf-8"?>
<sst xmlns="http://schemas.openxmlformats.org/spreadsheetml/2006/main" count="2515" uniqueCount="633">
  <si>
    <t>FEDERAL TRANSIT ADMINISTRATION</t>
  </si>
  <si>
    <t>FY 2025 FULL YEAR SECTION 5307 AND SECTION 5340 URBANIZED AREA APPORTIONMENTS</t>
  </si>
  <si>
    <t>FY 2025 Section 5307/ 5340 Allocations Disaggregated into Component Programs</t>
  </si>
  <si>
    <t>This table disaggregates the Section 5307/5340 total allocations displayed on Table 3 into the 5307, STIC, Growing States and High Density States Components</t>
  </si>
  <si>
    <t>URBANIZED AREA/STATE</t>
  </si>
  <si>
    <t>UZA Name</t>
  </si>
  <si>
    <t>Section 5307</t>
  </si>
  <si>
    <t>5307 STIC</t>
  </si>
  <si>
    <t>5340 Growing States</t>
  </si>
  <si>
    <t>5340 High Density</t>
  </si>
  <si>
    <t>Total</t>
  </si>
  <si>
    <t>1,000,000 or more in Population</t>
  </si>
  <si>
    <t>200,000 - 999,999 in Population</t>
  </si>
  <si>
    <t>50,000 - 199,999 in Population</t>
  </si>
  <si>
    <t>National Total</t>
  </si>
  <si>
    <t xml:space="preserve">Amounts Apportioned to Urbanized Areas over 1 million  in Population </t>
  </si>
  <si>
    <t>Georgia</t>
  </si>
  <si>
    <t>Atlanta, GA</t>
  </si>
  <si>
    <t>Texas</t>
  </si>
  <si>
    <t>Austin, TX</t>
  </si>
  <si>
    <t>Maryland</t>
  </si>
  <si>
    <t>Baltimore, MD</t>
  </si>
  <si>
    <t>Massachusetts</t>
  </si>
  <si>
    <t>Boston, MA-NH</t>
  </si>
  <si>
    <t>New Hampshire</t>
  </si>
  <si>
    <t>North Carolina</t>
  </si>
  <si>
    <t>Charlotte, NC-SC</t>
  </si>
  <si>
    <t>South Carolina</t>
  </si>
  <si>
    <t>Illinois</t>
  </si>
  <si>
    <t>Chicago, IL-IN</t>
  </si>
  <si>
    <t>Indiana</t>
  </si>
  <si>
    <t>Kentucky</t>
  </si>
  <si>
    <t>Cincinnati, OH-KY</t>
  </si>
  <si>
    <t>Ohio</t>
  </si>
  <si>
    <t>Cleveland, OH</t>
  </si>
  <si>
    <t>Columbus, OH</t>
  </si>
  <si>
    <t>Dallas-Fort Worth-Arlington, TX</t>
  </si>
  <si>
    <t>Colorado</t>
  </si>
  <si>
    <t>Denver-Aurora, CO</t>
  </si>
  <si>
    <t>Michigan</t>
  </si>
  <si>
    <t>Detroit, MI</t>
  </si>
  <si>
    <t>Houston, TX</t>
  </si>
  <si>
    <t>Indianapolis, IN</t>
  </si>
  <si>
    <t>Florida</t>
  </si>
  <si>
    <t>Jacksonville, FL</t>
  </si>
  <si>
    <t>Kansas</t>
  </si>
  <si>
    <t>Kansas City, MO-KS</t>
  </si>
  <si>
    <t>Missouri</t>
  </si>
  <si>
    <t>Nevada</t>
  </si>
  <si>
    <t>Las Vegas-Henderson-Paradise, NV</t>
  </si>
  <si>
    <t>California</t>
  </si>
  <si>
    <t>Los Angeles-Long Beach-Anaheim, CA</t>
  </si>
  <si>
    <t>Arkansas</t>
  </si>
  <si>
    <t>Memphis, TN-MS-AR</t>
  </si>
  <si>
    <t>Mississippi</t>
  </si>
  <si>
    <t>Tennessee</t>
  </si>
  <si>
    <t>Miami-Fort Lauderdale, FL</t>
  </si>
  <si>
    <t>Wisconsin</t>
  </si>
  <si>
    <t>Milwaukee, WI</t>
  </si>
  <si>
    <t>Minnesota</t>
  </si>
  <si>
    <t>Minneapolis-St. Paul, MN</t>
  </si>
  <si>
    <t>Nashville-Davidson, TN</t>
  </si>
  <si>
    <t>New Jersey</t>
  </si>
  <si>
    <t>New York-Jersey City-Newark, NY-NJ</t>
  </si>
  <si>
    <t>New York</t>
  </si>
  <si>
    <t>Orlando, FL</t>
  </si>
  <si>
    <t>Delaware</t>
  </si>
  <si>
    <t>Philadelphia, PA-NJ-DE-MD</t>
  </si>
  <si>
    <t>Pennsylvania</t>
  </si>
  <si>
    <t>Arizona</t>
  </si>
  <si>
    <t>Phoenix-Mesa-Scottsdale, AZ</t>
  </si>
  <si>
    <t>Pittsburgh, PA</t>
  </si>
  <si>
    <t>Oregon</t>
  </si>
  <si>
    <t>Portland, OR-WA</t>
  </si>
  <si>
    <t>Washington</t>
  </si>
  <si>
    <t>Providence, RI-MA</t>
  </si>
  <si>
    <t>Rhode Island</t>
  </si>
  <si>
    <t>Raleigh, NC</t>
  </si>
  <si>
    <t>Virginia</t>
  </si>
  <si>
    <t>Richmond, VA</t>
  </si>
  <si>
    <t>Riverside-San Bernardino, CA</t>
  </si>
  <si>
    <t>Sacramento, CA</t>
  </si>
  <si>
    <t>Utah</t>
  </si>
  <si>
    <t>Salt Lake City, UT</t>
  </si>
  <si>
    <t>San Antonio, TX</t>
  </si>
  <si>
    <t>San Diego, CA</t>
  </si>
  <si>
    <t>San Francisco-Oakland, CA</t>
  </si>
  <si>
    <t>San Jose, CA</t>
  </si>
  <si>
    <t>Puerto Rico</t>
  </si>
  <si>
    <t>San Juan, PR</t>
  </si>
  <si>
    <t>Seattle-Tacoma, WA</t>
  </si>
  <si>
    <t>St. Louis, MO-IL</t>
  </si>
  <si>
    <t>Tampa-St. Petersburg, FL</t>
  </si>
  <si>
    <t>Virginia Beach-Norfolk, VA</t>
  </si>
  <si>
    <t>District of Columbia</t>
  </si>
  <si>
    <t>Washington-Arlington, DC-VA-MD</t>
  </si>
  <si>
    <t xml:space="preserve">Amounts Apportioned to Urbanized Areas 200,000 to 999,999 in Population </t>
  </si>
  <si>
    <t>Aguadilla-Isabela-San Sebastián, PR</t>
  </si>
  <si>
    <t>Akron, OH</t>
  </si>
  <si>
    <t>Albany-Schenectady, NY</t>
  </si>
  <si>
    <t>New Mexico</t>
  </si>
  <si>
    <t>Albuquerque, NM</t>
  </si>
  <si>
    <t>Allentown-Bethlehem, PA-NJ</t>
  </si>
  <si>
    <t>Amarillo, TX</t>
  </si>
  <si>
    <t>Alaska</t>
  </si>
  <si>
    <t>Anchorage, AK</t>
  </si>
  <si>
    <t>Ann Arbor, MI</t>
  </si>
  <si>
    <t>Antioch, CA</t>
  </si>
  <si>
    <t>Appleton, WI</t>
  </si>
  <si>
    <t>Asheville, NC</t>
  </si>
  <si>
    <t>Atlantic City-Ocean City-Villas, NJ</t>
  </si>
  <si>
    <t>Augusta-Richmond County, GA-SC</t>
  </si>
  <si>
    <t>Bakersfield, CA</t>
  </si>
  <si>
    <t>Barnstable Town, MA</t>
  </si>
  <si>
    <t>Louisiana</t>
  </si>
  <si>
    <t>Baton Rouge, LA</t>
  </si>
  <si>
    <t>Bel Air-Aberdeen, MD</t>
  </si>
  <si>
    <t>Alabama</t>
  </si>
  <si>
    <t>Birmingham, AL</t>
  </si>
  <si>
    <t>Idaho</t>
  </si>
  <si>
    <t>Boise City, ID</t>
  </si>
  <si>
    <t>Bonita Springs-Estero, FL</t>
  </si>
  <si>
    <t>Bradenton-Sarasota-Venice, FL</t>
  </si>
  <si>
    <t>Bremerton, WA</t>
  </si>
  <si>
    <t>Connecticut</t>
  </si>
  <si>
    <t>Bridgeport-Stamford, CT-NY</t>
  </si>
  <si>
    <t>Brownsville, TX</t>
  </si>
  <si>
    <t>Buffalo, NY</t>
  </si>
  <si>
    <t>Canton, OH</t>
  </si>
  <si>
    <t>Cape Coral, FL</t>
  </si>
  <si>
    <t>Charleston, SC</t>
  </si>
  <si>
    <t>Chattanooga, TN-GA</t>
  </si>
  <si>
    <t>Clarksville, TN-KY</t>
  </si>
  <si>
    <t>College Station-Bryan, TX</t>
  </si>
  <si>
    <t>Colorado Springs, CO</t>
  </si>
  <si>
    <t>Columbia, SC</t>
  </si>
  <si>
    <t>Columbus, GA-AL</t>
  </si>
  <si>
    <t>Concord, NC</t>
  </si>
  <si>
    <t>Concord-Walnut Creek, CA</t>
  </si>
  <si>
    <t>Corpus Christi, TX</t>
  </si>
  <si>
    <t>Davenport, IA-IL</t>
  </si>
  <si>
    <t>Iowa</t>
  </si>
  <si>
    <t>Dayton, OH</t>
  </si>
  <si>
    <t>Daytona Beach-Palm Coast-Port Orange, FL</t>
  </si>
  <si>
    <t>Deltona, FL</t>
  </si>
  <si>
    <t>Denton-Lewisville, TX</t>
  </si>
  <si>
    <t>Des Moines, IA</t>
  </si>
  <si>
    <t>Durham, NC</t>
  </si>
  <si>
    <t>El Paso, TX-NM</t>
  </si>
  <si>
    <t>Eugene, OR</t>
  </si>
  <si>
    <t>Evansville, IN</t>
  </si>
  <si>
    <t>Fargo, ND-MN</t>
  </si>
  <si>
    <t>North Dakota</t>
  </si>
  <si>
    <t>Fayetteville, NC</t>
  </si>
  <si>
    <t>Fayetteville-Springdale-Rogers, AR-MO</t>
  </si>
  <si>
    <t>Flint, MI</t>
  </si>
  <si>
    <t>Fort Collins, CO</t>
  </si>
  <si>
    <t>Fort Wayne, IN</t>
  </si>
  <si>
    <t>Fresno, CA</t>
  </si>
  <si>
    <t>Gainesville, FL</t>
  </si>
  <si>
    <t>Grand Rapids, MI</t>
  </si>
  <si>
    <t>Green Bay, WI</t>
  </si>
  <si>
    <t>Greensboro, NC</t>
  </si>
  <si>
    <t>Greenville, SC</t>
  </si>
  <si>
    <t>Gulfport-Biloxi, MS</t>
  </si>
  <si>
    <t>Harrisburg, PA</t>
  </si>
  <si>
    <t>Hartford, CT</t>
  </si>
  <si>
    <t>Hickory, NC</t>
  </si>
  <si>
    <t>Hawaii</t>
  </si>
  <si>
    <t>Honolulu, HI</t>
  </si>
  <si>
    <t>Huntington, WV-KY-OH</t>
  </si>
  <si>
    <t>West Virginia</t>
  </si>
  <si>
    <t>Huntsville, AL</t>
  </si>
  <si>
    <t>Indio-Palm Desert-Palm Springs, CA</t>
  </si>
  <si>
    <t>Jackson, MS</t>
  </si>
  <si>
    <t>Kalamazoo, MI</t>
  </si>
  <si>
    <t>Kennewick-Richland-Pasco, WA</t>
  </si>
  <si>
    <t>Killeen, TX</t>
  </si>
  <si>
    <t>Kissimmee-St. Cloud, FL</t>
  </si>
  <si>
    <t>Knoxville, TN</t>
  </si>
  <si>
    <t>Lafayette, LA</t>
  </si>
  <si>
    <t>Lake Tahoe Region, CA-NV</t>
  </si>
  <si>
    <t>Lakeland, FL</t>
  </si>
  <si>
    <t>Lancaster-Manheim, PA</t>
  </si>
  <si>
    <t>Lansing, MI</t>
  </si>
  <si>
    <t>Laredo, TX</t>
  </si>
  <si>
    <t>Lexington-Fayette, KY</t>
  </si>
  <si>
    <t>Nebraska</t>
  </si>
  <si>
    <t>Lincoln, NE</t>
  </si>
  <si>
    <t>Little Rock, AR</t>
  </si>
  <si>
    <t>Livermore-Pleasanton-Dublin, CA</t>
  </si>
  <si>
    <t>Louisville/Jefferson County, KY-IN</t>
  </si>
  <si>
    <t>Lubbock, TX</t>
  </si>
  <si>
    <t>Madison, WI</t>
  </si>
  <si>
    <t>McAllen, TX</t>
  </si>
  <si>
    <t>McKinney-Frisco, TX</t>
  </si>
  <si>
    <t>Mission Viejo-Lake Forest-Laguna Niguel, CA</t>
  </si>
  <si>
    <t>Mobile, AL</t>
  </si>
  <si>
    <t>Modesto, CA</t>
  </si>
  <si>
    <t>Montgomery, AL</t>
  </si>
  <si>
    <t>Myrtle Beach-North Myrtle Beach, SC-NC</t>
  </si>
  <si>
    <t>Nashua, NH-MA</t>
  </si>
  <si>
    <t>Navarre-Miramar Beach-Destin, FL</t>
  </si>
  <si>
    <t>New Haven, CT</t>
  </si>
  <si>
    <t>New Orleans, LA</t>
  </si>
  <si>
    <t>Ogden-Layton, UT</t>
  </si>
  <si>
    <t>Oklahoma</t>
  </si>
  <si>
    <t>Oklahoma City, OK</t>
  </si>
  <si>
    <t>Olympia-Lacey, WA</t>
  </si>
  <si>
    <t>Omaha, NE-IA</t>
  </si>
  <si>
    <t>Oxnard-San Buenaventura (Ventura), CA</t>
  </si>
  <si>
    <t>Palm Bay-Melbourne, FL</t>
  </si>
  <si>
    <t>Palmdale-Lancaster, CA</t>
  </si>
  <si>
    <t>Pensacola, FL-AL</t>
  </si>
  <si>
    <t>Peoria, IL</t>
  </si>
  <si>
    <t>Phoenix West-Goodyear-Avondale, AZ</t>
  </si>
  <si>
    <t>Port St. Lucie, FL</t>
  </si>
  <si>
    <t>Maine</t>
  </si>
  <si>
    <t>Portland, ME</t>
  </si>
  <si>
    <t>Poughkeepsie-Newburgh, NY</t>
  </si>
  <si>
    <t>Provo-Orem, UT</t>
  </si>
  <si>
    <t>Reading, PA</t>
  </si>
  <si>
    <t>Reno, NV-CA</t>
  </si>
  <si>
    <t>Roanoke, VA</t>
  </si>
  <si>
    <t>Rochester, NY</t>
  </si>
  <si>
    <t>Rock Hill, SC</t>
  </si>
  <si>
    <t>Rockford, IL</t>
  </si>
  <si>
    <t>Round Lake Beach-McHenry-Grayslake, IL-WI</t>
  </si>
  <si>
    <t>Salem, OR</t>
  </si>
  <si>
    <t>Santa Barbara, CA</t>
  </si>
  <si>
    <t>Santa Clarita, CA</t>
  </si>
  <si>
    <t>Santa Rosa, CA</t>
  </si>
  <si>
    <t>Savannah, GA</t>
  </si>
  <si>
    <t>Scranton, PA</t>
  </si>
  <si>
    <t>Shreveport, LA</t>
  </si>
  <si>
    <t>South Bend, IN-MI</t>
  </si>
  <si>
    <t>Spokane, WA</t>
  </si>
  <si>
    <t>Springfield, MA-CT</t>
  </si>
  <si>
    <t>Springfield, MO</t>
  </si>
  <si>
    <t>Stockton, CA</t>
  </si>
  <si>
    <t>Syracuse, NY</t>
  </si>
  <si>
    <t>Tallahassee, FL</t>
  </si>
  <si>
    <t>Temecula-Murrieta-Menifee, CA</t>
  </si>
  <si>
    <t>The Woodlands-Conroe, TX</t>
  </si>
  <si>
    <t>Thousand Oaks, CA</t>
  </si>
  <si>
    <t>Toledo, OH-MI</t>
  </si>
  <si>
    <t>Trenton, NJ</t>
  </si>
  <si>
    <t>Tucson, AZ</t>
  </si>
  <si>
    <t>Tulsa, OK</t>
  </si>
  <si>
    <t>Victorville-Hesperia-Apple Valley, CA</t>
  </si>
  <si>
    <t>Wichita, KS</t>
  </si>
  <si>
    <t>Wilmington, NC</t>
  </si>
  <si>
    <t>Winston-Salem, NC</t>
  </si>
  <si>
    <t>Winter Haven, FL</t>
  </si>
  <si>
    <t>Worcester, MA-CT</t>
  </si>
  <si>
    <t>York, PA</t>
  </si>
  <si>
    <t>Youngstown, OH</t>
  </si>
  <si>
    <t>Amounts Apportioned to States for UZAs under 200,000</t>
  </si>
  <si>
    <t>Anniston-Oxford, AL</t>
  </si>
  <si>
    <t>Auburn, AL</t>
  </si>
  <si>
    <t>Decatur, AL</t>
  </si>
  <si>
    <t>Dothan, AL</t>
  </si>
  <si>
    <t>Fairhope-Daphne, AL</t>
  </si>
  <si>
    <t>Florence, AL</t>
  </si>
  <si>
    <t>Gadsden, AL</t>
  </si>
  <si>
    <t>Tuscaloosa, AL</t>
  </si>
  <si>
    <t>Fairbanks, AK</t>
  </si>
  <si>
    <t>Wasilla-Knik-Fairview-North Lakes, AK</t>
  </si>
  <si>
    <t>Bullhead City, AZ-NV</t>
  </si>
  <si>
    <t>Casa Grande, AZ</t>
  </si>
  <si>
    <t>Flagstaff, AZ</t>
  </si>
  <si>
    <t>Lake Havasu City, AZ</t>
  </si>
  <si>
    <t>Maricopa, AZ</t>
  </si>
  <si>
    <t>Prescott-Prescott Valley, AZ</t>
  </si>
  <si>
    <t>Sierra Vista, AZ</t>
  </si>
  <si>
    <t>Yuma, AZ-CA</t>
  </si>
  <si>
    <t>Conway, AR</t>
  </si>
  <si>
    <t>Fort Smith, AR-OK</t>
  </si>
  <si>
    <t>Hot Springs, AR</t>
  </si>
  <si>
    <t>Jonesboro, AR</t>
  </si>
  <si>
    <t>Texarkana, TX-AR</t>
  </si>
  <si>
    <t>Arroyo Grande-Grover Beach-Pismo Beach, CA</t>
  </si>
  <si>
    <t>Camarillo, CA</t>
  </si>
  <si>
    <t>Chico, CA</t>
  </si>
  <si>
    <t>Davis, CA</t>
  </si>
  <si>
    <t>El Centro, CA</t>
  </si>
  <si>
    <t>El Paso de Robles (Paso Robles)-Atascadero, CA</t>
  </si>
  <si>
    <t>Fairfield, CA</t>
  </si>
  <si>
    <t>Gilroy-Morgan Hill, CA</t>
  </si>
  <si>
    <t>Hanford, CA</t>
  </si>
  <si>
    <t>Hemet, CA</t>
  </si>
  <si>
    <t>Lodi, CA</t>
  </si>
  <si>
    <t>Lompoc, CA</t>
  </si>
  <si>
    <t>Madera, CA</t>
  </si>
  <si>
    <t>Manteca, CA</t>
  </si>
  <si>
    <t>Merced, CA</t>
  </si>
  <si>
    <t>Napa, CA</t>
  </si>
  <si>
    <t>Petaluma, CA</t>
  </si>
  <si>
    <t>Porterville, CA</t>
  </si>
  <si>
    <t>Redding, CA</t>
  </si>
  <si>
    <t>Salinas, CA</t>
  </si>
  <si>
    <t>San Luis Obispo, CA</t>
  </si>
  <si>
    <t>Santa Cruz, CA</t>
  </si>
  <si>
    <t>Santa Maria, CA</t>
  </si>
  <si>
    <t>Seaside-Monterey-Pacific Grove, CA</t>
  </si>
  <si>
    <t>Simi Valley, CA</t>
  </si>
  <si>
    <t>Tracy-Mountain House, CA</t>
  </si>
  <si>
    <t>Tulare, CA</t>
  </si>
  <si>
    <t>Turlock, CA</t>
  </si>
  <si>
    <t>Vacaville, CA</t>
  </si>
  <si>
    <t>Vallejo, CA</t>
  </si>
  <si>
    <t>Visalia, CA</t>
  </si>
  <si>
    <t>Watsonville, CA</t>
  </si>
  <si>
    <t>Woodland, CA</t>
  </si>
  <si>
    <t>Yuba City, CA</t>
  </si>
  <si>
    <t>Boulder, CO</t>
  </si>
  <si>
    <t>Castle Rock, CO</t>
  </si>
  <si>
    <t>Grand Junction, CO</t>
  </si>
  <si>
    <t>Greeley, CO</t>
  </si>
  <si>
    <t>Lafayette-Erie-Louisville, CO</t>
  </si>
  <si>
    <t>Longmont, CO</t>
  </si>
  <si>
    <t>Pueblo, CO</t>
  </si>
  <si>
    <t>Danbury, CT-NY</t>
  </si>
  <si>
    <t>Norwich-New London, CT</t>
  </si>
  <si>
    <t>Waterbury, CT</t>
  </si>
  <si>
    <t>Dover, DE</t>
  </si>
  <si>
    <t>Salisbury, MD-DE</t>
  </si>
  <si>
    <t>Beverly Hills-Homosassa Springs-Pine Ridge, FL</t>
  </si>
  <si>
    <t>Fernandina Beach-Yulee, FL</t>
  </si>
  <si>
    <t>Four Corners, FL</t>
  </si>
  <si>
    <t>Leesburg-Eustis-Tavares, FL</t>
  </si>
  <si>
    <t>Ocala, FL</t>
  </si>
  <si>
    <t>Panama City-Panama City Beach, FL</t>
  </si>
  <si>
    <t>Poinciana, FL</t>
  </si>
  <si>
    <t>Port Charlotte-North Port, FL</t>
  </si>
  <si>
    <t>Sebring-Avon Park, FL</t>
  </si>
  <si>
    <t>Spring Hill, FL</t>
  </si>
  <si>
    <t>St. Augustine, FL</t>
  </si>
  <si>
    <t>The Villages-Lady Lake, FL</t>
  </si>
  <si>
    <t>Titusville, FL</t>
  </si>
  <si>
    <t>Vero Beach-Sebastian, FL</t>
  </si>
  <si>
    <t>Zephyrhills, FL</t>
  </si>
  <si>
    <t>Albany, GA</t>
  </si>
  <si>
    <t>Athens-Clarke County, GA</t>
  </si>
  <si>
    <t>Brunswick-St. Simons, GA</t>
  </si>
  <si>
    <t>Cartersville, GA</t>
  </si>
  <si>
    <t>Dalton, GA</t>
  </si>
  <si>
    <t>Gainesville, GA</t>
  </si>
  <si>
    <t>Hinesville, GA</t>
  </si>
  <si>
    <t>Macon-Bibb County, GA</t>
  </si>
  <si>
    <t>Rome, GA</t>
  </si>
  <si>
    <t>Valdosta, GA</t>
  </si>
  <si>
    <t>Warner Robins, GA</t>
  </si>
  <si>
    <t>Winder, GA</t>
  </si>
  <si>
    <t>Guam</t>
  </si>
  <si>
    <t>Dededo-Apotgan-Tamuning, GU</t>
  </si>
  <si>
    <t>Kahului-Wailuku, HI</t>
  </si>
  <si>
    <t>Kailua (Honolulu County)-Kaneohe, HI</t>
  </si>
  <si>
    <t>Coeur d'Alene, ID</t>
  </si>
  <si>
    <t>Idaho Falls, ID</t>
  </si>
  <si>
    <t>Lewiston, ID-WA</t>
  </si>
  <si>
    <t>Nampa, ID</t>
  </si>
  <si>
    <t>Pocatello, ID</t>
  </si>
  <si>
    <t>Twin Falls, ID</t>
  </si>
  <si>
    <t>Alton, IL</t>
  </si>
  <si>
    <t>Beloit, WI-IL</t>
  </si>
  <si>
    <t>Bloomington-Normal, IL</t>
  </si>
  <si>
    <t>Cape Girardeau, MO-IL</t>
  </si>
  <si>
    <t>Champaign, IL</t>
  </si>
  <si>
    <t>Decatur, IL</t>
  </si>
  <si>
    <t>DeKalb, IL</t>
  </si>
  <si>
    <t>Dubuque, IA-IL</t>
  </si>
  <si>
    <t>Kankakee, IL</t>
  </si>
  <si>
    <t>Paducah, KY-IL</t>
  </si>
  <si>
    <t>Springfield, IL</t>
  </si>
  <si>
    <t>Anderson, IN</t>
  </si>
  <si>
    <t>Bloomington, IN</t>
  </si>
  <si>
    <t>Columbus, IN</t>
  </si>
  <si>
    <t>Elkhart, IN-MI</t>
  </si>
  <si>
    <t>Kokomo, IN</t>
  </si>
  <si>
    <t>Lafayette, IN</t>
  </si>
  <si>
    <t>Michigan City-La Porte, IN-MI</t>
  </si>
  <si>
    <t>Muncie, IN</t>
  </si>
  <si>
    <t>Terre Haute, IN</t>
  </si>
  <si>
    <t>Valparaiso-Shorewood Forest, IN</t>
  </si>
  <si>
    <t>Ames, IA</t>
  </si>
  <si>
    <t>Cedar Rapids, IA</t>
  </si>
  <si>
    <t>Iowa City, IA</t>
  </si>
  <si>
    <t>Sioux City, IA-NE-SD</t>
  </si>
  <si>
    <t>Waterloo, IA</t>
  </si>
  <si>
    <t>Lawrence, KS</t>
  </si>
  <si>
    <t>Manhattan, KS</t>
  </si>
  <si>
    <t>St. Joseph, MO-KS</t>
  </si>
  <si>
    <t>Topeka, KS</t>
  </si>
  <si>
    <t>Bowling Green, KY</t>
  </si>
  <si>
    <t>Elizabethtown-Radcliff, KY</t>
  </si>
  <si>
    <t>Owensboro, KY</t>
  </si>
  <si>
    <t>Alexandria, LA</t>
  </si>
  <si>
    <t>Hammond, LA</t>
  </si>
  <si>
    <t>Houma, LA</t>
  </si>
  <si>
    <t>Lake Charles, LA</t>
  </si>
  <si>
    <t>Mandeville-Covington, LA</t>
  </si>
  <si>
    <t>Monroe, LA</t>
  </si>
  <si>
    <t>Slidell, LA</t>
  </si>
  <si>
    <t>Bangor, ME</t>
  </si>
  <si>
    <t>Dover-Rochester, NH-ME</t>
  </si>
  <si>
    <t>Lewiston, ME</t>
  </si>
  <si>
    <t>Portsmouth, NH-ME</t>
  </si>
  <si>
    <t>Frederick, MD</t>
  </si>
  <si>
    <t>Hagerstown, MD-WV-PA-VA</t>
  </si>
  <si>
    <t>Lexington Park-California-Chesapeake Ranch Estates, MD</t>
  </si>
  <si>
    <t>Waldorf, MD</t>
  </si>
  <si>
    <t>Amherst Town-Northampton-Easthampton Town, MA</t>
  </si>
  <si>
    <t>Leominster-Fitchburg, MA</t>
  </si>
  <si>
    <t>New Bedford, MA</t>
  </si>
  <si>
    <t>Pittsfield, MA</t>
  </si>
  <si>
    <t>Battle Creek, MI</t>
  </si>
  <si>
    <t>Bay City, MI</t>
  </si>
  <si>
    <t>Benton Harbor-Lincoln-St. Joseph, MI</t>
  </si>
  <si>
    <t>Holland, MI</t>
  </si>
  <si>
    <t>Jackson, MI</t>
  </si>
  <si>
    <t>Midland, MI</t>
  </si>
  <si>
    <t>Monroe, MI</t>
  </si>
  <si>
    <t>Muskegon-Norton Shores, MI</t>
  </si>
  <si>
    <t>Port Huron, MI</t>
  </si>
  <si>
    <t>Saginaw, MI</t>
  </si>
  <si>
    <t>South Lyon-Hamburg-Genoa, MI</t>
  </si>
  <si>
    <t>Traverse City-Garfield, MI</t>
  </si>
  <si>
    <t>Duluth, MN-WI</t>
  </si>
  <si>
    <t>Grand Forks, ND-MN</t>
  </si>
  <si>
    <t>La Crosse, WI-MN</t>
  </si>
  <si>
    <t>Mankato, MN</t>
  </si>
  <si>
    <t>Rochester, MN</t>
  </si>
  <si>
    <t>St. Cloud, MN</t>
  </si>
  <si>
    <t>Hattiesburg, MS</t>
  </si>
  <si>
    <t>Pascagoula-Gautier, MS</t>
  </si>
  <si>
    <t>Columbia, MO</t>
  </si>
  <si>
    <t>Jefferson City, MO</t>
  </si>
  <si>
    <t>Joplin, MO</t>
  </si>
  <si>
    <t>Lee's Summit, MO</t>
  </si>
  <si>
    <t>Montana</t>
  </si>
  <si>
    <t>Billings, MT</t>
  </si>
  <si>
    <t>Bozeman, MT</t>
  </si>
  <si>
    <t>Great Falls, MT</t>
  </si>
  <si>
    <t>Helena, MT</t>
  </si>
  <si>
    <t>Missoula, MT</t>
  </si>
  <si>
    <t>Grand Island, NE</t>
  </si>
  <si>
    <t>Carson City, NV</t>
  </si>
  <si>
    <t>Manchester, NH</t>
  </si>
  <si>
    <t>Vineland, NJ</t>
  </si>
  <si>
    <t>Farmington, NM</t>
  </si>
  <si>
    <t>Las Cruces, NM</t>
  </si>
  <si>
    <t>Los Lunas, NM</t>
  </si>
  <si>
    <t>Santa Fe, NM</t>
  </si>
  <si>
    <t>Binghamton, NY</t>
  </si>
  <si>
    <t>Elmira, NY</t>
  </si>
  <si>
    <t>Glens Falls, NY</t>
  </si>
  <si>
    <t>Ithaca, NY</t>
  </si>
  <si>
    <t>Kingston, NY</t>
  </si>
  <si>
    <t>Kiryas Joel, NY</t>
  </si>
  <si>
    <t>Middletown, NY</t>
  </si>
  <si>
    <t>Riverhead-Southold, NY</t>
  </si>
  <si>
    <t>Saratoga Springs, NY</t>
  </si>
  <si>
    <t>Utica, NY</t>
  </si>
  <si>
    <t>Watertown, NY</t>
  </si>
  <si>
    <t>Burlington, NC</t>
  </si>
  <si>
    <t>Clayton, NC</t>
  </si>
  <si>
    <t>Gastonia, NC</t>
  </si>
  <si>
    <t>Goldsboro, NC</t>
  </si>
  <si>
    <t>Greenville, NC</t>
  </si>
  <si>
    <t>High Point, NC</t>
  </si>
  <si>
    <t>Jacksonville, NC</t>
  </si>
  <si>
    <t>Pinehurst-Southern Pines, NC</t>
  </si>
  <si>
    <t>Rocky Mount, NC</t>
  </si>
  <si>
    <t>Bismarck, ND</t>
  </si>
  <si>
    <t>Minot, ND</t>
  </si>
  <si>
    <t>Lima, OH</t>
  </si>
  <si>
    <t>Lorain-Elyria, OH</t>
  </si>
  <si>
    <t>Mansfield, OH</t>
  </si>
  <si>
    <t>Middletown, OH</t>
  </si>
  <si>
    <t>Newark, OH</t>
  </si>
  <si>
    <t>Parkersburg, WV-OH</t>
  </si>
  <si>
    <t>Sandusky-Port Clinton, OH</t>
  </si>
  <si>
    <t>Springfield, OH</t>
  </si>
  <si>
    <t>Steubenville-Weirton, OH-WV-PA</t>
  </si>
  <si>
    <t>Wheeling, WV-OH</t>
  </si>
  <si>
    <t>Enid, OK</t>
  </si>
  <si>
    <t>Lawton, OK</t>
  </si>
  <si>
    <t>Norman, OK</t>
  </si>
  <si>
    <t>Albany, OR</t>
  </si>
  <si>
    <t>Bend, OR</t>
  </si>
  <si>
    <t>Corvallis, OR</t>
  </si>
  <si>
    <t>Grants Pass, OR</t>
  </si>
  <si>
    <t>Longview, WA-OR</t>
  </si>
  <si>
    <t>Medford, OR</t>
  </si>
  <si>
    <t>Walla Walla, WA-OR</t>
  </si>
  <si>
    <t>Altoona, PA</t>
  </si>
  <si>
    <t>Chambersburg, PA</t>
  </si>
  <si>
    <t>Erie, PA</t>
  </si>
  <si>
    <t>Hanover, PA</t>
  </si>
  <si>
    <t>Hazleton, PA</t>
  </si>
  <si>
    <t>Johnstown, PA</t>
  </si>
  <si>
    <t>Lebanon, PA</t>
  </si>
  <si>
    <t>State College, PA</t>
  </si>
  <si>
    <t>Williamsport, PA</t>
  </si>
  <si>
    <t>Arecibo, PR</t>
  </si>
  <si>
    <t>Barceloneta-Florida-Bajadero, PR</t>
  </si>
  <si>
    <t>Fajardo, PR</t>
  </si>
  <si>
    <t>Guayama, PR</t>
  </si>
  <si>
    <t>Juana Díaz, PR</t>
  </si>
  <si>
    <t>Mayagüez, PR</t>
  </si>
  <si>
    <t>Ponce, PR</t>
  </si>
  <si>
    <t>San Germán-Cabo Rojo-Sabana Grande, PR</t>
  </si>
  <si>
    <t>Yauco, PR</t>
  </si>
  <si>
    <t>Anderson-Clemson, SC</t>
  </si>
  <si>
    <t>Beaufort-Port Royal, SC</t>
  </si>
  <si>
    <t>Bluffton East-Hilton Head Island, SC</t>
  </si>
  <si>
    <t>Florence, SC</t>
  </si>
  <si>
    <t>Mauldin-Simpsonville, SC</t>
  </si>
  <si>
    <t>Spartanburg, SC</t>
  </si>
  <si>
    <t>Sumter, SC</t>
  </si>
  <si>
    <t>South Dakota</t>
  </si>
  <si>
    <t>Rapid City, SD</t>
  </si>
  <si>
    <t>Sioux Falls, SD</t>
  </si>
  <si>
    <t>Bristol, TN-VA</t>
  </si>
  <si>
    <t>Cleveland, TN</t>
  </si>
  <si>
    <t>Jackson, TN</t>
  </si>
  <si>
    <t>Johnson City, TN</t>
  </si>
  <si>
    <t>Kingsport, TN-VA</t>
  </si>
  <si>
    <t>Morristown, TN</t>
  </si>
  <si>
    <t>Murfreesboro, TN</t>
  </si>
  <si>
    <t>Spring Hill, TN</t>
  </si>
  <si>
    <t>Abilene, TX</t>
  </si>
  <si>
    <t>Beaumont, TX</t>
  </si>
  <si>
    <t>Eagle Pass, TX</t>
  </si>
  <si>
    <t>Galveston-Texas City, TX</t>
  </si>
  <si>
    <t>Harlingen, TX</t>
  </si>
  <si>
    <t>Lake Jackson, TX</t>
  </si>
  <si>
    <t>Longview, TX</t>
  </si>
  <si>
    <t>Midland, TX</t>
  </si>
  <si>
    <t>New Braunfels, TX</t>
  </si>
  <si>
    <t>Odessa, TX</t>
  </si>
  <si>
    <t>Port Arthur, TX</t>
  </si>
  <si>
    <t>San Angelo, TX</t>
  </si>
  <si>
    <t>San Marcos, TX</t>
  </si>
  <si>
    <t>Sherman-Denison, TX</t>
  </si>
  <si>
    <t>Temple, TX</t>
  </si>
  <si>
    <t>Tyler, TX</t>
  </si>
  <si>
    <t>Victoria, TX</t>
  </si>
  <si>
    <t>Waco, TX</t>
  </si>
  <si>
    <t>Wichita Falls, TX</t>
  </si>
  <si>
    <t>Logan, UT</t>
  </si>
  <si>
    <t>St. George, UT</t>
  </si>
  <si>
    <t>Vermont</t>
  </si>
  <si>
    <t>Burlington, VT</t>
  </si>
  <si>
    <t>Virgin Islands</t>
  </si>
  <si>
    <t>Virgin Islands, VI</t>
  </si>
  <si>
    <t>Blacksburg-Christiansburg, VA</t>
  </si>
  <si>
    <t>Charlottesville, VA</t>
  </si>
  <si>
    <t>Fredericksburg, VA</t>
  </si>
  <si>
    <t>Harrisonburg, VA</t>
  </si>
  <si>
    <t>Lynchburg, VA</t>
  </si>
  <si>
    <t>Staunton-Waynesboro, VA</t>
  </si>
  <si>
    <t>Williamsburg, VA</t>
  </si>
  <si>
    <t>Winchester, VA</t>
  </si>
  <si>
    <t>Bellingham, WA</t>
  </si>
  <si>
    <t>Marysville, WA</t>
  </si>
  <si>
    <t>Mount Vernon, WA</t>
  </si>
  <si>
    <t>Wenatchee, WA</t>
  </si>
  <si>
    <t>Yakima, WA</t>
  </si>
  <si>
    <t>Beckley, WV</t>
  </si>
  <si>
    <t>Charleston, WV</t>
  </si>
  <si>
    <t>Morgantown, WV</t>
  </si>
  <si>
    <t>Eau Claire, WI</t>
  </si>
  <si>
    <t>Fond du Lac, WI</t>
  </si>
  <si>
    <t>Janesville, WI</t>
  </si>
  <si>
    <t>Kenosha, WI</t>
  </si>
  <si>
    <t>Oshkosh, WI</t>
  </si>
  <si>
    <t>Racine, WI</t>
  </si>
  <si>
    <t>Sheboygan, WI</t>
  </si>
  <si>
    <t>Wausau, WI</t>
  </si>
  <si>
    <t>Wyoming</t>
  </si>
  <si>
    <t>Casper, WY</t>
  </si>
  <si>
    <t>Cheyenne, WY</t>
  </si>
  <si>
    <t xml:space="preserve">Total </t>
  </si>
  <si>
    <t xml:space="preserve"> FY 2025 FULL YEAR SECTION 5307 AND SECTION 5340 URBANIZED AREA APPORTIONMENTS</t>
  </si>
  <si>
    <t>The amount apportioned in this notice includes funding enacted in the Infrastructure Investment and Jobs Act (Pub. L. 117-58), and is based on funding made available under the Full-Year Continuing Appropriations and Extensions Act, 2025 (H.R. 1968 / Public Law 119-4, March 15, 2025), which provides full-year spending authority through September 30, 2025.</t>
  </si>
  <si>
    <t>Note: This table shows the amounts attributable to each State of a Multi-State Urbanized Area over 200,000 in population. These amounts are for illustrative purposes only. Designated recipients shall continue to sub-allocate funds allocated to an urbanized area based on a locally determined process, consistent with Section 5307 statutory requirements. Each State's share of a multi-state urbanized area was calculated on the basis of the percentage of population attributable to the States in the UZA, as determined by the 2020 Census.</t>
  </si>
  <si>
    <t>1,000,000 or more in Population (Large)</t>
  </si>
  <si>
    <t>200,000 - 999,999 in Population (Medium)</t>
  </si>
  <si>
    <t>50,000 - 199,999 in Population (Small)</t>
  </si>
  <si>
    <t>Boston, MA-NH Total</t>
  </si>
  <si>
    <t>Charlotte, NC-SC Total</t>
  </si>
  <si>
    <t>Chicago, IL-IN Total</t>
  </si>
  <si>
    <t>Cincinnati, OH-KY Total</t>
  </si>
  <si>
    <t>Kansas City, MO-KS Total</t>
  </si>
  <si>
    <t>Memphis, TN-MS-AR Total</t>
  </si>
  <si>
    <t>New York-Jersey City-Newark, NY-NJ Total</t>
  </si>
  <si>
    <t>Philadelphia, PA-NJ-DE-MD Total</t>
  </si>
  <si>
    <t>Portland, OR-WA Total</t>
  </si>
  <si>
    <t>Providence, RI-MA Total</t>
  </si>
  <si>
    <t>St. Louis, MO-IL Total</t>
  </si>
  <si>
    <t>Washington-Arlington, DC-VA-MD Total</t>
  </si>
  <si>
    <t>Allentown-Bethlehem, PA-NJ Total</t>
  </si>
  <si>
    <t>Augusta-Richmond County, GA-SC Total</t>
  </si>
  <si>
    <t>Bridgeport-Stamford, CT-NY Total</t>
  </si>
  <si>
    <t>Chattanooga, TN-GA Total</t>
  </si>
  <si>
    <t>Clarksville, TN-KY Total</t>
  </si>
  <si>
    <t>Columbus, GA-AL Total</t>
  </si>
  <si>
    <t>Davenport, IA-IL Total</t>
  </si>
  <si>
    <t>El Paso, TX-NM Total</t>
  </si>
  <si>
    <t>Fargo, ND-MN Total</t>
  </si>
  <si>
    <t>Fayetteville-Springdale-Rogers, AR-MO Total</t>
  </si>
  <si>
    <t>Huntington, WV-KY-OH Total</t>
  </si>
  <si>
    <t>Lake Tahoe Region, CA-NV Total</t>
  </si>
  <si>
    <t>Louisville/Jefferson County, KY-IN Total</t>
  </si>
  <si>
    <t>Myrtle Beach-North Myrtle Beach, SC-NC Total</t>
  </si>
  <si>
    <t>Nashua, NH-MA Total</t>
  </si>
  <si>
    <t>Omaha, NE-IA Total</t>
  </si>
  <si>
    <t>Pensacola, FL-AL Total</t>
  </si>
  <si>
    <t>Reno, NV-CA Total</t>
  </si>
  <si>
    <t>South Bend, IN-MI Total</t>
  </si>
  <si>
    <t>Springfield, MA-CT Total</t>
  </si>
  <si>
    <t>Toledo, OH-MI Total</t>
  </si>
  <si>
    <t>Worcester, MA-CT Total</t>
  </si>
  <si>
    <t>Consistent with prior years, urbanized area apportionments for Section 5307 and Section 5340 are combined to show a single amount for each State or Territory.  An area's apportionment amount includes regular Section 5307 funds, Small Transit Intensive Cities funds, and Growing States and High Density States formula funds, as appropriate.</t>
  </si>
  <si>
    <t>TABLE 3</t>
  </si>
  <si>
    <t>Amounts Apportioned to Urbanized Areas 200,000 to 1 million in Population</t>
  </si>
  <si>
    <t>Amounts Apportioned to Urbanized Areas 1,000,000 or more in Population</t>
  </si>
  <si>
    <t>Amounts Apportioned to State Governors for Urbanized Areas 50,000 to 199,999 in Population</t>
  </si>
  <si>
    <t>APPORTIONMENT</t>
  </si>
  <si>
    <t xml:space="preserve">TOTAL </t>
  </si>
  <si>
    <t xml:space="preserve">Round Lake Beach-McHenry-Grayslake, IL-WI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</si>
</sst>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7" formatCode="&quot;$&quot;#,##0.00_);\(&quot;$&quot;#,##0.00\)"/>
    <numFmt numFmtId="43" formatCode="_(* #,##0.00_);_(* \(#,##0.0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4"/>
      <color theme="1"/>
      <name val="Arial"/>
      <family val="2"/>
    </font>
    <font>
      <b/>
      <sz val="11"/>
      <name val="Arial"/>
      <family val="2"/>
    </font>
    <font>
      <i/>
      <sz val="9"/>
      <name val="Arial"/>
      <family val="2"/>
    </font>
    <font>
      <sz val="9"/>
      <name val="Arial"/>
      <family val="2"/>
    </font>
    <font>
      <i/>
      <sz val="11"/>
      <name val="Arial"/>
      <family val="2"/>
    </font>
    <font>
      <i/>
      <sz val="10"/>
      <name val="Arial"/>
      <family val="2"/>
    </font>
    <font>
      <b/>
      <sz val="10"/>
      <name val="Arial"/>
      <family val="2"/>
    </font>
    <font>
      <b/>
      <sz val="12"/>
      <name val="Arial"/>
      <family val="2"/>
    </font>
    <font>
      <sz val="6"/>
      <name val="Arial"/>
      <family val="2"/>
    </font>
    <font>
      <sz val="12"/>
      <name val="Arial"/>
      <family val="2"/>
    </font>
    <font>
      <sz val="12"/>
      <color theme="1"/>
      <name val="Calibri"/>
      <family val="2"/>
      <scheme val="minor"/>
    </font>
    <font>
      <b/>
      <i/>
      <sz val="14"/>
      <name val="Arial"/>
      <family val="2"/>
    </font>
    <font>
      <b/>
      <sz val="11"/>
      <color theme="1"/>
      <name val="Arial"/>
      <family val="2"/>
    </font>
    <font>
      <sz val="11"/>
      <color theme="1"/>
      <name val="Arial"/>
      <family val="2"/>
    </font>
    <font>
      <b/>
      <i/>
      <sz val="14"/>
      <name val="Times New Roman"/>
      <family val="1"/>
    </font>
    <font>
      <sz val="11"/>
      <name val="Arial"/>
      <family val="2"/>
    </font>
    <font>
      <b/>
      <sz val="11"/>
      <color indexed="8"/>
      <name val="Arial"/>
      <family val="2"/>
    </font>
    <font>
      <sz val="14"/>
      <color theme="1"/>
      <name val="Calibri"/>
      <family val="2"/>
      <scheme val="minor"/>
    </font>
    <font>
      <u/>
      <sz val="12"/>
      <name val="Arial"/>
      <family val="2"/>
    </font>
  </fonts>
  <fills count="3">
    <fill>
      <patternFill patternType="none"/>
    </fill>
    <fill>
      <patternFill patternType="gray125"/>
    </fill>
    <fill>
      <patternFill patternType="solid">
        <fgColor rgb="FFE58F8F"/>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right/>
      <top style="thin">
        <color indexed="64"/>
      </top>
      <bottom/>
      <diagonal/>
    </border>
    <border>
      <left style="thin">
        <color auto="1"/>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auto="1"/>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167">
    <xf numFmtId="0" fontId="0" fillId="0" borderId="0" xfId="0"/>
    <xf numFmtId="43" fontId="0" fillId="0" borderId="0" xfId="1" applyFont="1"/>
    <xf numFmtId="43" fontId="0" fillId="0" borderId="0" xfId="1" applyFont="1" applyAlignment="1">
      <alignment horizontal="center" vertical="center"/>
    </xf>
    <xf numFmtId="0" fontId="0" fillId="0" borderId="0" xfId="0" applyAlignment="1">
      <alignment horizontal="center" vertical="center"/>
    </xf>
    <xf numFmtId="0" fontId="7" fillId="0" borderId="0" xfId="0" applyFont="1"/>
    <xf numFmtId="5" fontId="7" fillId="0" borderId="0" xfId="1" applyNumberFormat="1" applyFont="1" applyFill="1" applyBorder="1"/>
    <xf numFmtId="5" fontId="7" fillId="0" borderId="0" xfId="1" applyNumberFormat="1" applyFont="1" applyFill="1"/>
    <xf numFmtId="43" fontId="0" fillId="0" borderId="0" xfId="1" applyFont="1" applyAlignment="1">
      <alignment horizontal="right"/>
    </xf>
    <xf numFmtId="43" fontId="2" fillId="0" borderId="0" xfId="1" applyFont="1"/>
    <xf numFmtId="0" fontId="2" fillId="0" borderId="0" xfId="0" applyFont="1"/>
    <xf numFmtId="5" fontId="0" fillId="0" borderId="0" xfId="1" applyNumberFormat="1" applyFont="1"/>
    <xf numFmtId="0" fontId="0" fillId="0" borderId="0" xfId="0" applyAlignment="1">
      <alignment horizontal="left" vertical="top"/>
    </xf>
    <xf numFmtId="0" fontId="3" fillId="0" borderId="0" xfId="0" applyFont="1" applyAlignment="1">
      <alignment vertical="top" wrapText="1"/>
    </xf>
    <xf numFmtId="5" fontId="0" fillId="0" borderId="10" xfId="1" applyNumberFormat="1" applyFont="1" applyBorder="1" applyAlignment="1">
      <alignment horizontal="left" vertical="top"/>
    </xf>
    <xf numFmtId="0" fontId="11" fillId="0" borderId="11" xfId="0" applyFont="1" applyBorder="1" applyAlignment="1">
      <alignment horizontal="center" vertical="center"/>
    </xf>
    <xf numFmtId="0" fontId="12" fillId="0" borderId="9" xfId="0" applyFont="1" applyBorder="1" applyAlignment="1">
      <alignment horizontal="left" vertical="top"/>
    </xf>
    <xf numFmtId="0" fontId="12" fillId="0" borderId="0" xfId="0" applyFont="1" applyAlignment="1">
      <alignment horizontal="left" vertical="top"/>
    </xf>
    <xf numFmtId="0" fontId="13" fillId="0" borderId="9" xfId="0" applyFont="1" applyBorder="1" applyAlignment="1">
      <alignment horizontal="left" vertical="top"/>
    </xf>
    <xf numFmtId="0" fontId="13" fillId="0" borderId="0" xfId="0" applyFont="1" applyAlignment="1">
      <alignment horizontal="left" vertical="top"/>
    </xf>
    <xf numFmtId="5" fontId="11" fillId="0" borderId="10" xfId="1" applyNumberFormat="1" applyFont="1" applyBorder="1" applyAlignment="1">
      <alignment horizontal="right" vertical="top"/>
    </xf>
    <xf numFmtId="7" fontId="0" fillId="0" borderId="0" xfId="0" applyNumberFormat="1" applyAlignment="1">
      <alignment horizontal="center" vertical="center"/>
    </xf>
    <xf numFmtId="5" fontId="14" fillId="0" borderId="10" xfId="1" applyNumberFormat="1" applyFont="1" applyBorder="1" applyAlignment="1">
      <alignment horizontal="left" vertical="top"/>
    </xf>
    <xf numFmtId="5" fontId="11" fillId="0" borderId="14" xfId="1" applyNumberFormat="1" applyFont="1" applyBorder="1" applyAlignment="1">
      <alignment horizontal="right" vertical="top"/>
    </xf>
    <xf numFmtId="0" fontId="13" fillId="0" borderId="4" xfId="0" applyFont="1" applyBorder="1" applyAlignment="1">
      <alignment horizontal="left" vertical="top"/>
    </xf>
    <xf numFmtId="0" fontId="16" fillId="0" borderId="15" xfId="0" applyFont="1" applyBorder="1" applyAlignment="1">
      <alignment horizontal="left" vertical="top"/>
    </xf>
    <xf numFmtId="0" fontId="17" fillId="0" borderId="5" xfId="0" applyFont="1" applyBorder="1" applyAlignment="1">
      <alignment horizontal="left" vertical="top"/>
    </xf>
    <xf numFmtId="5" fontId="16" fillId="0" borderId="16" xfId="1" applyNumberFormat="1" applyFont="1" applyBorder="1" applyAlignment="1">
      <alignment horizontal="right" vertical="top"/>
    </xf>
    <xf numFmtId="0" fontId="16" fillId="0" borderId="9" xfId="0" applyFont="1" applyBorder="1" applyAlignment="1">
      <alignment horizontal="left" vertical="top"/>
    </xf>
    <xf numFmtId="0" fontId="17" fillId="0" borderId="0" xfId="0" applyFont="1" applyAlignment="1">
      <alignment horizontal="left" vertical="top"/>
    </xf>
    <xf numFmtId="5" fontId="16" fillId="0" borderId="10" xfId="1" applyNumberFormat="1" applyFont="1" applyBorder="1" applyAlignment="1">
      <alignment horizontal="right" vertical="top"/>
    </xf>
    <xf numFmtId="0" fontId="17" fillId="0" borderId="9" xfId="0" applyFont="1" applyBorder="1" applyAlignment="1">
      <alignment horizontal="left" vertical="top"/>
    </xf>
    <xf numFmtId="5" fontId="17" fillId="0" borderId="10" xfId="1" applyNumberFormat="1" applyFont="1" applyBorder="1" applyAlignment="1">
      <alignment horizontal="right" vertical="top"/>
    </xf>
    <xf numFmtId="0" fontId="16" fillId="0" borderId="6" xfId="0" applyFont="1" applyBorder="1" applyAlignment="1">
      <alignment horizontal="left" vertical="top"/>
    </xf>
    <xf numFmtId="0" fontId="17" fillId="0" borderId="4" xfId="0" applyFont="1" applyBorder="1" applyAlignment="1">
      <alignment horizontal="left" vertical="top"/>
    </xf>
    <xf numFmtId="5" fontId="16" fillId="0" borderId="14" xfId="1" applyNumberFormat="1" applyFont="1" applyBorder="1" applyAlignment="1">
      <alignment horizontal="right" vertical="top"/>
    </xf>
    <xf numFmtId="7" fontId="14" fillId="0" borderId="0" xfId="0" applyNumberFormat="1" applyFont="1" applyAlignment="1">
      <alignment horizontal="center" vertical="center"/>
    </xf>
    <xf numFmtId="0" fontId="14" fillId="0" borderId="0" xfId="0" applyFont="1" applyAlignment="1">
      <alignment horizontal="left" vertical="top"/>
    </xf>
    <xf numFmtId="0" fontId="18" fillId="0" borderId="9" xfId="0" applyFont="1" applyBorder="1" applyAlignment="1">
      <alignment horizontal="left" vertical="top" wrapText="1"/>
    </xf>
    <xf numFmtId="0" fontId="18" fillId="0" borderId="0" xfId="0" applyFont="1" applyAlignment="1">
      <alignment horizontal="left" vertical="top" wrapText="1"/>
    </xf>
    <xf numFmtId="0" fontId="11" fillId="0" borderId="11" xfId="0" applyFont="1" applyBorder="1" applyAlignment="1">
      <alignment horizontal="left" vertical="top"/>
    </xf>
    <xf numFmtId="0" fontId="11" fillId="0" borderId="12" xfId="0" applyFont="1" applyBorder="1" applyAlignment="1">
      <alignment horizontal="left" vertical="top"/>
    </xf>
    <xf numFmtId="0" fontId="17" fillId="0" borderId="15" xfId="0" applyFont="1" applyBorder="1" applyAlignment="1">
      <alignment horizontal="left" vertical="top"/>
    </xf>
    <xf numFmtId="5" fontId="17" fillId="0" borderId="16" xfId="1" applyNumberFormat="1" applyFont="1" applyBorder="1" applyAlignment="1">
      <alignment horizontal="right" vertical="top"/>
    </xf>
    <xf numFmtId="0" fontId="16" fillId="0" borderId="0" xfId="0" applyFont="1" applyAlignment="1">
      <alignment horizontal="left" vertical="top"/>
    </xf>
    <xf numFmtId="0" fontId="16" fillId="0" borderId="4" xfId="0" applyFont="1" applyBorder="1" applyAlignment="1">
      <alignment horizontal="left" vertical="top"/>
    </xf>
    <xf numFmtId="5" fontId="0" fillId="0" borderId="0" xfId="1" applyNumberFormat="1" applyFont="1" applyAlignment="1">
      <alignment horizontal="left" vertical="top"/>
    </xf>
    <xf numFmtId="0" fontId="11" fillId="0" borderId="4" xfId="0" applyFont="1" applyBorder="1" applyAlignment="1">
      <alignment horizontal="left" vertical="top"/>
    </xf>
    <xf numFmtId="0" fontId="0" fillId="0" borderId="0" xfId="0" applyAlignment="1">
      <alignment horizontal="left" vertical="center"/>
    </xf>
    <xf numFmtId="5" fontId="0" fillId="0" borderId="0" xfId="1" applyNumberFormat="1" applyFont="1" applyBorder="1" applyAlignment="1">
      <alignment horizontal="left" vertical="top"/>
    </xf>
    <xf numFmtId="43" fontId="0" fillId="0" borderId="0" xfId="1" applyFont="1" applyBorder="1" applyAlignment="1">
      <alignment horizontal="left" vertical="top"/>
    </xf>
    <xf numFmtId="0" fontId="0" fillId="0" borderId="0" xfId="0" applyBorder="1" applyAlignment="1">
      <alignment horizontal="left" vertical="top"/>
    </xf>
    <xf numFmtId="43" fontId="0" fillId="0" borderId="0" xfId="1"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left" vertical="top"/>
    </xf>
    <xf numFmtId="5" fontId="16" fillId="0" borderId="0" xfId="1" applyNumberFormat="1" applyFont="1" applyBorder="1" applyAlignment="1">
      <alignment horizontal="right" vertical="top"/>
    </xf>
    <xf numFmtId="5" fontId="17" fillId="0" borderId="0" xfId="1" applyNumberFormat="1" applyFont="1" applyBorder="1" applyAlignment="1">
      <alignment horizontal="right" vertical="top"/>
    </xf>
    <xf numFmtId="0" fontId="11" fillId="0" borderId="0" xfId="0" applyFont="1" applyBorder="1" applyAlignment="1">
      <alignment horizontal="left" vertical="top" wrapText="1"/>
    </xf>
    <xf numFmtId="5" fontId="11" fillId="0" borderId="0" xfId="1" applyNumberFormat="1" applyFont="1" applyBorder="1" applyAlignment="1">
      <alignment horizontal="right" vertical="top" wrapText="1"/>
    </xf>
    <xf numFmtId="0" fontId="18" fillId="0" borderId="0" xfId="0" applyFont="1" applyBorder="1" applyAlignment="1">
      <alignment horizontal="left" vertical="top" wrapText="1"/>
    </xf>
    <xf numFmtId="0" fontId="5" fillId="0" borderId="0" xfId="0" applyFont="1" applyBorder="1" applyAlignment="1">
      <alignment horizontal="left" vertical="top" wrapText="1"/>
    </xf>
    <xf numFmtId="5" fontId="20" fillId="0" borderId="0" xfId="1" applyNumberFormat="1" applyFont="1" applyBorder="1" applyAlignment="1">
      <alignment horizontal="right" vertical="top"/>
    </xf>
    <xf numFmtId="0" fontId="11" fillId="0" borderId="0" xfId="0" applyFont="1" applyBorder="1" applyAlignment="1">
      <alignment horizontal="left" vertical="top"/>
    </xf>
    <xf numFmtId="0" fontId="5" fillId="2" borderId="4" xfId="0" applyFont="1" applyFill="1" applyBorder="1" applyAlignment="1">
      <alignment horizontal="center" vertical="center"/>
    </xf>
    <xf numFmtId="5" fontId="5" fillId="2" borderId="4" xfId="1" applyNumberFormat="1" applyFont="1" applyFill="1" applyBorder="1" applyAlignment="1">
      <alignment horizontal="center" vertical="center"/>
    </xf>
    <xf numFmtId="5" fontId="16" fillId="2" borderId="4" xfId="1" applyNumberFormat="1" applyFont="1" applyFill="1" applyBorder="1" applyAlignment="1">
      <alignment horizontal="center" vertical="center"/>
    </xf>
    <xf numFmtId="0" fontId="0" fillId="0" borderId="0" xfId="0" applyFont="1" applyAlignment="1">
      <alignment horizontal="center" vertical="center"/>
    </xf>
    <xf numFmtId="0" fontId="19" fillId="0" borderId="5" xfId="0" applyFont="1" applyBorder="1"/>
    <xf numFmtId="0" fontId="0" fillId="0" borderId="0" xfId="0" applyFont="1"/>
    <xf numFmtId="5" fontId="19" fillId="0" borderId="0" xfId="1" applyNumberFormat="1" applyFont="1" applyFill="1" applyBorder="1"/>
    <xf numFmtId="5" fontId="19" fillId="0" borderId="0" xfId="1" applyNumberFormat="1" applyFont="1" applyFill="1" applyBorder="1" applyAlignment="1">
      <alignment horizontal="right"/>
    </xf>
    <xf numFmtId="43" fontId="0" fillId="0" borderId="0" xfId="0" applyNumberFormat="1" applyFont="1"/>
    <xf numFmtId="0" fontId="19" fillId="0" borderId="4" xfId="0" applyFont="1" applyBorder="1"/>
    <xf numFmtId="5" fontId="19" fillId="0" borderId="4" xfId="1" applyNumberFormat="1" applyFont="1" applyFill="1" applyBorder="1"/>
    <xf numFmtId="43" fontId="21" fillId="0" borderId="0" xfId="1" applyFont="1"/>
    <xf numFmtId="0" fontId="21" fillId="0" borderId="0" xfId="0" applyFont="1"/>
    <xf numFmtId="0" fontId="6" fillId="0" borderId="0" xfId="0" applyFont="1" applyBorder="1" applyAlignment="1">
      <alignment horizontal="left"/>
    </xf>
    <xf numFmtId="5" fontId="6" fillId="0" borderId="0" xfId="1" applyNumberFormat="1" applyFont="1" applyFill="1" applyBorder="1" applyAlignment="1">
      <alignment horizontal="left"/>
    </xf>
    <xf numFmtId="5" fontId="6" fillId="0" borderId="10" xfId="1" applyNumberFormat="1" applyFont="1" applyFill="1" applyBorder="1" applyAlignment="1">
      <alignment horizontal="left"/>
    </xf>
    <xf numFmtId="5" fontId="16" fillId="2" borderId="14" xfId="1" applyNumberFormat="1" applyFont="1" applyFill="1" applyBorder="1" applyAlignment="1">
      <alignment horizontal="right" vertical="center"/>
    </xf>
    <xf numFmtId="5" fontId="19" fillId="0" borderId="0" xfId="1" applyNumberFormat="1" applyFont="1" applyFill="1" applyBorder="1" applyProtection="1"/>
    <xf numFmtId="5" fontId="19" fillId="0" borderId="16" xfId="1" applyNumberFormat="1" applyFont="1" applyFill="1" applyBorder="1"/>
    <xf numFmtId="0" fontId="19" fillId="0" borderId="0" xfId="0" applyFont="1" applyBorder="1"/>
    <xf numFmtId="5" fontId="19" fillId="0" borderId="10" xfId="1" applyNumberFormat="1" applyFont="1" applyFill="1" applyBorder="1"/>
    <xf numFmtId="3" fontId="19" fillId="0" borderId="0" xfId="0" applyNumberFormat="1" applyFont="1" applyBorder="1"/>
    <xf numFmtId="0" fontId="5" fillId="2" borderId="0" xfId="0" applyFont="1" applyFill="1" applyBorder="1"/>
    <xf numFmtId="5" fontId="5" fillId="2" borderId="0" xfId="1" applyNumberFormat="1" applyFont="1" applyFill="1" applyBorder="1" applyProtection="1"/>
    <xf numFmtId="5" fontId="5" fillId="2" borderId="10" xfId="1" applyNumberFormat="1" applyFont="1" applyFill="1" applyBorder="1" applyProtection="1"/>
    <xf numFmtId="0" fontId="7" fillId="0" borderId="0" xfId="0" applyFont="1" applyBorder="1"/>
    <xf numFmtId="5" fontId="7" fillId="0" borderId="0" xfId="1" applyNumberFormat="1" applyFont="1" applyFill="1" applyBorder="1" applyProtection="1"/>
    <xf numFmtId="0" fontId="19" fillId="0" borderId="7" xfId="0" applyFont="1" applyBorder="1"/>
    <xf numFmtId="5" fontId="17" fillId="0" borderId="7" xfId="1" applyNumberFormat="1" applyFont="1" applyFill="1" applyBorder="1"/>
    <xf numFmtId="5" fontId="19" fillId="0" borderId="7" xfId="1" applyNumberFormat="1" applyFont="1" applyFill="1" applyBorder="1"/>
    <xf numFmtId="0" fontId="19" fillId="0" borderId="7" xfId="0" applyFont="1" applyBorder="1" applyAlignment="1">
      <alignment horizontal="right"/>
    </xf>
    <xf numFmtId="5" fontId="5" fillId="0" borderId="7" xfId="1" applyNumberFormat="1" applyFont="1" applyFill="1" applyBorder="1" applyAlignment="1">
      <alignment horizontal="right"/>
    </xf>
    <xf numFmtId="0" fontId="0" fillId="0" borderId="0" xfId="0" applyFont="1" applyAlignment="1">
      <alignment horizontal="right"/>
    </xf>
    <xf numFmtId="0" fontId="5" fillId="0" borderId="7" xfId="0" applyFont="1" applyBorder="1" applyAlignment="1">
      <alignment horizontal="left" vertical="center" indent="4"/>
    </xf>
    <xf numFmtId="5" fontId="5" fillId="0" borderId="7" xfId="1" applyNumberFormat="1" applyFont="1" applyFill="1" applyBorder="1"/>
    <xf numFmtId="5" fontId="5" fillId="0" borderId="7" xfId="1" applyNumberFormat="1" applyFont="1" applyFill="1" applyBorder="1" applyAlignment="1" applyProtection="1">
      <alignment vertical="center"/>
    </xf>
    <xf numFmtId="0" fontId="5" fillId="0" borderId="7" xfId="0" applyFont="1" applyBorder="1"/>
    <xf numFmtId="0" fontId="16" fillId="0" borderId="7" xfId="0" applyFont="1" applyBorder="1" applyAlignment="1">
      <alignment horizontal="left"/>
    </xf>
    <xf numFmtId="0" fontId="19" fillId="0" borderId="7" xfId="0" applyFont="1" applyBorder="1" applyAlignment="1">
      <alignment horizontal="left" indent="1"/>
    </xf>
    <xf numFmtId="5" fontId="16" fillId="0" borderId="7" xfId="1" applyNumberFormat="1" applyFont="1" applyFill="1" applyBorder="1"/>
    <xf numFmtId="0" fontId="17" fillId="0" borderId="7" xfId="0" applyFont="1" applyBorder="1" applyAlignment="1">
      <alignment horizontal="left"/>
    </xf>
    <xf numFmtId="5" fontId="5" fillId="0" borderId="7" xfId="1" applyNumberFormat="1" applyFont="1" applyFill="1" applyBorder="1" applyAlignment="1" applyProtection="1">
      <alignment horizontal="right"/>
    </xf>
    <xf numFmtId="0" fontId="22" fillId="0" borderId="4" xfId="0" applyFont="1" applyBorder="1" applyAlignment="1">
      <alignment horizontal="left" vertical="top"/>
    </xf>
    <xf numFmtId="0" fontId="13" fillId="0" borderId="6" xfId="0" applyFont="1" applyBorder="1" applyAlignment="1">
      <alignment horizontal="left" vertical="top"/>
    </xf>
    <xf numFmtId="0" fontId="11" fillId="0" borderId="9" xfId="0" applyFont="1" applyBorder="1" applyAlignment="1">
      <alignment horizontal="left" vertical="top"/>
    </xf>
    <xf numFmtId="5" fontId="0" fillId="0" borderId="12" xfId="1" applyNumberFormat="1" applyFont="1" applyBorder="1" applyAlignment="1">
      <alignment horizontal="left" vertical="top"/>
    </xf>
    <xf numFmtId="5" fontId="0" fillId="0" borderId="14" xfId="1" applyNumberFormat="1" applyFont="1" applyBorder="1" applyAlignment="1">
      <alignment horizontal="left" vertical="top"/>
    </xf>
    <xf numFmtId="0" fontId="5" fillId="0" borderId="4" xfId="0" applyFont="1" applyBorder="1" applyAlignment="1">
      <alignment horizontal="left" vertical="top" wrapText="1"/>
    </xf>
    <xf numFmtId="5" fontId="20" fillId="0" borderId="14" xfId="1" applyNumberFormat="1" applyFont="1" applyBorder="1" applyAlignment="1">
      <alignment horizontal="right" vertical="top"/>
    </xf>
    <xf numFmtId="5" fontId="5" fillId="0" borderId="14" xfId="1" applyNumberFormat="1" applyFont="1" applyBorder="1" applyAlignment="1">
      <alignment horizontal="right" vertical="top" wrapText="1"/>
    </xf>
    <xf numFmtId="0" fontId="5" fillId="0" borderId="6" xfId="0" applyFont="1" applyBorder="1" applyAlignment="1">
      <alignment horizontal="left" vertical="top" wrapText="1"/>
    </xf>
    <xf numFmtId="0" fontId="5" fillId="0" borderId="7" xfId="0" applyFont="1" applyBorder="1" applyAlignment="1">
      <alignment horizontal="left"/>
    </xf>
    <xf numFmtId="0" fontId="5" fillId="0" borderId="0" xfId="0" applyFont="1" applyBorder="1" applyAlignment="1">
      <alignment horizontal="left"/>
    </xf>
    <xf numFmtId="0" fontId="19" fillId="0" borderId="0" xfId="0" applyFont="1" applyBorder="1" applyAlignment="1">
      <alignment horizontal="right"/>
    </xf>
    <xf numFmtId="5" fontId="5" fillId="0" borderId="0" xfId="1" applyNumberFormat="1" applyFont="1" applyFill="1" applyBorder="1" applyAlignment="1">
      <alignment horizontal="right"/>
    </xf>
    <xf numFmtId="5" fontId="5" fillId="0" borderId="11" xfId="1" applyNumberFormat="1" applyFont="1" applyFill="1" applyBorder="1" applyAlignment="1" applyProtection="1">
      <alignment vertical="center"/>
    </xf>
    <xf numFmtId="43" fontId="0" fillId="0" borderId="0" xfId="1" applyFont="1" applyBorder="1"/>
    <xf numFmtId="0" fontId="18" fillId="0" borderId="0" xfId="0" applyFont="1" applyBorder="1" applyAlignment="1">
      <alignment horizontal="center" vertical="top" wrapText="1"/>
    </xf>
    <xf numFmtId="0" fontId="13" fillId="0" borderId="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6" xfId="0" applyFont="1" applyBorder="1" applyAlignment="1">
      <alignment horizontal="center" vertical="center" wrapText="1"/>
    </xf>
    <xf numFmtId="5" fontId="11" fillId="0" borderId="12" xfId="1" applyNumberFormat="1" applyFont="1" applyBorder="1" applyAlignment="1">
      <alignment horizontal="center" vertical="center" wrapText="1"/>
    </xf>
    <xf numFmtId="5" fontId="11" fillId="0" borderId="13" xfId="1" applyNumberFormat="1" applyFont="1" applyBorder="1" applyAlignment="1">
      <alignment horizontal="center" vertical="center" wrapText="1"/>
    </xf>
    <xf numFmtId="0" fontId="15" fillId="0" borderId="7"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2" xfId="0" applyFont="1" applyBorder="1" applyAlignment="1">
      <alignment wrapText="1"/>
    </xf>
    <xf numFmtId="0" fontId="4" fillId="0" borderId="17" xfId="0" applyFont="1" applyBorder="1" applyAlignment="1">
      <alignment wrapText="1"/>
    </xf>
    <xf numFmtId="0" fontId="11" fillId="0" borderId="0" xfId="0" applyFont="1" applyBorder="1" applyAlignment="1">
      <alignment horizontal="center" vertical="center" wrapText="1"/>
    </xf>
    <xf numFmtId="0" fontId="14" fillId="0" borderId="0" xfId="0" applyFont="1" applyBorder="1" applyAlignment="1">
      <alignment vertical="center" wrapText="1"/>
    </xf>
    <xf numFmtId="0" fontId="14" fillId="0" borderId="10" xfId="0" applyFont="1" applyBorder="1" applyAlignment="1">
      <alignment vertical="center" wrapText="1"/>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D5CE-ADB6-4A05-93B6-B647A1C7F829}">
  <sheetPr>
    <pageSetUpPr fitToPage="1"/>
  </sheetPr>
  <dimension ref="A1:G698"/>
  <sheetViews>
    <sheetView tabSelected="1" zoomScaleNormal="100" zoomScaleSheetLayoutView="75" zoomScalePageLayoutView="50" workbookViewId="0">
      <selection activeCell="A697" sqref="A697:C697"/>
    </sheetView>
  </sheetViews>
  <sheetFormatPr defaultColWidth="9.140625" defaultRowHeight="15" x14ac:dyDescent="0.25"/>
  <cols>
    <col min="1" max="2" width="52.5703125" style="18" bestFit="1" customWidth="1"/>
    <col min="3" max="3" width="24.140625" style="45" customWidth="1"/>
    <col min="4" max="4" width="15.28515625" style="3" bestFit="1" customWidth="1"/>
    <col min="5" max="5" width="23.85546875" style="49" customWidth="1"/>
    <col min="6" max="6" width="17" style="50" customWidth="1"/>
    <col min="7" max="7" width="22.5703125" style="50" customWidth="1"/>
    <col min="8" max="16384" width="9.140625" style="11"/>
  </cols>
  <sheetData>
    <row r="1" spans="1:7" ht="30" customHeight="1" x14ac:dyDescent="0.25">
      <c r="A1" s="124" t="s">
        <v>0</v>
      </c>
      <c r="B1" s="124"/>
      <c r="C1" s="125"/>
    </row>
    <row r="2" spans="1:7" ht="30" customHeight="1" thickBot="1" x14ac:dyDescent="0.3">
      <c r="A2" s="126" t="s">
        <v>626</v>
      </c>
      <c r="B2" s="126"/>
      <c r="C2" s="127"/>
    </row>
    <row r="3" spans="1:7" ht="30" customHeight="1" thickBot="1" x14ac:dyDescent="0.3">
      <c r="A3" s="128" t="s">
        <v>585</v>
      </c>
      <c r="B3" s="129"/>
      <c r="C3" s="130"/>
      <c r="D3" s="12"/>
    </row>
    <row r="4" spans="1:7" ht="63.95" customHeight="1" x14ac:dyDescent="0.25">
      <c r="A4" s="131" t="s">
        <v>586</v>
      </c>
      <c r="B4" s="132"/>
      <c r="C4" s="133"/>
    </row>
    <row r="5" spans="1:7" ht="56.25" customHeight="1" x14ac:dyDescent="0.25">
      <c r="A5" s="134" t="s">
        <v>587</v>
      </c>
      <c r="B5" s="135"/>
      <c r="C5" s="136"/>
    </row>
    <row r="6" spans="1:7" x14ac:dyDescent="0.25">
      <c r="A6" s="137"/>
      <c r="B6" s="138"/>
      <c r="C6" s="13"/>
    </row>
    <row r="7" spans="1:7" s="3" customFormat="1" ht="15.95" customHeight="1" x14ac:dyDescent="0.25">
      <c r="A7" s="14" t="s">
        <v>4</v>
      </c>
      <c r="B7" s="151" t="s">
        <v>630</v>
      </c>
      <c r="C7" s="152"/>
      <c r="E7" s="51"/>
      <c r="F7" s="52"/>
      <c r="G7" s="52"/>
    </row>
    <row r="8" spans="1:7" x14ac:dyDescent="0.25">
      <c r="A8" s="15"/>
      <c r="B8" s="16"/>
      <c r="C8" s="13"/>
    </row>
    <row r="9" spans="1:7" ht="15.75" x14ac:dyDescent="0.25">
      <c r="A9" s="17" t="s">
        <v>588</v>
      </c>
      <c r="C9" s="19">
        <f>C91</f>
        <v>5091641671</v>
      </c>
      <c r="D9" s="20"/>
    </row>
    <row r="10" spans="1:7" ht="15.75" x14ac:dyDescent="0.25">
      <c r="A10" s="17"/>
      <c r="C10" s="21"/>
    </row>
    <row r="11" spans="1:7" ht="15.75" x14ac:dyDescent="0.25">
      <c r="A11" s="17" t="s">
        <v>589</v>
      </c>
      <c r="C11" s="19">
        <f>C288</f>
        <v>1385195630</v>
      </c>
      <c r="D11" s="20"/>
    </row>
    <row r="12" spans="1:7" ht="15.75" x14ac:dyDescent="0.25">
      <c r="A12" s="17"/>
      <c r="C12" s="21"/>
    </row>
    <row r="13" spans="1:7" ht="15.75" x14ac:dyDescent="0.25">
      <c r="A13" s="105" t="s">
        <v>590</v>
      </c>
      <c r="B13" s="104"/>
      <c r="C13" s="22">
        <f>C696</f>
        <v>917878745</v>
      </c>
      <c r="D13" s="20"/>
    </row>
    <row r="14" spans="1:7" ht="15.75" x14ac:dyDescent="0.25">
      <c r="A14" s="17"/>
      <c r="C14" s="19"/>
      <c r="D14" s="20"/>
    </row>
    <row r="15" spans="1:7" ht="15.75" x14ac:dyDescent="0.25">
      <c r="A15" s="106" t="s">
        <v>631</v>
      </c>
      <c r="C15" s="19">
        <f>C9+C11+C13</f>
        <v>7394716046</v>
      </c>
    </row>
    <row r="16" spans="1:7" ht="15.75" x14ac:dyDescent="0.25">
      <c r="A16" s="46"/>
      <c r="B16" s="23"/>
      <c r="C16" s="108"/>
      <c r="D16" s="20"/>
    </row>
    <row r="17" spans="1:7" ht="30" customHeight="1" x14ac:dyDescent="0.25">
      <c r="A17" s="139" t="s">
        <v>628</v>
      </c>
      <c r="B17" s="140"/>
      <c r="C17" s="141"/>
    </row>
    <row r="18" spans="1:7" x14ac:dyDescent="0.25">
      <c r="A18" s="24" t="s">
        <v>17</v>
      </c>
      <c r="B18" s="25" t="s">
        <v>16</v>
      </c>
      <c r="C18" s="26">
        <v>100095782</v>
      </c>
      <c r="D18" s="20"/>
      <c r="E18" s="53"/>
      <c r="G18" s="54"/>
    </row>
    <row r="19" spans="1:7" x14ac:dyDescent="0.25">
      <c r="A19" s="27" t="s">
        <v>19</v>
      </c>
      <c r="B19" s="28" t="s">
        <v>18</v>
      </c>
      <c r="C19" s="29">
        <v>49845280</v>
      </c>
      <c r="D19" s="20"/>
      <c r="E19" s="53"/>
      <c r="G19" s="54"/>
    </row>
    <row r="20" spans="1:7" x14ac:dyDescent="0.25">
      <c r="A20" s="27" t="s">
        <v>21</v>
      </c>
      <c r="B20" s="28" t="s">
        <v>20</v>
      </c>
      <c r="C20" s="29">
        <v>96010081</v>
      </c>
      <c r="D20" s="20"/>
      <c r="E20" s="53"/>
      <c r="G20" s="54"/>
    </row>
    <row r="21" spans="1:7" x14ac:dyDescent="0.25">
      <c r="A21" s="30" t="s">
        <v>23</v>
      </c>
      <c r="B21" s="28" t="s">
        <v>22</v>
      </c>
      <c r="C21" s="31">
        <v>201145586</v>
      </c>
      <c r="D21" s="20"/>
      <c r="E21" s="50"/>
      <c r="G21" s="55"/>
    </row>
    <row r="22" spans="1:7" x14ac:dyDescent="0.25">
      <c r="A22" s="30" t="s">
        <v>23</v>
      </c>
      <c r="B22" s="28" t="s">
        <v>24</v>
      </c>
      <c r="C22" s="31">
        <v>2774294</v>
      </c>
      <c r="D22" s="20"/>
      <c r="E22" s="50"/>
      <c r="G22" s="55"/>
    </row>
    <row r="23" spans="1:7" x14ac:dyDescent="0.25">
      <c r="A23" s="27" t="s">
        <v>591</v>
      </c>
      <c r="B23" s="28"/>
      <c r="C23" s="29">
        <v>203919880</v>
      </c>
      <c r="D23" s="20"/>
      <c r="E23" s="53"/>
      <c r="G23" s="54"/>
    </row>
    <row r="24" spans="1:7" x14ac:dyDescent="0.25">
      <c r="A24" s="30" t="s">
        <v>26</v>
      </c>
      <c r="B24" s="28" t="s">
        <v>25</v>
      </c>
      <c r="C24" s="31">
        <v>26666399</v>
      </c>
      <c r="D24" s="20"/>
      <c r="E24" s="50"/>
      <c r="G24" s="55"/>
    </row>
    <row r="25" spans="1:7" x14ac:dyDescent="0.25">
      <c r="A25" s="30" t="s">
        <v>26</v>
      </c>
      <c r="B25" s="28" t="s">
        <v>27</v>
      </c>
      <c r="C25" s="31">
        <v>401918</v>
      </c>
      <c r="D25" s="20"/>
      <c r="E25" s="50"/>
      <c r="G25" s="55"/>
    </row>
    <row r="26" spans="1:7" x14ac:dyDescent="0.25">
      <c r="A26" s="27" t="s">
        <v>592</v>
      </c>
      <c r="B26" s="28"/>
      <c r="C26" s="29">
        <v>27068317</v>
      </c>
      <c r="D26" s="20"/>
      <c r="E26" s="53"/>
      <c r="G26" s="54"/>
    </row>
    <row r="27" spans="1:7" x14ac:dyDescent="0.25">
      <c r="A27" s="30" t="s">
        <v>29</v>
      </c>
      <c r="B27" s="28" t="s">
        <v>28</v>
      </c>
      <c r="C27" s="31">
        <v>316600548</v>
      </c>
      <c r="D27" s="20"/>
      <c r="E27" s="50"/>
      <c r="G27" s="55"/>
    </row>
    <row r="28" spans="1:7" x14ac:dyDescent="0.25">
      <c r="A28" s="30" t="s">
        <v>29</v>
      </c>
      <c r="B28" s="28" t="s">
        <v>30</v>
      </c>
      <c r="C28" s="31">
        <v>20741858</v>
      </c>
      <c r="D28" s="20"/>
      <c r="E28" s="50"/>
      <c r="G28" s="55"/>
    </row>
    <row r="29" spans="1:7" x14ac:dyDescent="0.25">
      <c r="A29" s="27" t="s">
        <v>593</v>
      </c>
      <c r="B29" s="28"/>
      <c r="C29" s="29">
        <v>337342406</v>
      </c>
      <c r="D29" s="20"/>
      <c r="E29" s="53"/>
      <c r="G29" s="54"/>
    </row>
    <row r="30" spans="1:7" x14ac:dyDescent="0.25">
      <c r="A30" s="30" t="s">
        <v>32</v>
      </c>
      <c r="B30" s="28" t="s">
        <v>31</v>
      </c>
      <c r="C30" s="31">
        <v>6072159</v>
      </c>
      <c r="D30" s="20"/>
      <c r="E30" s="50"/>
      <c r="G30" s="55"/>
    </row>
    <row r="31" spans="1:7" x14ac:dyDescent="0.25">
      <c r="A31" s="30" t="s">
        <v>32</v>
      </c>
      <c r="B31" s="28" t="s">
        <v>33</v>
      </c>
      <c r="C31" s="31">
        <v>22695565</v>
      </c>
      <c r="D31" s="20"/>
      <c r="E31" s="50"/>
      <c r="G31" s="55"/>
    </row>
    <row r="32" spans="1:7" x14ac:dyDescent="0.25">
      <c r="A32" s="27" t="s">
        <v>594</v>
      </c>
      <c r="B32" s="28"/>
      <c r="C32" s="29">
        <v>28767724</v>
      </c>
      <c r="D32" s="20"/>
      <c r="E32" s="53"/>
      <c r="G32" s="54"/>
    </row>
    <row r="33" spans="1:7" x14ac:dyDescent="0.25">
      <c r="A33" s="27" t="s">
        <v>34</v>
      </c>
      <c r="B33" s="28" t="s">
        <v>33</v>
      </c>
      <c r="C33" s="29">
        <v>38623537</v>
      </c>
      <c r="D33" s="20"/>
      <c r="E33" s="53"/>
      <c r="G33" s="54"/>
    </row>
    <row r="34" spans="1:7" x14ac:dyDescent="0.25">
      <c r="A34" s="27" t="s">
        <v>35</v>
      </c>
      <c r="B34" s="28" t="s">
        <v>33</v>
      </c>
      <c r="C34" s="29">
        <v>25653464</v>
      </c>
      <c r="D34" s="20"/>
      <c r="E34" s="53"/>
      <c r="G34" s="54"/>
    </row>
    <row r="35" spans="1:7" x14ac:dyDescent="0.25">
      <c r="A35" s="27" t="s">
        <v>36</v>
      </c>
      <c r="B35" s="28" t="s">
        <v>18</v>
      </c>
      <c r="C35" s="29">
        <v>126668553</v>
      </c>
      <c r="D35" s="20"/>
      <c r="E35" s="53"/>
      <c r="G35" s="54"/>
    </row>
    <row r="36" spans="1:7" x14ac:dyDescent="0.25">
      <c r="A36" s="27" t="s">
        <v>38</v>
      </c>
      <c r="B36" s="28" t="s">
        <v>37</v>
      </c>
      <c r="C36" s="29">
        <v>79338286</v>
      </c>
      <c r="D36" s="20"/>
      <c r="E36" s="53"/>
      <c r="G36" s="54"/>
    </row>
    <row r="37" spans="1:7" x14ac:dyDescent="0.25">
      <c r="A37" s="27" t="s">
        <v>40</v>
      </c>
      <c r="B37" s="28" t="s">
        <v>39</v>
      </c>
      <c r="C37" s="29">
        <v>56765963</v>
      </c>
      <c r="D37" s="20"/>
      <c r="E37" s="53"/>
      <c r="G37" s="54"/>
    </row>
    <row r="38" spans="1:7" x14ac:dyDescent="0.25">
      <c r="A38" s="27" t="s">
        <v>41</v>
      </c>
      <c r="B38" s="28" t="s">
        <v>18</v>
      </c>
      <c r="C38" s="29">
        <v>119436973</v>
      </c>
      <c r="D38" s="20"/>
      <c r="E38" s="53"/>
      <c r="G38" s="54"/>
    </row>
    <row r="39" spans="1:7" x14ac:dyDescent="0.25">
      <c r="A39" s="27" t="s">
        <v>42</v>
      </c>
      <c r="B39" s="28" t="s">
        <v>30</v>
      </c>
      <c r="C39" s="29">
        <v>24503348</v>
      </c>
      <c r="D39" s="20"/>
      <c r="E39" s="53"/>
      <c r="G39" s="54"/>
    </row>
    <row r="40" spans="1:7" x14ac:dyDescent="0.25">
      <c r="A40" s="27" t="s">
        <v>44</v>
      </c>
      <c r="B40" s="28" t="s">
        <v>43</v>
      </c>
      <c r="C40" s="29">
        <v>22866297</v>
      </c>
      <c r="D40" s="20"/>
      <c r="E40" s="53"/>
      <c r="G40" s="54"/>
    </row>
    <row r="41" spans="1:7" x14ac:dyDescent="0.25">
      <c r="A41" s="30" t="s">
        <v>46</v>
      </c>
      <c r="B41" s="28" t="s">
        <v>45</v>
      </c>
      <c r="C41" s="31">
        <v>11802971</v>
      </c>
      <c r="D41" s="20"/>
      <c r="E41" s="50"/>
      <c r="G41" s="55"/>
    </row>
    <row r="42" spans="1:7" x14ac:dyDescent="0.25">
      <c r="A42" s="30" t="s">
        <v>46</v>
      </c>
      <c r="B42" s="28" t="s">
        <v>47</v>
      </c>
      <c r="C42" s="31">
        <v>14818309</v>
      </c>
      <c r="D42" s="20"/>
      <c r="E42" s="50"/>
      <c r="G42" s="55"/>
    </row>
    <row r="43" spans="1:7" x14ac:dyDescent="0.25">
      <c r="A43" s="27" t="s">
        <v>595</v>
      </c>
      <c r="B43" s="28"/>
      <c r="C43" s="29">
        <v>26621280</v>
      </c>
      <c r="D43" s="20"/>
      <c r="E43" s="53"/>
      <c r="G43" s="54"/>
    </row>
    <row r="44" spans="1:7" x14ac:dyDescent="0.25">
      <c r="A44" s="27" t="s">
        <v>49</v>
      </c>
      <c r="B44" s="28" t="s">
        <v>48</v>
      </c>
      <c r="C44" s="29">
        <v>56673367</v>
      </c>
      <c r="D44" s="20"/>
      <c r="E44" s="53"/>
      <c r="G44" s="54"/>
    </row>
    <row r="45" spans="1:7" x14ac:dyDescent="0.25">
      <c r="A45" s="27" t="s">
        <v>51</v>
      </c>
      <c r="B45" s="28" t="s">
        <v>50</v>
      </c>
      <c r="C45" s="29">
        <v>397268898</v>
      </c>
      <c r="D45" s="20"/>
      <c r="E45" s="53"/>
      <c r="G45" s="54"/>
    </row>
    <row r="46" spans="1:7" x14ac:dyDescent="0.25">
      <c r="A46" s="30" t="s">
        <v>53</v>
      </c>
      <c r="B46" s="28" t="s">
        <v>52</v>
      </c>
      <c r="C46" s="31">
        <v>514637</v>
      </c>
      <c r="D46" s="20"/>
      <c r="E46" s="50"/>
      <c r="G46" s="55"/>
    </row>
    <row r="47" spans="1:7" x14ac:dyDescent="0.25">
      <c r="A47" s="30" t="s">
        <v>53</v>
      </c>
      <c r="B47" s="28" t="s">
        <v>54</v>
      </c>
      <c r="C47" s="31">
        <v>1874726</v>
      </c>
      <c r="D47" s="20"/>
      <c r="E47" s="50"/>
      <c r="G47" s="55"/>
    </row>
    <row r="48" spans="1:7" x14ac:dyDescent="0.25">
      <c r="A48" s="30" t="s">
        <v>53</v>
      </c>
      <c r="B48" s="28" t="s">
        <v>55</v>
      </c>
      <c r="C48" s="31">
        <v>11494027</v>
      </c>
      <c r="D48" s="20"/>
      <c r="E48" s="50"/>
      <c r="G48" s="55"/>
    </row>
    <row r="49" spans="1:7" x14ac:dyDescent="0.25">
      <c r="A49" s="27" t="s">
        <v>596</v>
      </c>
      <c r="B49" s="28"/>
      <c r="C49" s="29">
        <v>13883390</v>
      </c>
      <c r="D49" s="20"/>
      <c r="E49" s="53"/>
      <c r="G49" s="54"/>
    </row>
    <row r="50" spans="1:7" x14ac:dyDescent="0.25">
      <c r="A50" s="27" t="s">
        <v>56</v>
      </c>
      <c r="B50" s="28" t="s">
        <v>43</v>
      </c>
      <c r="C50" s="29">
        <v>185111108</v>
      </c>
      <c r="D50" s="20"/>
      <c r="E50" s="53"/>
      <c r="G50" s="54"/>
    </row>
    <row r="51" spans="1:7" x14ac:dyDescent="0.25">
      <c r="A51" s="27" t="s">
        <v>58</v>
      </c>
      <c r="B51" s="28" t="s">
        <v>57</v>
      </c>
      <c r="C51" s="29">
        <v>28805690</v>
      </c>
      <c r="D51" s="20"/>
      <c r="E51" s="53"/>
      <c r="G51" s="54"/>
    </row>
    <row r="52" spans="1:7" x14ac:dyDescent="0.25">
      <c r="A52" s="27" t="s">
        <v>60</v>
      </c>
      <c r="B52" s="28" t="s">
        <v>59</v>
      </c>
      <c r="C52" s="29">
        <v>80141870</v>
      </c>
      <c r="D52" s="20"/>
      <c r="E52" s="53"/>
      <c r="G52" s="54"/>
    </row>
    <row r="53" spans="1:7" x14ac:dyDescent="0.25">
      <c r="A53" s="27" t="s">
        <v>61</v>
      </c>
      <c r="B53" s="28" t="s">
        <v>55</v>
      </c>
      <c r="C53" s="29">
        <v>32426688</v>
      </c>
      <c r="D53" s="20"/>
      <c r="E53" s="53"/>
      <c r="G53" s="54"/>
    </row>
    <row r="54" spans="1:7" x14ac:dyDescent="0.25">
      <c r="A54" s="30" t="s">
        <v>63</v>
      </c>
      <c r="B54" s="28" t="s">
        <v>62</v>
      </c>
      <c r="C54" s="31">
        <v>464297162</v>
      </c>
      <c r="D54" s="20"/>
      <c r="E54" s="50"/>
      <c r="G54" s="55"/>
    </row>
    <row r="55" spans="1:7" x14ac:dyDescent="0.25">
      <c r="A55" s="30" t="s">
        <v>63</v>
      </c>
      <c r="B55" s="28" t="s">
        <v>64</v>
      </c>
      <c r="C55" s="31">
        <v>837041912</v>
      </c>
      <c r="D55" s="20"/>
      <c r="E55" s="50"/>
      <c r="G55" s="55"/>
    </row>
    <row r="56" spans="1:7" x14ac:dyDescent="0.25">
      <c r="A56" s="27" t="s">
        <v>597</v>
      </c>
      <c r="B56" s="28"/>
      <c r="C56" s="29">
        <v>1301339074</v>
      </c>
      <c r="D56" s="20"/>
      <c r="E56" s="53"/>
      <c r="G56" s="54"/>
    </row>
    <row r="57" spans="1:7" x14ac:dyDescent="0.25">
      <c r="A57" s="27" t="s">
        <v>65</v>
      </c>
      <c r="B57" s="28" t="s">
        <v>43</v>
      </c>
      <c r="C57" s="29">
        <v>53872987</v>
      </c>
      <c r="D57" s="20"/>
      <c r="E57" s="53"/>
      <c r="G57" s="54"/>
    </row>
    <row r="58" spans="1:7" x14ac:dyDescent="0.25">
      <c r="A58" s="30" t="s">
        <v>67</v>
      </c>
      <c r="B58" s="28" t="s">
        <v>66</v>
      </c>
      <c r="C58" s="31">
        <v>22699167</v>
      </c>
      <c r="D58" s="20"/>
      <c r="E58" s="50"/>
      <c r="G58" s="55"/>
    </row>
    <row r="59" spans="1:7" x14ac:dyDescent="0.25">
      <c r="A59" s="30" t="s">
        <v>67</v>
      </c>
      <c r="B59" s="28" t="s">
        <v>20</v>
      </c>
      <c r="C59" s="31">
        <v>1751959</v>
      </c>
      <c r="D59" s="20"/>
      <c r="E59" s="50"/>
      <c r="G59" s="55"/>
    </row>
    <row r="60" spans="1:7" x14ac:dyDescent="0.25">
      <c r="A60" s="30" t="s">
        <v>67</v>
      </c>
      <c r="B60" s="28" t="s">
        <v>62</v>
      </c>
      <c r="C60" s="31">
        <v>52280234</v>
      </c>
      <c r="D60" s="20"/>
      <c r="E60" s="50"/>
      <c r="G60" s="55"/>
    </row>
    <row r="61" spans="1:7" x14ac:dyDescent="0.25">
      <c r="A61" s="30" t="s">
        <v>67</v>
      </c>
      <c r="B61" s="28" t="s">
        <v>68</v>
      </c>
      <c r="C61" s="31">
        <v>135812635</v>
      </c>
      <c r="D61" s="20"/>
      <c r="E61" s="50"/>
      <c r="G61" s="55"/>
    </row>
    <row r="62" spans="1:7" x14ac:dyDescent="0.25">
      <c r="A62" s="27" t="s">
        <v>598</v>
      </c>
      <c r="B62" s="28"/>
      <c r="C62" s="29">
        <v>212543995</v>
      </c>
      <c r="D62" s="20"/>
      <c r="E62" s="53"/>
      <c r="G62" s="54"/>
    </row>
    <row r="63" spans="1:7" x14ac:dyDescent="0.25">
      <c r="A63" s="27" t="s">
        <v>70</v>
      </c>
      <c r="B63" s="28" t="s">
        <v>69</v>
      </c>
      <c r="C63" s="29">
        <v>77263069</v>
      </c>
      <c r="D63" s="20"/>
      <c r="E63" s="53"/>
      <c r="G63" s="54"/>
    </row>
    <row r="64" spans="1:7" x14ac:dyDescent="0.25">
      <c r="A64" s="27" t="s">
        <v>71</v>
      </c>
      <c r="B64" s="28" t="s">
        <v>68</v>
      </c>
      <c r="C64" s="29">
        <v>43596515</v>
      </c>
      <c r="D64" s="20"/>
      <c r="E64" s="53"/>
      <c r="G64" s="54"/>
    </row>
    <row r="65" spans="1:7" x14ac:dyDescent="0.25">
      <c r="A65" s="30" t="s">
        <v>73</v>
      </c>
      <c r="B65" s="28" t="s">
        <v>72</v>
      </c>
      <c r="C65" s="31">
        <v>50345512</v>
      </c>
      <c r="D65" s="20"/>
      <c r="E65" s="50"/>
      <c r="G65" s="55"/>
    </row>
    <row r="66" spans="1:7" x14ac:dyDescent="0.25">
      <c r="A66" s="30" t="s">
        <v>73</v>
      </c>
      <c r="B66" s="28" t="s">
        <v>74</v>
      </c>
      <c r="C66" s="31">
        <v>12773531</v>
      </c>
      <c r="D66" s="20"/>
      <c r="E66" s="50"/>
      <c r="G66" s="55"/>
    </row>
    <row r="67" spans="1:7" x14ac:dyDescent="0.25">
      <c r="A67" s="27" t="s">
        <v>599</v>
      </c>
      <c r="B67" s="28"/>
      <c r="C67" s="29">
        <v>63119043</v>
      </c>
      <c r="D67" s="20"/>
      <c r="E67" s="53"/>
      <c r="G67" s="54"/>
    </row>
    <row r="68" spans="1:7" x14ac:dyDescent="0.25">
      <c r="A68" s="30" t="s">
        <v>75</v>
      </c>
      <c r="B68" s="28" t="s">
        <v>22</v>
      </c>
      <c r="C68" s="31">
        <v>11910839</v>
      </c>
      <c r="D68" s="20"/>
      <c r="E68" s="50"/>
      <c r="G68" s="55"/>
    </row>
    <row r="69" spans="1:7" x14ac:dyDescent="0.25">
      <c r="A69" s="30" t="s">
        <v>75</v>
      </c>
      <c r="B69" s="28" t="s">
        <v>76</v>
      </c>
      <c r="C69" s="31">
        <v>37726080</v>
      </c>
      <c r="D69" s="20"/>
      <c r="E69" s="50"/>
      <c r="G69" s="55"/>
    </row>
    <row r="70" spans="1:7" x14ac:dyDescent="0.25">
      <c r="A70" s="27" t="s">
        <v>600</v>
      </c>
      <c r="B70" s="28"/>
      <c r="C70" s="29">
        <v>49636919</v>
      </c>
      <c r="D70" s="20"/>
      <c r="E70" s="53"/>
      <c r="G70" s="54"/>
    </row>
    <row r="71" spans="1:7" x14ac:dyDescent="0.25">
      <c r="A71" s="27" t="s">
        <v>77</v>
      </c>
      <c r="B71" s="28" t="s">
        <v>25</v>
      </c>
      <c r="C71" s="29">
        <v>19007286</v>
      </c>
      <c r="D71" s="20"/>
      <c r="E71" s="53"/>
      <c r="G71" s="54"/>
    </row>
    <row r="72" spans="1:7" x14ac:dyDescent="0.25">
      <c r="A72" s="27" t="s">
        <v>79</v>
      </c>
      <c r="B72" s="28" t="s">
        <v>78</v>
      </c>
      <c r="C72" s="29">
        <v>16230944</v>
      </c>
      <c r="D72" s="20"/>
      <c r="E72" s="53"/>
      <c r="G72" s="54"/>
    </row>
    <row r="73" spans="1:7" x14ac:dyDescent="0.25">
      <c r="A73" s="27" t="s">
        <v>80</v>
      </c>
      <c r="B73" s="28" t="s">
        <v>50</v>
      </c>
      <c r="C73" s="29">
        <v>49191913</v>
      </c>
      <c r="D73" s="20"/>
      <c r="E73" s="53"/>
      <c r="G73" s="54"/>
    </row>
    <row r="74" spans="1:7" x14ac:dyDescent="0.25">
      <c r="A74" s="27" t="s">
        <v>81</v>
      </c>
      <c r="B74" s="28" t="s">
        <v>50</v>
      </c>
      <c r="C74" s="29">
        <v>37628425</v>
      </c>
      <c r="D74" s="20"/>
      <c r="E74" s="53"/>
      <c r="G74" s="54"/>
    </row>
    <row r="75" spans="1:7" x14ac:dyDescent="0.25">
      <c r="A75" s="27" t="s">
        <v>83</v>
      </c>
      <c r="B75" s="28" t="s">
        <v>82</v>
      </c>
      <c r="C75" s="29">
        <v>39341662</v>
      </c>
      <c r="D75" s="20"/>
      <c r="E75" s="53"/>
      <c r="G75" s="54"/>
    </row>
    <row r="76" spans="1:7" x14ac:dyDescent="0.25">
      <c r="A76" s="27" t="s">
        <v>84</v>
      </c>
      <c r="B76" s="28" t="s">
        <v>18</v>
      </c>
      <c r="C76" s="29">
        <v>45666610</v>
      </c>
      <c r="D76" s="20"/>
      <c r="E76" s="53"/>
      <c r="G76" s="54"/>
    </row>
    <row r="77" spans="1:7" x14ac:dyDescent="0.25">
      <c r="A77" s="27" t="s">
        <v>85</v>
      </c>
      <c r="B77" s="28" t="s">
        <v>50</v>
      </c>
      <c r="C77" s="29">
        <v>98949057</v>
      </c>
      <c r="D77" s="20"/>
      <c r="E77" s="53"/>
      <c r="G77" s="54"/>
    </row>
    <row r="78" spans="1:7" x14ac:dyDescent="0.25">
      <c r="A78" s="27" t="s">
        <v>86</v>
      </c>
      <c r="B78" s="28" t="s">
        <v>50</v>
      </c>
      <c r="C78" s="29">
        <v>205887489</v>
      </c>
      <c r="D78" s="20"/>
      <c r="E78" s="53"/>
      <c r="G78" s="54"/>
    </row>
    <row r="79" spans="1:7" x14ac:dyDescent="0.25">
      <c r="A79" s="27" t="s">
        <v>87</v>
      </c>
      <c r="B79" s="28" t="s">
        <v>50</v>
      </c>
      <c r="C79" s="29">
        <v>62040833</v>
      </c>
      <c r="D79" s="20"/>
      <c r="E79" s="53"/>
      <c r="G79" s="54"/>
    </row>
    <row r="80" spans="1:7" x14ac:dyDescent="0.25">
      <c r="A80" s="27" t="s">
        <v>89</v>
      </c>
      <c r="B80" s="28" t="s">
        <v>88</v>
      </c>
      <c r="C80" s="29">
        <v>26912037</v>
      </c>
      <c r="D80" s="20"/>
      <c r="E80" s="53"/>
      <c r="G80" s="54"/>
    </row>
    <row r="81" spans="1:7" x14ac:dyDescent="0.25">
      <c r="A81" s="27" t="s">
        <v>90</v>
      </c>
      <c r="B81" s="28" t="s">
        <v>74</v>
      </c>
      <c r="C81" s="29">
        <v>143693198</v>
      </c>
      <c r="D81" s="20"/>
      <c r="E81" s="53"/>
      <c r="G81" s="54"/>
    </row>
    <row r="82" spans="1:7" x14ac:dyDescent="0.25">
      <c r="A82" s="30" t="s">
        <v>91</v>
      </c>
      <c r="B82" s="28" t="s">
        <v>28</v>
      </c>
      <c r="C82" s="31">
        <v>7156537</v>
      </c>
      <c r="D82" s="20"/>
      <c r="E82" s="50"/>
      <c r="G82" s="55"/>
    </row>
    <row r="83" spans="1:7" x14ac:dyDescent="0.25">
      <c r="A83" s="30" t="s">
        <v>91</v>
      </c>
      <c r="B83" s="28" t="s">
        <v>47</v>
      </c>
      <c r="C83" s="31">
        <v>36408435</v>
      </c>
      <c r="D83" s="20"/>
      <c r="E83" s="50"/>
      <c r="G83" s="55"/>
    </row>
    <row r="84" spans="1:7" x14ac:dyDescent="0.25">
      <c r="A84" s="27" t="s">
        <v>601</v>
      </c>
      <c r="B84" s="28"/>
      <c r="C84" s="29">
        <v>43564972</v>
      </c>
      <c r="D84" s="20"/>
      <c r="E84" s="53"/>
      <c r="G84" s="54"/>
    </row>
    <row r="85" spans="1:7" x14ac:dyDescent="0.25">
      <c r="A85" s="27" t="s">
        <v>92</v>
      </c>
      <c r="B85" s="28" t="s">
        <v>43</v>
      </c>
      <c r="C85" s="29">
        <v>56101345</v>
      </c>
      <c r="D85" s="20"/>
      <c r="E85" s="53"/>
      <c r="G85" s="54"/>
    </row>
    <row r="86" spans="1:7" x14ac:dyDescent="0.25">
      <c r="A86" s="27" t="s">
        <v>93</v>
      </c>
      <c r="B86" s="28" t="s">
        <v>78</v>
      </c>
      <c r="C86" s="29">
        <v>25045763</v>
      </c>
      <c r="D86" s="20"/>
      <c r="E86" s="53"/>
      <c r="G86" s="54"/>
    </row>
    <row r="87" spans="1:7" x14ac:dyDescent="0.25">
      <c r="A87" s="30" t="s">
        <v>95</v>
      </c>
      <c r="B87" s="28" t="s">
        <v>94</v>
      </c>
      <c r="C87" s="31">
        <v>32000215</v>
      </c>
      <c r="D87" s="20"/>
      <c r="E87" s="50"/>
      <c r="G87" s="55"/>
    </row>
    <row r="88" spans="1:7" x14ac:dyDescent="0.25">
      <c r="A88" s="30" t="s">
        <v>95</v>
      </c>
      <c r="B88" s="28" t="s">
        <v>20</v>
      </c>
      <c r="C88" s="31">
        <v>110754852</v>
      </c>
      <c r="D88" s="20"/>
      <c r="E88" s="50"/>
      <c r="G88" s="55"/>
    </row>
    <row r="89" spans="1:7" x14ac:dyDescent="0.25">
      <c r="A89" s="30" t="s">
        <v>95</v>
      </c>
      <c r="B89" s="28" t="s">
        <v>78</v>
      </c>
      <c r="C89" s="31">
        <v>120415286</v>
      </c>
      <c r="D89" s="20"/>
      <c r="E89" s="50"/>
      <c r="G89" s="55"/>
    </row>
    <row r="90" spans="1:7" x14ac:dyDescent="0.25">
      <c r="A90" s="32" t="s">
        <v>602</v>
      </c>
      <c r="B90" s="33"/>
      <c r="C90" s="34">
        <v>263170353</v>
      </c>
      <c r="D90" s="20"/>
      <c r="E90" s="53"/>
      <c r="G90" s="54"/>
    </row>
    <row r="91" spans="1:7" s="36" customFormat="1" ht="15.75" x14ac:dyDescent="0.25">
      <c r="A91" s="112" t="s">
        <v>10</v>
      </c>
      <c r="B91" s="109"/>
      <c r="C91" s="111">
        <f t="shared" ref="C91" si="0">SUM(C18:C20,C23,C26,C29,C32:C40,C43:C45,C49:C53,C56:C57,C62:C64,C67,C70:C81,C84:C86,C90)</f>
        <v>5091641671</v>
      </c>
      <c r="D91" s="35"/>
      <c r="E91" s="56"/>
      <c r="F91" s="56"/>
      <c r="G91" s="57"/>
    </row>
    <row r="92" spans="1:7" ht="19.5" x14ac:dyDescent="0.25">
      <c r="A92" s="37"/>
      <c r="B92" s="38"/>
      <c r="C92" s="48"/>
      <c r="D92" s="52"/>
      <c r="E92" s="58"/>
      <c r="F92" s="58"/>
      <c r="G92" s="48"/>
    </row>
    <row r="93" spans="1:7" s="47" customFormat="1" ht="30" customHeight="1" x14ac:dyDescent="0.25">
      <c r="A93" s="142" t="s">
        <v>627</v>
      </c>
      <c r="B93" s="143"/>
      <c r="C93" s="144"/>
      <c r="D93" s="3"/>
      <c r="E93" s="119"/>
      <c r="F93" s="119"/>
      <c r="G93" s="119"/>
    </row>
    <row r="94" spans="1:7" x14ac:dyDescent="0.25">
      <c r="A94" s="24" t="s">
        <v>97</v>
      </c>
      <c r="B94" s="25" t="s">
        <v>88</v>
      </c>
      <c r="C94" s="26">
        <v>2307601</v>
      </c>
      <c r="D94" s="20"/>
      <c r="E94" s="53"/>
      <c r="G94" s="54"/>
    </row>
    <row r="95" spans="1:7" x14ac:dyDescent="0.25">
      <c r="A95" s="27" t="s">
        <v>98</v>
      </c>
      <c r="B95" s="28" t="s">
        <v>33</v>
      </c>
      <c r="C95" s="29">
        <v>10316249</v>
      </c>
      <c r="D95" s="20"/>
      <c r="E95" s="53"/>
      <c r="G95" s="54"/>
    </row>
    <row r="96" spans="1:7" x14ac:dyDescent="0.25">
      <c r="A96" s="27" t="s">
        <v>99</v>
      </c>
      <c r="B96" s="28" t="s">
        <v>64</v>
      </c>
      <c r="C96" s="29">
        <v>19697683</v>
      </c>
      <c r="D96" s="20"/>
      <c r="E96" s="53"/>
      <c r="G96" s="54"/>
    </row>
    <row r="97" spans="1:7" x14ac:dyDescent="0.25">
      <c r="A97" s="27" t="s">
        <v>101</v>
      </c>
      <c r="B97" s="28" t="s">
        <v>100</v>
      </c>
      <c r="C97" s="29">
        <v>27055045</v>
      </c>
      <c r="D97" s="20"/>
      <c r="E97" s="53"/>
      <c r="G97" s="54"/>
    </row>
    <row r="98" spans="1:7" x14ac:dyDescent="0.25">
      <c r="A98" s="30" t="s">
        <v>102</v>
      </c>
      <c r="B98" s="28" t="s">
        <v>62</v>
      </c>
      <c r="C98" s="31">
        <v>880268</v>
      </c>
      <c r="D98" s="20"/>
      <c r="E98" s="50"/>
      <c r="G98" s="55"/>
    </row>
    <row r="99" spans="1:7" x14ac:dyDescent="0.25">
      <c r="A99" s="30" t="s">
        <v>102</v>
      </c>
      <c r="B99" s="28" t="s">
        <v>68</v>
      </c>
      <c r="C99" s="31">
        <v>10256244</v>
      </c>
      <c r="D99" s="20"/>
      <c r="E99" s="50"/>
      <c r="G99" s="55"/>
    </row>
    <row r="100" spans="1:7" x14ac:dyDescent="0.25">
      <c r="A100" s="27" t="s">
        <v>603</v>
      </c>
      <c r="B100" s="28"/>
      <c r="C100" s="29">
        <v>11136512</v>
      </c>
      <c r="D100" s="20"/>
      <c r="E100" s="53"/>
      <c r="G100" s="54"/>
    </row>
    <row r="101" spans="1:7" x14ac:dyDescent="0.25">
      <c r="A101" s="27" t="s">
        <v>103</v>
      </c>
      <c r="B101" s="28" t="s">
        <v>18</v>
      </c>
      <c r="C101" s="29">
        <v>2744567</v>
      </c>
      <c r="D101" s="20"/>
      <c r="E101" s="53"/>
      <c r="G101" s="54"/>
    </row>
    <row r="102" spans="1:7" x14ac:dyDescent="0.25">
      <c r="A102" s="27" t="s">
        <v>105</v>
      </c>
      <c r="B102" s="28" t="s">
        <v>104</v>
      </c>
      <c r="C102" s="29">
        <v>22520361</v>
      </c>
      <c r="D102" s="20"/>
      <c r="E102" s="53"/>
      <c r="G102" s="54"/>
    </row>
    <row r="103" spans="1:7" x14ac:dyDescent="0.25">
      <c r="A103" s="27" t="s">
        <v>106</v>
      </c>
      <c r="B103" s="28" t="s">
        <v>39</v>
      </c>
      <c r="C103" s="29">
        <v>10229776</v>
      </c>
      <c r="D103" s="20"/>
      <c r="E103" s="53"/>
      <c r="G103" s="54"/>
    </row>
    <row r="104" spans="1:7" x14ac:dyDescent="0.25">
      <c r="A104" s="27" t="s">
        <v>107</v>
      </c>
      <c r="B104" s="28" t="s">
        <v>50</v>
      </c>
      <c r="C104" s="29">
        <v>11887022</v>
      </c>
      <c r="D104" s="20"/>
      <c r="E104" s="53"/>
      <c r="G104" s="54"/>
    </row>
    <row r="105" spans="1:7" x14ac:dyDescent="0.25">
      <c r="A105" s="27" t="s">
        <v>108</v>
      </c>
      <c r="B105" s="28" t="s">
        <v>57</v>
      </c>
      <c r="C105" s="29">
        <v>3450819</v>
      </c>
      <c r="D105" s="20"/>
      <c r="E105" s="53"/>
      <c r="G105" s="54"/>
    </row>
    <row r="106" spans="1:7" x14ac:dyDescent="0.25">
      <c r="A106" s="27" t="s">
        <v>109</v>
      </c>
      <c r="B106" s="28" t="s">
        <v>25</v>
      </c>
      <c r="C106" s="29">
        <v>4207315</v>
      </c>
      <c r="D106" s="20"/>
      <c r="E106" s="53"/>
      <c r="G106" s="54"/>
    </row>
    <row r="107" spans="1:7" x14ac:dyDescent="0.25">
      <c r="A107" s="27" t="s">
        <v>110</v>
      </c>
      <c r="B107" s="28" t="s">
        <v>62</v>
      </c>
      <c r="C107" s="29">
        <v>19734595</v>
      </c>
      <c r="D107" s="20"/>
      <c r="E107" s="53"/>
      <c r="G107" s="54"/>
    </row>
    <row r="108" spans="1:7" x14ac:dyDescent="0.25">
      <c r="A108" s="30" t="s">
        <v>111</v>
      </c>
      <c r="B108" s="28" t="s">
        <v>16</v>
      </c>
      <c r="C108" s="31">
        <v>3253120</v>
      </c>
      <c r="D108" s="20"/>
      <c r="E108" s="50"/>
      <c r="G108" s="55"/>
    </row>
    <row r="109" spans="1:7" x14ac:dyDescent="0.25">
      <c r="A109" s="30" t="s">
        <v>111</v>
      </c>
      <c r="B109" s="28" t="s">
        <v>27</v>
      </c>
      <c r="C109" s="31">
        <v>1117597</v>
      </c>
      <c r="D109" s="20"/>
      <c r="E109" s="50"/>
      <c r="G109" s="55"/>
    </row>
    <row r="110" spans="1:7" x14ac:dyDescent="0.25">
      <c r="A110" s="27" t="s">
        <v>604</v>
      </c>
      <c r="B110" s="28"/>
      <c r="C110" s="29">
        <v>4370717</v>
      </c>
      <c r="D110" s="20"/>
      <c r="E110" s="53"/>
      <c r="G110" s="54"/>
    </row>
    <row r="111" spans="1:7" x14ac:dyDescent="0.25">
      <c r="A111" s="27" t="s">
        <v>112</v>
      </c>
      <c r="B111" s="28" t="s">
        <v>50</v>
      </c>
      <c r="C111" s="29">
        <v>11055744</v>
      </c>
      <c r="D111" s="20"/>
      <c r="E111" s="53"/>
      <c r="G111" s="54"/>
    </row>
    <row r="112" spans="1:7" x14ac:dyDescent="0.25">
      <c r="A112" s="27" t="s">
        <v>113</v>
      </c>
      <c r="B112" s="28" t="s">
        <v>22</v>
      </c>
      <c r="C112" s="29">
        <v>14416411</v>
      </c>
      <c r="D112" s="20"/>
      <c r="E112" s="53"/>
      <c r="G112" s="54"/>
    </row>
    <row r="113" spans="1:7" x14ac:dyDescent="0.25">
      <c r="A113" s="27" t="s">
        <v>115</v>
      </c>
      <c r="B113" s="28" t="s">
        <v>114</v>
      </c>
      <c r="C113" s="29">
        <v>8196186</v>
      </c>
      <c r="D113" s="20"/>
      <c r="E113" s="53"/>
      <c r="G113" s="54"/>
    </row>
    <row r="114" spans="1:7" x14ac:dyDescent="0.25">
      <c r="A114" s="27" t="s">
        <v>116</v>
      </c>
      <c r="B114" s="28" t="s">
        <v>20</v>
      </c>
      <c r="C114" s="29">
        <v>4540404</v>
      </c>
      <c r="D114" s="20"/>
      <c r="E114" s="53"/>
      <c r="G114" s="54"/>
    </row>
    <row r="115" spans="1:7" x14ac:dyDescent="0.25">
      <c r="A115" s="27" t="s">
        <v>118</v>
      </c>
      <c r="B115" s="28" t="s">
        <v>117</v>
      </c>
      <c r="C115" s="29">
        <v>10444760</v>
      </c>
      <c r="D115" s="20"/>
      <c r="E115" s="53"/>
      <c r="G115" s="54"/>
    </row>
    <row r="116" spans="1:7" x14ac:dyDescent="0.25">
      <c r="A116" s="27" t="s">
        <v>120</v>
      </c>
      <c r="B116" s="28" t="s">
        <v>119</v>
      </c>
      <c r="C116" s="29">
        <v>6581280</v>
      </c>
      <c r="D116" s="20"/>
      <c r="E116" s="53"/>
      <c r="G116" s="54"/>
    </row>
    <row r="117" spans="1:7" x14ac:dyDescent="0.25">
      <c r="A117" s="27" t="s">
        <v>121</v>
      </c>
      <c r="B117" s="28" t="s">
        <v>43</v>
      </c>
      <c r="C117" s="29">
        <v>7119688</v>
      </c>
      <c r="D117" s="20"/>
      <c r="E117" s="53"/>
      <c r="G117" s="54"/>
    </row>
    <row r="118" spans="1:7" x14ac:dyDescent="0.25">
      <c r="A118" s="27" t="s">
        <v>122</v>
      </c>
      <c r="B118" s="28" t="s">
        <v>43</v>
      </c>
      <c r="C118" s="29">
        <v>14353236</v>
      </c>
      <c r="D118" s="20"/>
      <c r="E118" s="53"/>
      <c r="G118" s="54"/>
    </row>
    <row r="119" spans="1:7" x14ac:dyDescent="0.25">
      <c r="A119" s="27" t="s">
        <v>123</v>
      </c>
      <c r="B119" s="28" t="s">
        <v>74</v>
      </c>
      <c r="C119" s="29">
        <v>5733729</v>
      </c>
      <c r="D119" s="20"/>
      <c r="E119" s="53"/>
      <c r="G119" s="54"/>
    </row>
    <row r="120" spans="1:7" x14ac:dyDescent="0.25">
      <c r="A120" s="30" t="s">
        <v>125</v>
      </c>
      <c r="B120" s="28" t="s">
        <v>124</v>
      </c>
      <c r="C120" s="31">
        <v>35683248</v>
      </c>
      <c r="D120" s="20"/>
      <c r="E120" s="50"/>
      <c r="G120" s="55"/>
    </row>
    <row r="121" spans="1:7" x14ac:dyDescent="0.25">
      <c r="A121" s="30" t="s">
        <v>125</v>
      </c>
      <c r="B121" s="28" t="s">
        <v>64</v>
      </c>
      <c r="C121" s="31">
        <v>1996919</v>
      </c>
      <c r="D121" s="20"/>
      <c r="E121" s="50"/>
      <c r="G121" s="55"/>
    </row>
    <row r="122" spans="1:7" x14ac:dyDescent="0.25">
      <c r="A122" s="27" t="s">
        <v>605</v>
      </c>
      <c r="B122" s="28"/>
      <c r="C122" s="29">
        <v>37680167</v>
      </c>
      <c r="D122" s="20"/>
      <c r="E122" s="53"/>
      <c r="G122" s="54"/>
    </row>
    <row r="123" spans="1:7" x14ac:dyDescent="0.25">
      <c r="A123" s="27" t="s">
        <v>126</v>
      </c>
      <c r="B123" s="28" t="s">
        <v>18</v>
      </c>
      <c r="C123" s="29">
        <v>3666887</v>
      </c>
      <c r="D123" s="20"/>
      <c r="E123" s="53"/>
      <c r="G123" s="54"/>
    </row>
    <row r="124" spans="1:7" x14ac:dyDescent="0.25">
      <c r="A124" s="27" t="s">
        <v>127</v>
      </c>
      <c r="B124" s="28" t="s">
        <v>64</v>
      </c>
      <c r="C124" s="29">
        <v>22962075</v>
      </c>
      <c r="D124" s="20"/>
      <c r="E124" s="53"/>
      <c r="G124" s="54"/>
    </row>
    <row r="125" spans="1:7" x14ac:dyDescent="0.25">
      <c r="A125" s="27" t="s">
        <v>128</v>
      </c>
      <c r="B125" s="28" t="s">
        <v>33</v>
      </c>
      <c r="C125" s="29">
        <v>5647759</v>
      </c>
      <c r="D125" s="20"/>
      <c r="E125" s="53"/>
      <c r="G125" s="54"/>
    </row>
    <row r="126" spans="1:7" x14ac:dyDescent="0.25">
      <c r="A126" s="27" t="s">
        <v>129</v>
      </c>
      <c r="B126" s="28" t="s">
        <v>43</v>
      </c>
      <c r="C126" s="29">
        <v>10925793</v>
      </c>
      <c r="D126" s="20"/>
      <c r="E126" s="53"/>
      <c r="G126" s="54"/>
    </row>
    <row r="127" spans="1:7" x14ac:dyDescent="0.25">
      <c r="A127" s="27" t="s">
        <v>130</v>
      </c>
      <c r="B127" s="28" t="s">
        <v>27</v>
      </c>
      <c r="C127" s="29">
        <v>9308697</v>
      </c>
      <c r="D127" s="20"/>
      <c r="E127" s="53"/>
      <c r="G127" s="54"/>
    </row>
    <row r="128" spans="1:7" x14ac:dyDescent="0.25">
      <c r="A128" s="30" t="s">
        <v>131</v>
      </c>
      <c r="B128" s="28" t="s">
        <v>16</v>
      </c>
      <c r="C128" s="31">
        <v>1040386</v>
      </c>
      <c r="D128" s="20"/>
      <c r="E128" s="50"/>
      <c r="G128" s="55"/>
    </row>
    <row r="129" spans="1:7" x14ac:dyDescent="0.25">
      <c r="A129" s="30" t="s">
        <v>131</v>
      </c>
      <c r="B129" s="28" t="s">
        <v>55</v>
      </c>
      <c r="C129" s="31">
        <v>4267846</v>
      </c>
      <c r="D129" s="20"/>
      <c r="E129" s="50"/>
      <c r="G129" s="55"/>
    </row>
    <row r="130" spans="1:7" x14ac:dyDescent="0.25">
      <c r="A130" s="27" t="s">
        <v>606</v>
      </c>
      <c r="B130" s="28"/>
      <c r="C130" s="29">
        <v>5308232</v>
      </c>
      <c r="D130" s="20"/>
      <c r="E130" s="53"/>
      <c r="G130" s="54"/>
    </row>
    <row r="131" spans="1:7" x14ac:dyDescent="0.25">
      <c r="A131" s="30" t="s">
        <v>132</v>
      </c>
      <c r="B131" s="28" t="s">
        <v>31</v>
      </c>
      <c r="C131" s="31">
        <v>286985</v>
      </c>
      <c r="D131" s="20"/>
      <c r="E131" s="50"/>
      <c r="G131" s="55"/>
    </row>
    <row r="132" spans="1:7" x14ac:dyDescent="0.25">
      <c r="A132" s="30" t="s">
        <v>132</v>
      </c>
      <c r="B132" s="28" t="s">
        <v>55</v>
      </c>
      <c r="C132" s="31">
        <v>2632277</v>
      </c>
      <c r="D132" s="20"/>
      <c r="E132" s="50"/>
      <c r="G132" s="55"/>
    </row>
    <row r="133" spans="1:7" x14ac:dyDescent="0.25">
      <c r="A133" s="27" t="s">
        <v>607</v>
      </c>
      <c r="B133" s="28"/>
      <c r="C133" s="29">
        <v>2919262</v>
      </c>
      <c r="D133" s="20"/>
      <c r="E133" s="53"/>
      <c r="G133" s="54"/>
    </row>
    <row r="134" spans="1:7" x14ac:dyDescent="0.25">
      <c r="A134" s="27" t="s">
        <v>133</v>
      </c>
      <c r="B134" s="28" t="s">
        <v>18</v>
      </c>
      <c r="C134" s="29">
        <v>2910688</v>
      </c>
      <c r="D134" s="20"/>
      <c r="E134" s="53"/>
      <c r="G134" s="54"/>
    </row>
    <row r="135" spans="1:7" x14ac:dyDescent="0.25">
      <c r="A135" s="27" t="s">
        <v>134</v>
      </c>
      <c r="B135" s="28" t="s">
        <v>37</v>
      </c>
      <c r="C135" s="29">
        <v>10754584</v>
      </c>
      <c r="D135" s="20"/>
      <c r="E135" s="53"/>
      <c r="G135" s="54"/>
    </row>
    <row r="136" spans="1:7" x14ac:dyDescent="0.25">
      <c r="A136" s="27" t="s">
        <v>135</v>
      </c>
      <c r="B136" s="28" t="s">
        <v>27</v>
      </c>
      <c r="C136" s="29">
        <v>8311199</v>
      </c>
      <c r="D136" s="20"/>
      <c r="E136" s="53"/>
      <c r="G136" s="54"/>
    </row>
    <row r="137" spans="1:7" x14ac:dyDescent="0.25">
      <c r="A137" s="30" t="s">
        <v>136</v>
      </c>
      <c r="B137" s="28" t="s">
        <v>117</v>
      </c>
      <c r="C137" s="31">
        <v>820298</v>
      </c>
      <c r="D137" s="20"/>
      <c r="E137" s="50"/>
      <c r="G137" s="55"/>
    </row>
    <row r="138" spans="1:7" x14ac:dyDescent="0.25">
      <c r="A138" s="30" t="s">
        <v>136</v>
      </c>
      <c r="B138" s="28" t="s">
        <v>16</v>
      </c>
      <c r="C138" s="31">
        <v>2696849</v>
      </c>
      <c r="D138" s="20"/>
      <c r="E138" s="50"/>
      <c r="G138" s="55"/>
    </row>
    <row r="139" spans="1:7" x14ac:dyDescent="0.25">
      <c r="A139" s="27" t="s">
        <v>608</v>
      </c>
      <c r="B139" s="28"/>
      <c r="C139" s="29">
        <v>3517147</v>
      </c>
      <c r="D139" s="20"/>
      <c r="E139" s="53"/>
      <c r="G139" s="54"/>
    </row>
    <row r="140" spans="1:7" x14ac:dyDescent="0.25">
      <c r="A140" s="27" t="s">
        <v>137</v>
      </c>
      <c r="B140" s="28" t="s">
        <v>25</v>
      </c>
      <c r="C140" s="29">
        <v>3380711</v>
      </c>
      <c r="D140" s="20"/>
      <c r="E140" s="53"/>
      <c r="G140" s="54"/>
    </row>
    <row r="141" spans="1:7" x14ac:dyDescent="0.25">
      <c r="A141" s="27" t="s">
        <v>138</v>
      </c>
      <c r="B141" s="28" t="s">
        <v>50</v>
      </c>
      <c r="C141" s="29">
        <v>21408638</v>
      </c>
      <c r="D141" s="20"/>
      <c r="E141" s="53"/>
      <c r="G141" s="54"/>
    </row>
    <row r="142" spans="1:7" x14ac:dyDescent="0.25">
      <c r="A142" s="27" t="s">
        <v>139</v>
      </c>
      <c r="B142" s="28" t="s">
        <v>18</v>
      </c>
      <c r="C142" s="29">
        <v>8190373</v>
      </c>
      <c r="D142" s="20"/>
      <c r="E142" s="53"/>
      <c r="G142" s="54"/>
    </row>
    <row r="143" spans="1:7" x14ac:dyDescent="0.25">
      <c r="A143" s="30" t="s">
        <v>140</v>
      </c>
      <c r="B143" s="28" t="s">
        <v>28</v>
      </c>
      <c r="C143" s="31">
        <v>3014890</v>
      </c>
      <c r="D143" s="20"/>
      <c r="E143" s="50"/>
      <c r="G143" s="55"/>
    </row>
    <row r="144" spans="1:7" x14ac:dyDescent="0.25">
      <c r="A144" s="30" t="s">
        <v>140</v>
      </c>
      <c r="B144" s="28" t="s">
        <v>141</v>
      </c>
      <c r="C144" s="31">
        <v>3430657</v>
      </c>
      <c r="D144" s="20"/>
      <c r="E144" s="50"/>
      <c r="G144" s="55"/>
    </row>
    <row r="145" spans="1:7" x14ac:dyDescent="0.25">
      <c r="A145" s="27" t="s">
        <v>609</v>
      </c>
      <c r="B145" s="28"/>
      <c r="C145" s="29">
        <v>6445547</v>
      </c>
      <c r="D145" s="20"/>
      <c r="E145" s="53"/>
      <c r="G145" s="54"/>
    </row>
    <row r="146" spans="1:7" x14ac:dyDescent="0.25">
      <c r="A146" s="27" t="s">
        <v>142</v>
      </c>
      <c r="B146" s="28" t="s">
        <v>33</v>
      </c>
      <c r="C146" s="29">
        <v>20200910</v>
      </c>
      <c r="D146" s="20"/>
      <c r="E146" s="53"/>
      <c r="G146" s="54"/>
    </row>
    <row r="147" spans="1:7" x14ac:dyDescent="0.25">
      <c r="A147" s="27" t="s">
        <v>143</v>
      </c>
      <c r="B147" s="28" t="s">
        <v>43</v>
      </c>
      <c r="C147" s="29">
        <v>8393391</v>
      </c>
      <c r="D147" s="20"/>
      <c r="E147" s="53"/>
      <c r="G147" s="54"/>
    </row>
    <row r="148" spans="1:7" x14ac:dyDescent="0.25">
      <c r="A148" s="27" t="s">
        <v>144</v>
      </c>
      <c r="B148" s="28" t="s">
        <v>43</v>
      </c>
      <c r="C148" s="29">
        <v>3683802</v>
      </c>
      <c r="D148" s="20"/>
      <c r="E148" s="53"/>
      <c r="G148" s="54"/>
    </row>
    <row r="149" spans="1:7" x14ac:dyDescent="0.25">
      <c r="A149" s="27" t="s">
        <v>145</v>
      </c>
      <c r="B149" s="28" t="s">
        <v>18</v>
      </c>
      <c r="C149" s="29">
        <v>11712278</v>
      </c>
      <c r="D149" s="20"/>
      <c r="E149" s="53"/>
      <c r="G149" s="54"/>
    </row>
    <row r="150" spans="1:7" x14ac:dyDescent="0.25">
      <c r="A150" s="27" t="s">
        <v>146</v>
      </c>
      <c r="B150" s="28" t="s">
        <v>141</v>
      </c>
      <c r="C150" s="29">
        <v>9228187</v>
      </c>
      <c r="D150" s="20"/>
      <c r="E150" s="53"/>
      <c r="G150" s="54"/>
    </row>
    <row r="151" spans="1:7" x14ac:dyDescent="0.25">
      <c r="A151" s="27" t="s">
        <v>147</v>
      </c>
      <c r="B151" s="28" t="s">
        <v>25</v>
      </c>
      <c r="C151" s="29">
        <v>10103223</v>
      </c>
      <c r="D151" s="20"/>
      <c r="E151" s="53"/>
      <c r="G151" s="54"/>
    </row>
    <row r="152" spans="1:7" x14ac:dyDescent="0.25">
      <c r="A152" s="30" t="s">
        <v>148</v>
      </c>
      <c r="B152" s="28" t="s">
        <v>100</v>
      </c>
      <c r="C152" s="31">
        <v>775363</v>
      </c>
      <c r="D152" s="20"/>
      <c r="E152" s="50"/>
      <c r="G152" s="55"/>
    </row>
    <row r="153" spans="1:7" x14ac:dyDescent="0.25">
      <c r="A153" s="30" t="s">
        <v>148</v>
      </c>
      <c r="B153" s="28" t="s">
        <v>18</v>
      </c>
      <c r="C153" s="31">
        <v>20943176</v>
      </c>
      <c r="D153" s="20"/>
      <c r="E153" s="50"/>
      <c r="G153" s="55"/>
    </row>
    <row r="154" spans="1:7" x14ac:dyDescent="0.25">
      <c r="A154" s="27" t="s">
        <v>610</v>
      </c>
      <c r="B154" s="28"/>
      <c r="C154" s="29">
        <v>21718539</v>
      </c>
      <c r="D154" s="20"/>
      <c r="E154" s="53"/>
      <c r="G154" s="54"/>
    </row>
    <row r="155" spans="1:7" x14ac:dyDescent="0.25">
      <c r="A155" s="27" t="s">
        <v>149</v>
      </c>
      <c r="B155" s="28" t="s">
        <v>72</v>
      </c>
      <c r="C155" s="29">
        <v>9521004</v>
      </c>
      <c r="D155" s="20"/>
      <c r="E155" s="53"/>
      <c r="G155" s="54"/>
    </row>
    <row r="156" spans="1:7" x14ac:dyDescent="0.25">
      <c r="A156" s="27" t="s">
        <v>150</v>
      </c>
      <c r="B156" s="28" t="s">
        <v>30</v>
      </c>
      <c r="C156" s="29">
        <v>2873560</v>
      </c>
      <c r="D156" s="20"/>
      <c r="E156" s="53"/>
      <c r="G156" s="54"/>
    </row>
    <row r="157" spans="1:7" x14ac:dyDescent="0.25">
      <c r="A157" s="30" t="s">
        <v>151</v>
      </c>
      <c r="B157" s="28" t="s">
        <v>59</v>
      </c>
      <c r="C157" s="31">
        <v>843569</v>
      </c>
      <c r="D157" s="20"/>
      <c r="E157" s="50"/>
      <c r="G157" s="55"/>
    </row>
    <row r="158" spans="1:7" x14ac:dyDescent="0.25">
      <c r="A158" s="30" t="s">
        <v>151</v>
      </c>
      <c r="B158" s="28" t="s">
        <v>152</v>
      </c>
      <c r="C158" s="31">
        <v>2924597</v>
      </c>
      <c r="D158" s="20"/>
      <c r="E158" s="50"/>
      <c r="G158" s="55"/>
    </row>
    <row r="159" spans="1:7" x14ac:dyDescent="0.25">
      <c r="A159" s="27" t="s">
        <v>611</v>
      </c>
      <c r="B159" s="28"/>
      <c r="C159" s="29">
        <v>3768166</v>
      </c>
      <c r="D159" s="20"/>
      <c r="E159" s="53"/>
      <c r="G159" s="54"/>
    </row>
    <row r="160" spans="1:7" x14ac:dyDescent="0.25">
      <c r="A160" s="27" t="s">
        <v>153</v>
      </c>
      <c r="B160" s="28" t="s">
        <v>25</v>
      </c>
      <c r="C160" s="29">
        <v>5126604</v>
      </c>
      <c r="D160" s="20"/>
      <c r="E160" s="53"/>
      <c r="G160" s="54"/>
    </row>
    <row r="161" spans="1:7" x14ac:dyDescent="0.25">
      <c r="A161" s="30" t="s">
        <v>154</v>
      </c>
      <c r="B161" s="28" t="s">
        <v>52</v>
      </c>
      <c r="C161" s="31">
        <v>4313107</v>
      </c>
      <c r="D161" s="20"/>
      <c r="E161" s="50"/>
      <c r="G161" s="55"/>
    </row>
    <row r="162" spans="1:7" x14ac:dyDescent="0.25">
      <c r="A162" s="30" t="s">
        <v>154</v>
      </c>
      <c r="B162" s="28" t="s">
        <v>47</v>
      </c>
      <c r="C162" s="31">
        <v>287</v>
      </c>
      <c r="D162" s="20"/>
      <c r="E162" s="50"/>
      <c r="G162" s="55"/>
    </row>
    <row r="163" spans="1:7" x14ac:dyDescent="0.25">
      <c r="A163" s="27" t="s">
        <v>612</v>
      </c>
      <c r="B163" s="28"/>
      <c r="C163" s="29">
        <v>4313394</v>
      </c>
      <c r="D163" s="20"/>
      <c r="E163" s="53"/>
      <c r="G163" s="54"/>
    </row>
    <row r="164" spans="1:7" x14ac:dyDescent="0.25">
      <c r="A164" s="27" t="s">
        <v>155</v>
      </c>
      <c r="B164" s="28" t="s">
        <v>39</v>
      </c>
      <c r="C164" s="29">
        <v>10484506</v>
      </c>
      <c r="D164" s="20"/>
      <c r="E164" s="53"/>
      <c r="G164" s="54"/>
    </row>
    <row r="165" spans="1:7" x14ac:dyDescent="0.25">
      <c r="A165" s="27" t="s">
        <v>156</v>
      </c>
      <c r="B165" s="28" t="s">
        <v>37</v>
      </c>
      <c r="C165" s="29">
        <v>5591663</v>
      </c>
      <c r="D165" s="20"/>
      <c r="E165" s="53"/>
      <c r="G165" s="54"/>
    </row>
    <row r="166" spans="1:7" x14ac:dyDescent="0.25">
      <c r="A166" s="27" t="s">
        <v>157</v>
      </c>
      <c r="B166" s="28" t="s">
        <v>30</v>
      </c>
      <c r="C166" s="29">
        <v>4599923</v>
      </c>
      <c r="D166" s="20"/>
      <c r="E166" s="53"/>
      <c r="G166" s="54"/>
    </row>
    <row r="167" spans="1:7" x14ac:dyDescent="0.25">
      <c r="A167" s="27" t="s">
        <v>158</v>
      </c>
      <c r="B167" s="28" t="s">
        <v>50</v>
      </c>
      <c r="C167" s="29">
        <v>14887025</v>
      </c>
      <c r="D167" s="20"/>
      <c r="E167" s="53"/>
      <c r="G167" s="54"/>
    </row>
    <row r="168" spans="1:7" x14ac:dyDescent="0.25">
      <c r="A168" s="27" t="s">
        <v>159</v>
      </c>
      <c r="B168" s="28" t="s">
        <v>43</v>
      </c>
      <c r="C168" s="29">
        <v>6266033</v>
      </c>
      <c r="D168" s="20"/>
      <c r="E168" s="53"/>
      <c r="G168" s="54"/>
    </row>
    <row r="169" spans="1:7" x14ac:dyDescent="0.25">
      <c r="A169" s="27" t="s">
        <v>160</v>
      </c>
      <c r="B169" s="28" t="s">
        <v>39</v>
      </c>
      <c r="C169" s="29">
        <v>13074495</v>
      </c>
      <c r="D169" s="20"/>
      <c r="E169" s="53"/>
      <c r="G169" s="54"/>
    </row>
    <row r="170" spans="1:7" x14ac:dyDescent="0.25">
      <c r="A170" s="27" t="s">
        <v>161</v>
      </c>
      <c r="B170" s="28" t="s">
        <v>57</v>
      </c>
      <c r="C170" s="29">
        <v>3062091</v>
      </c>
      <c r="D170" s="20"/>
      <c r="E170" s="53"/>
      <c r="G170" s="54"/>
    </row>
    <row r="171" spans="1:7" x14ac:dyDescent="0.25">
      <c r="A171" s="27" t="s">
        <v>162</v>
      </c>
      <c r="B171" s="28" t="s">
        <v>25</v>
      </c>
      <c r="C171" s="29">
        <v>7179209</v>
      </c>
      <c r="D171" s="20"/>
      <c r="E171" s="53"/>
      <c r="G171" s="54"/>
    </row>
    <row r="172" spans="1:7" x14ac:dyDescent="0.25">
      <c r="A172" s="27" t="s">
        <v>163</v>
      </c>
      <c r="B172" s="28" t="s">
        <v>27</v>
      </c>
      <c r="C172" s="29">
        <v>3985159</v>
      </c>
      <c r="D172" s="20"/>
      <c r="E172" s="53"/>
      <c r="G172" s="54"/>
    </row>
    <row r="173" spans="1:7" x14ac:dyDescent="0.25">
      <c r="A173" s="27" t="s">
        <v>164</v>
      </c>
      <c r="B173" s="28" t="s">
        <v>54</v>
      </c>
      <c r="C173" s="29">
        <v>3602667</v>
      </c>
      <c r="D173" s="20"/>
      <c r="E173" s="53"/>
      <c r="G173" s="54"/>
    </row>
    <row r="174" spans="1:7" x14ac:dyDescent="0.25">
      <c r="A174" s="27" t="s">
        <v>165</v>
      </c>
      <c r="B174" s="28" t="s">
        <v>68</v>
      </c>
      <c r="C174" s="29">
        <v>9200917</v>
      </c>
      <c r="D174" s="20"/>
      <c r="E174" s="53"/>
      <c r="G174" s="54"/>
    </row>
    <row r="175" spans="1:7" x14ac:dyDescent="0.25">
      <c r="A175" s="27" t="s">
        <v>166</v>
      </c>
      <c r="B175" s="28" t="s">
        <v>124</v>
      </c>
      <c r="C175" s="29">
        <v>34758149</v>
      </c>
      <c r="D175" s="20"/>
      <c r="E175" s="53"/>
      <c r="G175" s="54"/>
    </row>
    <row r="176" spans="1:7" x14ac:dyDescent="0.25">
      <c r="A176" s="27" t="s">
        <v>167</v>
      </c>
      <c r="B176" s="28" t="s">
        <v>25</v>
      </c>
      <c r="C176" s="29">
        <v>2199485</v>
      </c>
      <c r="D176" s="20"/>
      <c r="E176" s="53"/>
      <c r="G176" s="54"/>
    </row>
    <row r="177" spans="1:7" x14ac:dyDescent="0.25">
      <c r="A177" s="27" t="s">
        <v>169</v>
      </c>
      <c r="B177" s="28" t="s">
        <v>168</v>
      </c>
      <c r="C177" s="29">
        <v>39162824</v>
      </c>
      <c r="D177" s="20"/>
      <c r="E177" s="53"/>
      <c r="G177" s="54"/>
    </row>
    <row r="178" spans="1:7" x14ac:dyDescent="0.25">
      <c r="A178" s="30" t="s">
        <v>170</v>
      </c>
      <c r="B178" s="28" t="s">
        <v>31</v>
      </c>
      <c r="C178" s="31">
        <v>888046</v>
      </c>
      <c r="D178" s="20"/>
      <c r="E178" s="50"/>
      <c r="G178" s="55"/>
    </row>
    <row r="179" spans="1:7" x14ac:dyDescent="0.25">
      <c r="A179" s="30" t="s">
        <v>170</v>
      </c>
      <c r="B179" s="28" t="s">
        <v>33</v>
      </c>
      <c r="C179" s="31">
        <v>515503</v>
      </c>
      <c r="D179" s="20"/>
      <c r="E179" s="50"/>
      <c r="G179" s="55"/>
    </row>
    <row r="180" spans="1:7" x14ac:dyDescent="0.25">
      <c r="A180" s="30" t="s">
        <v>170</v>
      </c>
      <c r="B180" s="28" t="s">
        <v>171</v>
      </c>
      <c r="C180" s="31">
        <v>1813263</v>
      </c>
      <c r="D180" s="20"/>
      <c r="E180" s="50"/>
      <c r="G180" s="55"/>
    </row>
    <row r="181" spans="1:7" x14ac:dyDescent="0.25">
      <c r="A181" s="27" t="s">
        <v>613</v>
      </c>
      <c r="B181" s="28"/>
      <c r="C181" s="29">
        <v>3216812</v>
      </c>
      <c r="D181" s="20"/>
      <c r="E181" s="53"/>
      <c r="G181" s="54"/>
    </row>
    <row r="182" spans="1:7" x14ac:dyDescent="0.25">
      <c r="A182" s="27" t="s">
        <v>172</v>
      </c>
      <c r="B182" s="28" t="s">
        <v>117</v>
      </c>
      <c r="C182" s="29">
        <v>3867672</v>
      </c>
      <c r="D182" s="20"/>
      <c r="E182" s="53"/>
      <c r="G182" s="54"/>
    </row>
    <row r="183" spans="1:7" x14ac:dyDescent="0.25">
      <c r="A183" s="27" t="s">
        <v>173</v>
      </c>
      <c r="B183" s="28" t="s">
        <v>50</v>
      </c>
      <c r="C183" s="29">
        <v>6881493</v>
      </c>
      <c r="D183" s="20"/>
      <c r="E183" s="53"/>
      <c r="G183" s="54"/>
    </row>
    <row r="184" spans="1:7" x14ac:dyDescent="0.25">
      <c r="A184" s="27" t="s">
        <v>174</v>
      </c>
      <c r="B184" s="28" t="s">
        <v>54</v>
      </c>
      <c r="C184" s="29">
        <v>3669601</v>
      </c>
      <c r="D184" s="20"/>
      <c r="E184" s="53"/>
      <c r="G184" s="54"/>
    </row>
    <row r="185" spans="1:7" x14ac:dyDescent="0.25">
      <c r="A185" s="27" t="s">
        <v>175</v>
      </c>
      <c r="B185" s="28" t="s">
        <v>39</v>
      </c>
      <c r="C185" s="29">
        <v>3973608</v>
      </c>
      <c r="D185" s="20"/>
      <c r="E185" s="53"/>
      <c r="G185" s="54"/>
    </row>
    <row r="186" spans="1:7" x14ac:dyDescent="0.25">
      <c r="A186" s="27" t="s">
        <v>176</v>
      </c>
      <c r="B186" s="28" t="s">
        <v>74</v>
      </c>
      <c r="C186" s="29">
        <v>9808701</v>
      </c>
      <c r="D186" s="20"/>
      <c r="E186" s="53"/>
      <c r="G186" s="54"/>
    </row>
    <row r="187" spans="1:7" x14ac:dyDescent="0.25">
      <c r="A187" s="27" t="s">
        <v>177</v>
      </c>
      <c r="B187" s="28" t="s">
        <v>18</v>
      </c>
      <c r="C187" s="29">
        <v>3059395</v>
      </c>
      <c r="D187" s="20"/>
      <c r="E187" s="53"/>
      <c r="G187" s="54"/>
    </row>
    <row r="188" spans="1:7" x14ac:dyDescent="0.25">
      <c r="A188" s="27" t="s">
        <v>178</v>
      </c>
      <c r="B188" s="28" t="s">
        <v>43</v>
      </c>
      <c r="C188" s="29">
        <v>8930878</v>
      </c>
      <c r="D188" s="20"/>
      <c r="E188" s="53"/>
      <c r="G188" s="54"/>
    </row>
    <row r="189" spans="1:7" x14ac:dyDescent="0.25">
      <c r="A189" s="27" t="s">
        <v>179</v>
      </c>
      <c r="B189" s="28" t="s">
        <v>55</v>
      </c>
      <c r="C189" s="29">
        <v>8906179</v>
      </c>
      <c r="D189" s="20"/>
      <c r="E189" s="53"/>
      <c r="G189" s="54"/>
    </row>
    <row r="190" spans="1:7" x14ac:dyDescent="0.25">
      <c r="A190" s="27" t="s">
        <v>180</v>
      </c>
      <c r="B190" s="28" t="s">
        <v>114</v>
      </c>
      <c r="C190" s="29">
        <v>3077256</v>
      </c>
      <c r="D190" s="20"/>
      <c r="E190" s="53"/>
      <c r="G190" s="54"/>
    </row>
    <row r="191" spans="1:7" x14ac:dyDescent="0.25">
      <c r="A191" s="30" t="s">
        <v>181</v>
      </c>
      <c r="B191" s="28" t="s">
        <v>50</v>
      </c>
      <c r="C191" s="31">
        <v>2660714</v>
      </c>
      <c r="D191" s="20"/>
      <c r="E191" s="50"/>
      <c r="G191" s="55"/>
    </row>
    <row r="192" spans="1:7" x14ac:dyDescent="0.25">
      <c r="A192" s="30" t="s">
        <v>181</v>
      </c>
      <c r="B192" s="28" t="s">
        <v>48</v>
      </c>
      <c r="C192" s="31">
        <v>1208280</v>
      </c>
      <c r="D192" s="20"/>
      <c r="E192" s="50"/>
      <c r="G192" s="55"/>
    </row>
    <row r="193" spans="1:7" x14ac:dyDescent="0.25">
      <c r="A193" s="27" t="s">
        <v>614</v>
      </c>
      <c r="B193" s="28"/>
      <c r="C193" s="29">
        <v>3868994</v>
      </c>
      <c r="D193" s="20"/>
      <c r="E193" s="53"/>
      <c r="G193" s="54"/>
    </row>
    <row r="194" spans="1:7" x14ac:dyDescent="0.25">
      <c r="A194" s="27" t="s">
        <v>182</v>
      </c>
      <c r="B194" s="28" t="s">
        <v>43</v>
      </c>
      <c r="C194" s="29">
        <v>4234916</v>
      </c>
      <c r="D194" s="20"/>
      <c r="E194" s="53"/>
      <c r="G194" s="54"/>
    </row>
    <row r="195" spans="1:7" x14ac:dyDescent="0.25">
      <c r="A195" s="27" t="s">
        <v>183</v>
      </c>
      <c r="B195" s="28" t="s">
        <v>68</v>
      </c>
      <c r="C195" s="29">
        <v>11908021</v>
      </c>
      <c r="D195" s="20"/>
      <c r="E195" s="53"/>
      <c r="G195" s="54"/>
    </row>
    <row r="196" spans="1:7" x14ac:dyDescent="0.25">
      <c r="A196" s="27" t="s">
        <v>184</v>
      </c>
      <c r="B196" s="28" t="s">
        <v>39</v>
      </c>
      <c r="C196" s="29">
        <v>8482378</v>
      </c>
      <c r="D196" s="20"/>
      <c r="E196" s="53"/>
      <c r="G196" s="54"/>
    </row>
    <row r="197" spans="1:7" x14ac:dyDescent="0.25">
      <c r="A197" s="27" t="s">
        <v>185</v>
      </c>
      <c r="B197" s="28" t="s">
        <v>18</v>
      </c>
      <c r="C197" s="29">
        <v>4786494</v>
      </c>
      <c r="D197" s="20"/>
      <c r="E197" s="53"/>
      <c r="G197" s="54"/>
    </row>
    <row r="198" spans="1:7" x14ac:dyDescent="0.25">
      <c r="A198" s="27" t="s">
        <v>186</v>
      </c>
      <c r="B198" s="28" t="s">
        <v>31</v>
      </c>
      <c r="C198" s="29">
        <v>6706760</v>
      </c>
      <c r="D198" s="20"/>
      <c r="E198" s="53"/>
      <c r="G198" s="54"/>
    </row>
    <row r="199" spans="1:7" x14ac:dyDescent="0.25">
      <c r="A199" s="27" t="s">
        <v>188</v>
      </c>
      <c r="B199" s="28" t="s">
        <v>187</v>
      </c>
      <c r="C199" s="29">
        <v>5133886</v>
      </c>
      <c r="D199" s="20"/>
      <c r="E199" s="53"/>
      <c r="G199" s="54"/>
    </row>
    <row r="200" spans="1:7" x14ac:dyDescent="0.25">
      <c r="A200" s="27" t="s">
        <v>189</v>
      </c>
      <c r="B200" s="28" t="s">
        <v>52</v>
      </c>
      <c r="C200" s="29">
        <v>7357789</v>
      </c>
      <c r="D200" s="20"/>
      <c r="E200" s="53"/>
      <c r="G200" s="54"/>
    </row>
    <row r="201" spans="1:7" x14ac:dyDescent="0.25">
      <c r="A201" s="27" t="s">
        <v>190</v>
      </c>
      <c r="B201" s="28" t="s">
        <v>50</v>
      </c>
      <c r="C201" s="29">
        <v>8569745</v>
      </c>
      <c r="D201" s="20"/>
      <c r="E201" s="53"/>
      <c r="G201" s="54"/>
    </row>
    <row r="202" spans="1:7" x14ac:dyDescent="0.25">
      <c r="A202" s="30" t="s">
        <v>191</v>
      </c>
      <c r="B202" s="28" t="s">
        <v>30</v>
      </c>
      <c r="C202" s="31">
        <v>2691951</v>
      </c>
      <c r="D202" s="20"/>
      <c r="E202" s="50"/>
      <c r="G202" s="55"/>
    </row>
    <row r="203" spans="1:7" x14ac:dyDescent="0.25">
      <c r="A203" s="30" t="s">
        <v>191</v>
      </c>
      <c r="B203" s="28" t="s">
        <v>31</v>
      </c>
      <c r="C203" s="31">
        <v>15818689</v>
      </c>
      <c r="D203" s="20"/>
      <c r="E203" s="50"/>
      <c r="G203" s="55"/>
    </row>
    <row r="204" spans="1:7" x14ac:dyDescent="0.25">
      <c r="A204" s="27" t="s">
        <v>615</v>
      </c>
      <c r="B204" s="28"/>
      <c r="C204" s="29">
        <v>18510640</v>
      </c>
      <c r="D204" s="20"/>
      <c r="E204" s="53"/>
      <c r="G204" s="54"/>
    </row>
    <row r="205" spans="1:7" x14ac:dyDescent="0.25">
      <c r="A205" s="27" t="s">
        <v>192</v>
      </c>
      <c r="B205" s="28" t="s">
        <v>18</v>
      </c>
      <c r="C205" s="29">
        <v>4789428</v>
      </c>
      <c r="D205" s="20"/>
      <c r="E205" s="53"/>
      <c r="G205" s="54"/>
    </row>
    <row r="206" spans="1:7" x14ac:dyDescent="0.25">
      <c r="A206" s="27" t="s">
        <v>193</v>
      </c>
      <c r="B206" s="28" t="s">
        <v>57</v>
      </c>
      <c r="C206" s="29">
        <v>10804562</v>
      </c>
      <c r="D206" s="20"/>
      <c r="E206" s="53"/>
      <c r="G206" s="54"/>
    </row>
    <row r="207" spans="1:7" x14ac:dyDescent="0.25">
      <c r="A207" s="27" t="s">
        <v>194</v>
      </c>
      <c r="B207" s="28" t="s">
        <v>18</v>
      </c>
      <c r="C207" s="29">
        <v>11824204</v>
      </c>
      <c r="D207" s="20"/>
      <c r="E207" s="53"/>
      <c r="G207" s="54"/>
    </row>
    <row r="208" spans="1:7" x14ac:dyDescent="0.25">
      <c r="A208" s="27" t="s">
        <v>195</v>
      </c>
      <c r="B208" s="28" t="s">
        <v>18</v>
      </c>
      <c r="C208" s="29">
        <v>6085807</v>
      </c>
      <c r="D208" s="20"/>
      <c r="E208" s="53"/>
      <c r="G208" s="54"/>
    </row>
    <row r="209" spans="1:7" x14ac:dyDescent="0.25">
      <c r="A209" s="27" t="s">
        <v>196</v>
      </c>
      <c r="B209" s="28" t="s">
        <v>50</v>
      </c>
      <c r="C209" s="29">
        <v>13671932</v>
      </c>
      <c r="D209" s="20"/>
      <c r="E209" s="53"/>
      <c r="G209" s="54"/>
    </row>
    <row r="210" spans="1:7" x14ac:dyDescent="0.25">
      <c r="A210" s="27" t="s">
        <v>197</v>
      </c>
      <c r="B210" s="28" t="s">
        <v>117</v>
      </c>
      <c r="C210" s="29">
        <v>4104631</v>
      </c>
      <c r="D210" s="20"/>
      <c r="E210" s="53"/>
      <c r="G210" s="54"/>
    </row>
    <row r="211" spans="1:7" x14ac:dyDescent="0.25">
      <c r="A211" s="27" t="s">
        <v>198</v>
      </c>
      <c r="B211" s="28" t="s">
        <v>50</v>
      </c>
      <c r="C211" s="29">
        <v>8462630</v>
      </c>
      <c r="D211" s="20"/>
      <c r="E211" s="53"/>
      <c r="G211" s="54"/>
    </row>
    <row r="212" spans="1:7" x14ac:dyDescent="0.25">
      <c r="A212" s="27" t="s">
        <v>199</v>
      </c>
      <c r="B212" s="28" t="s">
        <v>117</v>
      </c>
      <c r="C212" s="29">
        <v>3490778</v>
      </c>
      <c r="D212" s="20"/>
      <c r="E212" s="53"/>
      <c r="G212" s="54"/>
    </row>
    <row r="213" spans="1:7" x14ac:dyDescent="0.25">
      <c r="A213" s="30" t="s">
        <v>200</v>
      </c>
      <c r="B213" s="28" t="s">
        <v>25</v>
      </c>
      <c r="C213" s="31">
        <v>278378</v>
      </c>
      <c r="D213" s="20"/>
      <c r="E213" s="50"/>
      <c r="G213" s="55"/>
    </row>
    <row r="214" spans="1:7" x14ac:dyDescent="0.25">
      <c r="A214" s="30" t="s">
        <v>200</v>
      </c>
      <c r="B214" s="28" t="s">
        <v>27</v>
      </c>
      <c r="C214" s="31">
        <v>3263724</v>
      </c>
      <c r="D214" s="20"/>
      <c r="E214" s="50"/>
      <c r="G214" s="55"/>
    </row>
    <row r="215" spans="1:7" x14ac:dyDescent="0.25">
      <c r="A215" s="27" t="s">
        <v>616</v>
      </c>
      <c r="B215" s="28"/>
      <c r="C215" s="29">
        <v>3542102</v>
      </c>
      <c r="D215" s="20"/>
      <c r="E215" s="53"/>
      <c r="G215" s="54"/>
    </row>
    <row r="216" spans="1:7" x14ac:dyDescent="0.25">
      <c r="A216" s="30" t="s">
        <v>201</v>
      </c>
      <c r="B216" s="28" t="s">
        <v>22</v>
      </c>
      <c r="C216" s="31">
        <v>8125</v>
      </c>
      <c r="D216" s="20"/>
      <c r="E216" s="50"/>
      <c r="G216" s="55"/>
    </row>
    <row r="217" spans="1:7" x14ac:dyDescent="0.25">
      <c r="A217" s="30" t="s">
        <v>201</v>
      </c>
      <c r="B217" s="28" t="s">
        <v>24</v>
      </c>
      <c r="C217" s="31">
        <v>2315799</v>
      </c>
      <c r="D217" s="20"/>
      <c r="E217" s="50"/>
      <c r="G217" s="55"/>
    </row>
    <row r="218" spans="1:7" x14ac:dyDescent="0.25">
      <c r="A218" s="27" t="s">
        <v>617</v>
      </c>
      <c r="B218" s="28"/>
      <c r="C218" s="29">
        <v>2323924</v>
      </c>
      <c r="D218" s="20"/>
      <c r="E218" s="53"/>
      <c r="G218" s="54"/>
    </row>
    <row r="219" spans="1:7" x14ac:dyDescent="0.25">
      <c r="A219" s="27" t="s">
        <v>202</v>
      </c>
      <c r="B219" s="28" t="s">
        <v>43</v>
      </c>
      <c r="C219" s="29">
        <v>3183393</v>
      </c>
      <c r="D219" s="20"/>
      <c r="E219" s="53"/>
      <c r="G219" s="54"/>
    </row>
    <row r="220" spans="1:7" x14ac:dyDescent="0.25">
      <c r="A220" s="27" t="s">
        <v>203</v>
      </c>
      <c r="B220" s="28" t="s">
        <v>124</v>
      </c>
      <c r="C220" s="29">
        <v>31030081</v>
      </c>
      <c r="D220" s="20"/>
      <c r="E220" s="53"/>
      <c r="G220" s="54"/>
    </row>
    <row r="221" spans="1:7" x14ac:dyDescent="0.25">
      <c r="A221" s="27" t="s">
        <v>204</v>
      </c>
      <c r="B221" s="28" t="s">
        <v>114</v>
      </c>
      <c r="C221" s="29">
        <v>22066276</v>
      </c>
      <c r="D221" s="20"/>
      <c r="E221" s="53"/>
      <c r="G221" s="54"/>
    </row>
    <row r="222" spans="1:7" x14ac:dyDescent="0.25">
      <c r="A222" s="27" t="s">
        <v>205</v>
      </c>
      <c r="B222" s="28" t="s">
        <v>82</v>
      </c>
      <c r="C222" s="29">
        <v>18905477</v>
      </c>
      <c r="D222" s="20"/>
      <c r="E222" s="53"/>
      <c r="G222" s="54"/>
    </row>
    <row r="223" spans="1:7" x14ac:dyDescent="0.25">
      <c r="A223" s="27" t="s">
        <v>207</v>
      </c>
      <c r="B223" s="28" t="s">
        <v>206</v>
      </c>
      <c r="C223" s="29">
        <v>13986787</v>
      </c>
      <c r="D223" s="20"/>
      <c r="E223" s="53"/>
      <c r="G223" s="54"/>
    </row>
    <row r="224" spans="1:7" x14ac:dyDescent="0.25">
      <c r="A224" s="27" t="s">
        <v>208</v>
      </c>
      <c r="B224" s="28" t="s">
        <v>74</v>
      </c>
      <c r="C224" s="29">
        <v>6240719</v>
      </c>
      <c r="D224" s="20"/>
      <c r="E224" s="53"/>
      <c r="G224" s="54"/>
    </row>
    <row r="225" spans="1:7" x14ac:dyDescent="0.25">
      <c r="A225" s="30" t="s">
        <v>209</v>
      </c>
      <c r="B225" s="28" t="s">
        <v>141</v>
      </c>
      <c r="C225" s="31">
        <v>1067664</v>
      </c>
      <c r="D225" s="20"/>
      <c r="E225" s="50"/>
      <c r="G225" s="55"/>
    </row>
    <row r="226" spans="1:7" x14ac:dyDescent="0.25">
      <c r="A226" s="30" t="s">
        <v>209</v>
      </c>
      <c r="B226" s="28" t="s">
        <v>187</v>
      </c>
      <c r="C226" s="31">
        <v>11736155</v>
      </c>
      <c r="D226" s="20"/>
      <c r="E226" s="50"/>
      <c r="G226" s="55"/>
    </row>
    <row r="227" spans="1:7" x14ac:dyDescent="0.25">
      <c r="A227" s="27" t="s">
        <v>618</v>
      </c>
      <c r="B227" s="28"/>
      <c r="C227" s="29">
        <v>12803819</v>
      </c>
      <c r="D227" s="20"/>
      <c r="E227" s="53"/>
      <c r="G227" s="54"/>
    </row>
    <row r="228" spans="1:7" x14ac:dyDescent="0.25">
      <c r="A228" s="27" t="s">
        <v>210</v>
      </c>
      <c r="B228" s="28" t="s">
        <v>50</v>
      </c>
      <c r="C228" s="29">
        <v>12619363</v>
      </c>
      <c r="D228" s="20"/>
      <c r="E228" s="53"/>
      <c r="G228" s="54"/>
    </row>
    <row r="229" spans="1:7" x14ac:dyDescent="0.25">
      <c r="A229" s="27" t="s">
        <v>211</v>
      </c>
      <c r="B229" s="28" t="s">
        <v>43</v>
      </c>
      <c r="C229" s="29">
        <v>8849499</v>
      </c>
      <c r="D229" s="20"/>
      <c r="E229" s="53"/>
      <c r="G229" s="54"/>
    </row>
    <row r="230" spans="1:7" x14ac:dyDescent="0.25">
      <c r="A230" s="27" t="s">
        <v>212</v>
      </c>
      <c r="B230" s="28" t="s">
        <v>50</v>
      </c>
      <c r="C230" s="29">
        <v>13482950</v>
      </c>
      <c r="D230" s="20"/>
      <c r="E230" s="53"/>
      <c r="G230" s="54"/>
    </row>
    <row r="231" spans="1:7" x14ac:dyDescent="0.25">
      <c r="A231" s="30" t="s">
        <v>213</v>
      </c>
      <c r="B231" s="28" t="s">
        <v>117</v>
      </c>
      <c r="C231" s="31">
        <v>152954</v>
      </c>
      <c r="D231" s="20"/>
      <c r="E231" s="50"/>
      <c r="G231" s="55"/>
    </row>
    <row r="232" spans="1:7" x14ac:dyDescent="0.25">
      <c r="A232" s="30" t="s">
        <v>213</v>
      </c>
      <c r="B232" s="28" t="s">
        <v>43</v>
      </c>
      <c r="C232" s="31">
        <v>6040015</v>
      </c>
      <c r="D232" s="20"/>
      <c r="E232" s="50"/>
      <c r="G232" s="55"/>
    </row>
    <row r="233" spans="1:7" x14ac:dyDescent="0.25">
      <c r="A233" s="27" t="s">
        <v>619</v>
      </c>
      <c r="B233" s="28"/>
      <c r="C233" s="29">
        <v>6192969</v>
      </c>
      <c r="D233" s="20"/>
      <c r="E233" s="53"/>
      <c r="G233" s="54"/>
    </row>
    <row r="234" spans="1:7" x14ac:dyDescent="0.25">
      <c r="A234" s="27" t="s">
        <v>214</v>
      </c>
      <c r="B234" s="28" t="s">
        <v>28</v>
      </c>
      <c r="C234" s="29">
        <v>4780399</v>
      </c>
      <c r="D234" s="20"/>
      <c r="E234" s="53"/>
      <c r="G234" s="54"/>
    </row>
    <row r="235" spans="1:7" x14ac:dyDescent="0.25">
      <c r="A235" s="27" t="s">
        <v>215</v>
      </c>
      <c r="B235" s="28" t="s">
        <v>69</v>
      </c>
      <c r="C235" s="29">
        <v>7074562</v>
      </c>
      <c r="D235" s="20"/>
      <c r="E235" s="53"/>
      <c r="G235" s="54"/>
    </row>
    <row r="236" spans="1:7" x14ac:dyDescent="0.25">
      <c r="A236" s="27" t="s">
        <v>216</v>
      </c>
      <c r="B236" s="28" t="s">
        <v>43</v>
      </c>
      <c r="C236" s="29">
        <v>7038238</v>
      </c>
      <c r="D236" s="20"/>
      <c r="E236" s="53"/>
      <c r="G236" s="54"/>
    </row>
    <row r="237" spans="1:7" x14ac:dyDescent="0.25">
      <c r="A237" s="27" t="s">
        <v>218</v>
      </c>
      <c r="B237" s="28" t="s">
        <v>217</v>
      </c>
      <c r="C237" s="29">
        <v>15118792</v>
      </c>
      <c r="D237" s="20"/>
      <c r="E237" s="53"/>
      <c r="G237" s="54"/>
    </row>
    <row r="238" spans="1:7" x14ac:dyDescent="0.25">
      <c r="A238" s="27" t="s">
        <v>219</v>
      </c>
      <c r="B238" s="28" t="s">
        <v>64</v>
      </c>
      <c r="C238" s="29">
        <v>18514353</v>
      </c>
      <c r="D238" s="20"/>
      <c r="E238" s="53"/>
      <c r="G238" s="54"/>
    </row>
    <row r="239" spans="1:7" x14ac:dyDescent="0.25">
      <c r="A239" s="27" t="s">
        <v>220</v>
      </c>
      <c r="B239" s="28" t="s">
        <v>82</v>
      </c>
      <c r="C239" s="29">
        <v>14483381</v>
      </c>
      <c r="D239" s="20"/>
      <c r="E239" s="53"/>
      <c r="G239" s="54"/>
    </row>
    <row r="240" spans="1:7" x14ac:dyDescent="0.25">
      <c r="A240" s="27" t="s">
        <v>221</v>
      </c>
      <c r="B240" s="28" t="s">
        <v>68</v>
      </c>
      <c r="C240" s="29">
        <v>5170610</v>
      </c>
      <c r="D240" s="20"/>
      <c r="E240" s="53"/>
      <c r="G240" s="54"/>
    </row>
    <row r="241" spans="1:7" x14ac:dyDescent="0.25">
      <c r="A241" s="30" t="s">
        <v>222</v>
      </c>
      <c r="B241" s="28" t="s">
        <v>50</v>
      </c>
      <c r="C241" s="31">
        <v>1196</v>
      </c>
      <c r="D241" s="20"/>
      <c r="E241" s="50"/>
      <c r="G241" s="55"/>
    </row>
    <row r="242" spans="1:7" x14ac:dyDescent="0.25">
      <c r="A242" s="30" t="s">
        <v>222</v>
      </c>
      <c r="B242" s="28" t="s">
        <v>48</v>
      </c>
      <c r="C242" s="31">
        <v>13454535</v>
      </c>
      <c r="D242" s="20"/>
      <c r="E242" s="50"/>
      <c r="G242" s="55"/>
    </row>
    <row r="243" spans="1:7" x14ac:dyDescent="0.25">
      <c r="A243" s="27" t="s">
        <v>620</v>
      </c>
      <c r="B243" s="28"/>
      <c r="C243" s="29">
        <v>13455731</v>
      </c>
      <c r="D243" s="20"/>
      <c r="E243" s="53"/>
      <c r="G243" s="54"/>
    </row>
    <row r="244" spans="1:7" x14ac:dyDescent="0.25">
      <c r="A244" s="27" t="s">
        <v>223</v>
      </c>
      <c r="B244" s="28" t="s">
        <v>78</v>
      </c>
      <c r="C244" s="29">
        <v>3544609</v>
      </c>
      <c r="D244" s="20"/>
      <c r="E244" s="53"/>
      <c r="G244" s="54"/>
    </row>
    <row r="245" spans="1:7" x14ac:dyDescent="0.25">
      <c r="A245" s="27" t="s">
        <v>224</v>
      </c>
      <c r="B245" s="28" t="s">
        <v>64</v>
      </c>
      <c r="C245" s="29">
        <v>16196997</v>
      </c>
      <c r="D245" s="20"/>
      <c r="E245" s="53"/>
      <c r="G245" s="54"/>
    </row>
    <row r="246" spans="1:7" x14ac:dyDescent="0.25">
      <c r="A246" s="27" t="s">
        <v>225</v>
      </c>
      <c r="B246" s="28" t="s">
        <v>27</v>
      </c>
      <c r="C246" s="29">
        <v>2152906</v>
      </c>
      <c r="D246" s="20"/>
      <c r="E246" s="53"/>
      <c r="G246" s="54"/>
    </row>
    <row r="247" spans="1:7" x14ac:dyDescent="0.25">
      <c r="A247" s="27" t="s">
        <v>226</v>
      </c>
      <c r="B247" s="28" t="s">
        <v>28</v>
      </c>
      <c r="C247" s="29">
        <v>4307998</v>
      </c>
      <c r="D247" s="20"/>
      <c r="E247" s="53"/>
      <c r="G247" s="54"/>
    </row>
    <row r="248" spans="1:7" x14ac:dyDescent="0.25">
      <c r="A248" s="30" t="s">
        <v>227</v>
      </c>
      <c r="B248" s="28" t="s">
        <v>28</v>
      </c>
      <c r="C248" s="31">
        <v>6606888</v>
      </c>
      <c r="D248" s="20"/>
      <c r="E248" s="50"/>
      <c r="G248" s="55"/>
    </row>
    <row r="249" spans="1:7" x14ac:dyDescent="0.25">
      <c r="A249" s="30" t="s">
        <v>227</v>
      </c>
      <c r="B249" s="28" t="s">
        <v>57</v>
      </c>
      <c r="C249" s="31">
        <v>356758</v>
      </c>
      <c r="D249" s="20"/>
      <c r="E249" s="50"/>
      <c r="G249" s="55"/>
    </row>
    <row r="250" spans="1:7" x14ac:dyDescent="0.25">
      <c r="A250" s="27" t="s">
        <v>632</v>
      </c>
      <c r="B250" s="28"/>
      <c r="C250" s="29">
        <v>6963646</v>
      </c>
      <c r="D250" s="20"/>
      <c r="E250" s="53"/>
      <c r="G250" s="54"/>
    </row>
    <row r="251" spans="1:7" x14ac:dyDescent="0.25">
      <c r="A251" s="27" t="s">
        <v>228</v>
      </c>
      <c r="B251" s="28" t="s">
        <v>72</v>
      </c>
      <c r="C251" s="29">
        <v>6186563</v>
      </c>
      <c r="D251" s="20"/>
      <c r="E251" s="53"/>
      <c r="G251" s="54"/>
    </row>
    <row r="252" spans="1:7" x14ac:dyDescent="0.25">
      <c r="A252" s="27" t="s">
        <v>229</v>
      </c>
      <c r="B252" s="28" t="s">
        <v>50</v>
      </c>
      <c r="C252" s="29">
        <v>6202238</v>
      </c>
      <c r="D252" s="20"/>
      <c r="E252" s="53"/>
      <c r="G252" s="54"/>
    </row>
    <row r="253" spans="1:7" x14ac:dyDescent="0.25">
      <c r="A253" s="27" t="s">
        <v>230</v>
      </c>
      <c r="B253" s="28" t="s">
        <v>50</v>
      </c>
      <c r="C253" s="29">
        <v>7635310</v>
      </c>
      <c r="D253" s="20"/>
      <c r="E253" s="53"/>
      <c r="G253" s="54"/>
    </row>
    <row r="254" spans="1:7" x14ac:dyDescent="0.25">
      <c r="A254" s="27" t="s">
        <v>231</v>
      </c>
      <c r="B254" s="28" t="s">
        <v>50</v>
      </c>
      <c r="C254" s="29">
        <v>9482203</v>
      </c>
      <c r="D254" s="20"/>
      <c r="E254" s="53"/>
      <c r="G254" s="54"/>
    </row>
    <row r="255" spans="1:7" x14ac:dyDescent="0.25">
      <c r="A255" s="27" t="s">
        <v>232</v>
      </c>
      <c r="B255" s="28" t="s">
        <v>16</v>
      </c>
      <c r="C255" s="29">
        <v>4588980</v>
      </c>
      <c r="D255" s="20"/>
      <c r="E255" s="53"/>
      <c r="G255" s="54"/>
    </row>
    <row r="256" spans="1:7" x14ac:dyDescent="0.25">
      <c r="A256" s="27" t="s">
        <v>233</v>
      </c>
      <c r="B256" s="28" t="s">
        <v>68</v>
      </c>
      <c r="C256" s="29">
        <v>6678729</v>
      </c>
      <c r="D256" s="20"/>
      <c r="E256" s="53"/>
      <c r="G256" s="54"/>
    </row>
    <row r="257" spans="1:7" x14ac:dyDescent="0.25">
      <c r="A257" s="27" t="s">
        <v>234</v>
      </c>
      <c r="B257" s="28" t="s">
        <v>114</v>
      </c>
      <c r="C257" s="29">
        <v>6222151</v>
      </c>
      <c r="D257" s="20"/>
      <c r="E257" s="53"/>
      <c r="G257" s="54"/>
    </row>
    <row r="258" spans="1:7" x14ac:dyDescent="0.25">
      <c r="A258" s="30" t="s">
        <v>235</v>
      </c>
      <c r="B258" s="28" t="s">
        <v>30</v>
      </c>
      <c r="C258" s="31">
        <v>5229483</v>
      </c>
      <c r="D258" s="20"/>
      <c r="E258" s="50"/>
      <c r="G258" s="55"/>
    </row>
    <row r="259" spans="1:7" x14ac:dyDescent="0.25">
      <c r="A259" s="30" t="s">
        <v>235</v>
      </c>
      <c r="B259" s="28" t="s">
        <v>39</v>
      </c>
      <c r="C259" s="31">
        <v>599328</v>
      </c>
      <c r="D259" s="20"/>
      <c r="E259" s="50"/>
      <c r="G259" s="55"/>
    </row>
    <row r="260" spans="1:7" x14ac:dyDescent="0.25">
      <c r="A260" s="27" t="s">
        <v>621</v>
      </c>
      <c r="B260" s="28"/>
      <c r="C260" s="29">
        <v>5828811</v>
      </c>
      <c r="D260" s="20"/>
      <c r="E260" s="53"/>
      <c r="G260" s="54"/>
    </row>
    <row r="261" spans="1:7" x14ac:dyDescent="0.25">
      <c r="A261" s="27" t="s">
        <v>236</v>
      </c>
      <c r="B261" s="28" t="s">
        <v>74</v>
      </c>
      <c r="C261" s="29">
        <v>13098668</v>
      </c>
      <c r="D261" s="20"/>
      <c r="E261" s="53"/>
      <c r="G261" s="54"/>
    </row>
    <row r="262" spans="1:7" x14ac:dyDescent="0.25">
      <c r="A262" s="30" t="s">
        <v>237</v>
      </c>
      <c r="B262" s="28" t="s">
        <v>124</v>
      </c>
      <c r="C262" s="31">
        <v>27484</v>
      </c>
      <c r="D262" s="20"/>
      <c r="E262" s="50"/>
      <c r="G262" s="55"/>
    </row>
    <row r="263" spans="1:7" x14ac:dyDescent="0.25">
      <c r="A263" s="30" t="s">
        <v>237</v>
      </c>
      <c r="B263" s="28" t="s">
        <v>22</v>
      </c>
      <c r="C263" s="31">
        <v>12738234</v>
      </c>
      <c r="D263" s="20"/>
      <c r="E263" s="50"/>
      <c r="G263" s="55"/>
    </row>
    <row r="264" spans="1:7" x14ac:dyDescent="0.25">
      <c r="A264" s="27" t="s">
        <v>622</v>
      </c>
      <c r="B264" s="28"/>
      <c r="C264" s="29">
        <v>12765718</v>
      </c>
      <c r="D264" s="20"/>
      <c r="E264" s="53"/>
      <c r="G264" s="54"/>
    </row>
    <row r="265" spans="1:7" x14ac:dyDescent="0.25">
      <c r="A265" s="27" t="s">
        <v>238</v>
      </c>
      <c r="B265" s="28" t="s">
        <v>47</v>
      </c>
      <c r="C265" s="29">
        <v>3872717</v>
      </c>
      <c r="D265" s="20"/>
      <c r="E265" s="53"/>
      <c r="G265" s="54"/>
    </row>
    <row r="266" spans="1:7" x14ac:dyDescent="0.25">
      <c r="A266" s="27" t="s">
        <v>239</v>
      </c>
      <c r="B266" s="28" t="s">
        <v>50</v>
      </c>
      <c r="C266" s="29">
        <v>16727387</v>
      </c>
      <c r="D266" s="20"/>
      <c r="E266" s="53"/>
      <c r="G266" s="54"/>
    </row>
    <row r="267" spans="1:7" x14ac:dyDescent="0.25">
      <c r="A267" s="27" t="s">
        <v>240</v>
      </c>
      <c r="B267" s="28" t="s">
        <v>64</v>
      </c>
      <c r="C267" s="29">
        <v>9315055</v>
      </c>
      <c r="D267" s="20"/>
      <c r="E267" s="53"/>
      <c r="G267" s="54"/>
    </row>
    <row r="268" spans="1:7" x14ac:dyDescent="0.25">
      <c r="A268" s="27" t="s">
        <v>241</v>
      </c>
      <c r="B268" s="28" t="s">
        <v>43</v>
      </c>
      <c r="C268" s="29">
        <v>5338644</v>
      </c>
      <c r="D268" s="20"/>
      <c r="E268" s="53"/>
      <c r="G268" s="54"/>
    </row>
    <row r="269" spans="1:7" x14ac:dyDescent="0.25">
      <c r="A269" s="27" t="s">
        <v>242</v>
      </c>
      <c r="B269" s="28" t="s">
        <v>50</v>
      </c>
      <c r="C269" s="29">
        <v>7224137</v>
      </c>
      <c r="D269" s="20"/>
      <c r="E269" s="53"/>
      <c r="G269" s="54"/>
    </row>
    <row r="270" spans="1:7" x14ac:dyDescent="0.25">
      <c r="A270" s="27" t="s">
        <v>243</v>
      </c>
      <c r="B270" s="28" t="s">
        <v>18</v>
      </c>
      <c r="C270" s="29">
        <v>5295913</v>
      </c>
      <c r="D270" s="20"/>
      <c r="E270" s="53"/>
      <c r="G270" s="54"/>
    </row>
    <row r="271" spans="1:7" x14ac:dyDescent="0.25">
      <c r="A271" s="27" t="s">
        <v>244</v>
      </c>
      <c r="B271" s="28" t="s">
        <v>50</v>
      </c>
      <c r="C271" s="29">
        <v>3606990</v>
      </c>
      <c r="D271" s="20"/>
      <c r="E271" s="53"/>
      <c r="G271" s="54"/>
    </row>
    <row r="272" spans="1:7" x14ac:dyDescent="0.25">
      <c r="A272" s="30" t="s">
        <v>245</v>
      </c>
      <c r="B272" s="28" t="s">
        <v>39</v>
      </c>
      <c r="C272" s="31">
        <v>466248</v>
      </c>
      <c r="D272" s="20"/>
      <c r="E272" s="50"/>
      <c r="G272" s="55"/>
    </row>
    <row r="273" spans="1:7" x14ac:dyDescent="0.25">
      <c r="A273" s="30" t="s">
        <v>245</v>
      </c>
      <c r="B273" s="28" t="s">
        <v>33</v>
      </c>
      <c r="C273" s="31">
        <v>7722547</v>
      </c>
      <c r="D273" s="20"/>
      <c r="E273" s="50"/>
      <c r="G273" s="55"/>
    </row>
    <row r="274" spans="1:7" x14ac:dyDescent="0.25">
      <c r="A274" s="27" t="s">
        <v>623</v>
      </c>
      <c r="B274" s="28"/>
      <c r="C274" s="29">
        <v>8188795</v>
      </c>
      <c r="D274" s="20"/>
      <c r="E274" s="53"/>
      <c r="G274" s="54"/>
    </row>
    <row r="275" spans="1:7" x14ac:dyDescent="0.25">
      <c r="A275" s="27" t="s">
        <v>246</v>
      </c>
      <c r="B275" s="28" t="s">
        <v>62</v>
      </c>
      <c r="C275" s="29">
        <v>21007902</v>
      </c>
      <c r="D275" s="20"/>
      <c r="E275" s="53"/>
      <c r="G275" s="54"/>
    </row>
    <row r="276" spans="1:7" x14ac:dyDescent="0.25">
      <c r="A276" s="27" t="s">
        <v>247</v>
      </c>
      <c r="B276" s="28" t="s">
        <v>69</v>
      </c>
      <c r="C276" s="29">
        <v>21530511</v>
      </c>
      <c r="D276" s="20"/>
      <c r="E276" s="53"/>
      <c r="G276" s="54"/>
    </row>
    <row r="277" spans="1:7" x14ac:dyDescent="0.25">
      <c r="A277" s="27" t="s">
        <v>248</v>
      </c>
      <c r="B277" s="28" t="s">
        <v>206</v>
      </c>
      <c r="C277" s="29">
        <v>10062796</v>
      </c>
      <c r="D277" s="20"/>
      <c r="E277" s="53"/>
      <c r="G277" s="54"/>
    </row>
    <row r="278" spans="1:7" x14ac:dyDescent="0.25">
      <c r="A278" s="27" t="s">
        <v>249</v>
      </c>
      <c r="B278" s="28" t="s">
        <v>50</v>
      </c>
      <c r="C278" s="29">
        <v>11970182</v>
      </c>
      <c r="D278" s="20"/>
      <c r="E278" s="53"/>
      <c r="G278" s="54"/>
    </row>
    <row r="279" spans="1:7" x14ac:dyDescent="0.25">
      <c r="A279" s="27" t="s">
        <v>250</v>
      </c>
      <c r="B279" s="28" t="s">
        <v>45</v>
      </c>
      <c r="C279" s="29">
        <v>6832654</v>
      </c>
      <c r="D279" s="20"/>
      <c r="E279" s="53"/>
      <c r="G279" s="54"/>
    </row>
    <row r="280" spans="1:7" x14ac:dyDescent="0.25">
      <c r="A280" s="27" t="s">
        <v>251</v>
      </c>
      <c r="B280" s="28" t="s">
        <v>25</v>
      </c>
      <c r="C280" s="29">
        <v>3478295</v>
      </c>
      <c r="D280" s="20"/>
      <c r="E280" s="53"/>
      <c r="G280" s="54"/>
    </row>
    <row r="281" spans="1:7" x14ac:dyDescent="0.25">
      <c r="A281" s="27" t="s">
        <v>252</v>
      </c>
      <c r="B281" s="28" t="s">
        <v>25</v>
      </c>
      <c r="C281" s="29">
        <v>6947089</v>
      </c>
      <c r="D281" s="20"/>
      <c r="E281" s="53"/>
      <c r="G281" s="54"/>
    </row>
    <row r="282" spans="1:7" x14ac:dyDescent="0.25">
      <c r="A282" s="27" t="s">
        <v>253</v>
      </c>
      <c r="B282" s="28" t="s">
        <v>43</v>
      </c>
      <c r="C282" s="29">
        <v>4039085</v>
      </c>
      <c r="D282" s="20"/>
      <c r="E282" s="53"/>
      <c r="G282" s="54"/>
    </row>
    <row r="283" spans="1:7" x14ac:dyDescent="0.25">
      <c r="A283" s="30" t="s">
        <v>254</v>
      </c>
      <c r="B283" s="28" t="s">
        <v>124</v>
      </c>
      <c r="C283" s="31">
        <v>40323</v>
      </c>
      <c r="D283" s="20"/>
      <c r="E283" s="50"/>
      <c r="G283" s="55"/>
    </row>
    <row r="284" spans="1:7" x14ac:dyDescent="0.25">
      <c r="A284" s="30" t="s">
        <v>254</v>
      </c>
      <c r="B284" s="28" t="s">
        <v>22</v>
      </c>
      <c r="C284" s="31">
        <v>15317980</v>
      </c>
      <c r="D284" s="20"/>
      <c r="E284" s="50"/>
      <c r="G284" s="55"/>
    </row>
    <row r="285" spans="1:7" x14ac:dyDescent="0.25">
      <c r="A285" s="27" t="s">
        <v>624</v>
      </c>
      <c r="B285" s="28"/>
      <c r="C285" s="29">
        <v>15358303</v>
      </c>
      <c r="D285" s="20"/>
      <c r="E285" s="53"/>
      <c r="G285" s="54"/>
    </row>
    <row r="286" spans="1:7" x14ac:dyDescent="0.25">
      <c r="A286" s="27" t="s">
        <v>255</v>
      </c>
      <c r="B286" s="28" t="s">
        <v>68</v>
      </c>
      <c r="C286" s="29">
        <v>4968638</v>
      </c>
      <c r="D286" s="20"/>
      <c r="E286" s="53"/>
      <c r="G286" s="54"/>
    </row>
    <row r="287" spans="1:7" x14ac:dyDescent="0.25">
      <c r="A287" s="32" t="s">
        <v>256</v>
      </c>
      <c r="B287" s="33" t="s">
        <v>33</v>
      </c>
      <c r="C287" s="34">
        <v>4391732</v>
      </c>
      <c r="D287" s="20"/>
      <c r="E287" s="53"/>
      <c r="G287" s="54"/>
    </row>
    <row r="288" spans="1:7" s="36" customFormat="1" ht="15.75" x14ac:dyDescent="0.25">
      <c r="A288" s="112" t="s">
        <v>584</v>
      </c>
      <c r="B288" s="109"/>
      <c r="C288" s="110">
        <f t="shared" ref="C288" si="1">SUM(C94:C97,C100:C107,C110:C119,C122:C127,C130,C133:C136,C139:C142,C145:C151,C154:C156,C159:C160,C163:C177,C181:C190,C193:C201,C204:C212,C215,C218:C221,C222:C224,C227:C230,C233:C236,C237:C240,C243:C247,C250:C257,C260:C261,C264:C271,C274:C282,C285:C287)</f>
        <v>1385195630</v>
      </c>
      <c r="D288" s="35"/>
      <c r="E288" s="59"/>
      <c r="F288" s="59"/>
      <c r="G288" s="60"/>
    </row>
    <row r="289" spans="1:7" ht="15.75" x14ac:dyDescent="0.25">
      <c r="A289" s="39"/>
      <c r="B289" s="40"/>
      <c r="C289" s="107"/>
      <c r="D289" s="52"/>
      <c r="E289" s="61"/>
      <c r="F289" s="61"/>
      <c r="G289" s="48"/>
    </row>
    <row r="290" spans="1:7" ht="30" customHeight="1" x14ac:dyDescent="0.25">
      <c r="A290" s="145" t="s">
        <v>629</v>
      </c>
      <c r="B290" s="146"/>
      <c r="C290" s="147"/>
      <c r="E290" s="119"/>
      <c r="F290" s="119"/>
      <c r="G290" s="119"/>
    </row>
    <row r="291" spans="1:7" ht="57.75" customHeight="1" x14ac:dyDescent="0.25">
      <c r="A291" s="148" t="s">
        <v>625</v>
      </c>
      <c r="B291" s="149"/>
      <c r="C291" s="150"/>
      <c r="E291" s="120"/>
      <c r="F291" s="120"/>
      <c r="G291" s="120"/>
    </row>
    <row r="292" spans="1:7" x14ac:dyDescent="0.25">
      <c r="A292" s="41" t="s">
        <v>258</v>
      </c>
      <c r="B292" s="25" t="s">
        <v>117</v>
      </c>
      <c r="C292" s="42">
        <v>1346684</v>
      </c>
      <c r="D292" s="20"/>
      <c r="E292" s="50"/>
      <c r="G292" s="55"/>
    </row>
    <row r="293" spans="1:7" x14ac:dyDescent="0.25">
      <c r="A293" s="30" t="s">
        <v>259</v>
      </c>
      <c r="B293" s="28" t="s">
        <v>117</v>
      </c>
      <c r="C293" s="31">
        <v>2052803</v>
      </c>
      <c r="D293" s="20"/>
      <c r="E293" s="50"/>
      <c r="G293" s="55"/>
    </row>
    <row r="294" spans="1:7" x14ac:dyDescent="0.25">
      <c r="A294" s="30" t="s">
        <v>260</v>
      </c>
      <c r="B294" s="28" t="s">
        <v>117</v>
      </c>
      <c r="C294" s="31">
        <v>1136632</v>
      </c>
      <c r="D294" s="20"/>
      <c r="E294" s="50"/>
      <c r="G294" s="55"/>
    </row>
    <row r="295" spans="1:7" x14ac:dyDescent="0.25">
      <c r="A295" s="30" t="s">
        <v>261</v>
      </c>
      <c r="B295" s="28" t="s">
        <v>117</v>
      </c>
      <c r="C295" s="31">
        <v>1358756</v>
      </c>
      <c r="D295" s="20"/>
      <c r="E295" s="50"/>
      <c r="G295" s="55"/>
    </row>
    <row r="296" spans="1:7" x14ac:dyDescent="0.25">
      <c r="A296" s="30" t="s">
        <v>262</v>
      </c>
      <c r="B296" s="28" t="s">
        <v>117</v>
      </c>
      <c r="C296" s="31">
        <v>1333176</v>
      </c>
      <c r="D296" s="20"/>
      <c r="E296" s="50"/>
      <c r="G296" s="55"/>
    </row>
    <row r="297" spans="1:7" x14ac:dyDescent="0.25">
      <c r="A297" s="30" t="s">
        <v>263</v>
      </c>
      <c r="B297" s="28" t="s">
        <v>117</v>
      </c>
      <c r="C297" s="31">
        <v>1512695</v>
      </c>
      <c r="D297" s="20"/>
      <c r="E297" s="50"/>
      <c r="G297" s="55"/>
    </row>
    <row r="298" spans="1:7" x14ac:dyDescent="0.25">
      <c r="A298" s="30" t="s">
        <v>264</v>
      </c>
      <c r="B298" s="28" t="s">
        <v>117</v>
      </c>
      <c r="C298" s="31">
        <v>1003669</v>
      </c>
      <c r="D298" s="20"/>
      <c r="E298" s="50"/>
      <c r="G298" s="55"/>
    </row>
    <row r="299" spans="1:7" x14ac:dyDescent="0.25">
      <c r="A299" s="30" t="s">
        <v>265</v>
      </c>
      <c r="B299" s="28" t="s">
        <v>117</v>
      </c>
      <c r="C299" s="31">
        <v>3242597</v>
      </c>
      <c r="D299" s="20"/>
      <c r="E299" s="50"/>
      <c r="G299" s="55"/>
    </row>
    <row r="300" spans="1:7" x14ac:dyDescent="0.25">
      <c r="A300" s="27" t="s">
        <v>117</v>
      </c>
      <c r="B300" s="43"/>
      <c r="C300" s="29">
        <v>12987012</v>
      </c>
      <c r="D300" s="20"/>
      <c r="E300" s="53"/>
      <c r="F300" s="53"/>
      <c r="G300" s="54"/>
    </row>
    <row r="301" spans="1:7" x14ac:dyDescent="0.25">
      <c r="A301" s="30" t="s">
        <v>266</v>
      </c>
      <c r="B301" s="28" t="s">
        <v>104</v>
      </c>
      <c r="C301" s="31">
        <v>2163014</v>
      </c>
      <c r="D301" s="20"/>
      <c r="E301" s="50"/>
      <c r="G301" s="55"/>
    </row>
    <row r="302" spans="1:7" x14ac:dyDescent="0.25">
      <c r="A302" s="30" t="s">
        <v>267</v>
      </c>
      <c r="B302" s="28" t="s">
        <v>104</v>
      </c>
      <c r="C302" s="31">
        <v>1887454</v>
      </c>
      <c r="D302" s="20"/>
      <c r="E302" s="50"/>
      <c r="G302" s="55"/>
    </row>
    <row r="303" spans="1:7" x14ac:dyDescent="0.25">
      <c r="A303" s="27" t="s">
        <v>104</v>
      </c>
      <c r="B303" s="43"/>
      <c r="C303" s="29">
        <v>4050468</v>
      </c>
      <c r="D303" s="20"/>
      <c r="E303" s="53"/>
      <c r="F303" s="53"/>
      <c r="G303" s="54"/>
    </row>
    <row r="304" spans="1:7" x14ac:dyDescent="0.25">
      <c r="A304" s="30" t="s">
        <v>268</v>
      </c>
      <c r="B304" s="28" t="s">
        <v>69</v>
      </c>
      <c r="C304" s="31">
        <v>1075352</v>
      </c>
      <c r="D304" s="20"/>
      <c r="E304" s="50"/>
      <c r="G304" s="55"/>
    </row>
    <row r="305" spans="1:7" x14ac:dyDescent="0.25">
      <c r="A305" s="30" t="s">
        <v>269</v>
      </c>
      <c r="B305" s="28" t="s">
        <v>69</v>
      </c>
      <c r="C305" s="31">
        <v>1193473</v>
      </c>
      <c r="D305" s="20"/>
      <c r="E305" s="50"/>
      <c r="G305" s="55"/>
    </row>
    <row r="306" spans="1:7" x14ac:dyDescent="0.25">
      <c r="A306" s="30" t="s">
        <v>270</v>
      </c>
      <c r="B306" s="28" t="s">
        <v>69</v>
      </c>
      <c r="C306" s="31">
        <v>4533843</v>
      </c>
      <c r="D306" s="20"/>
      <c r="E306" s="50"/>
      <c r="G306" s="55"/>
    </row>
    <row r="307" spans="1:7" x14ac:dyDescent="0.25">
      <c r="A307" s="30" t="s">
        <v>271</v>
      </c>
      <c r="B307" s="28" t="s">
        <v>69</v>
      </c>
      <c r="C307" s="31">
        <v>1184240</v>
      </c>
      <c r="D307" s="20"/>
      <c r="E307" s="50"/>
      <c r="G307" s="55"/>
    </row>
    <row r="308" spans="1:7" x14ac:dyDescent="0.25">
      <c r="A308" s="30" t="s">
        <v>272</v>
      </c>
      <c r="B308" s="28" t="s">
        <v>69</v>
      </c>
      <c r="C308" s="31">
        <v>1809301</v>
      </c>
      <c r="D308" s="20"/>
      <c r="E308" s="50"/>
      <c r="G308" s="55"/>
    </row>
    <row r="309" spans="1:7" x14ac:dyDescent="0.25">
      <c r="A309" s="30" t="s">
        <v>273</v>
      </c>
      <c r="B309" s="28" t="s">
        <v>69</v>
      </c>
      <c r="C309" s="31">
        <v>1921153</v>
      </c>
      <c r="D309" s="20"/>
      <c r="E309" s="50"/>
      <c r="G309" s="55"/>
    </row>
    <row r="310" spans="1:7" x14ac:dyDescent="0.25">
      <c r="A310" s="30" t="s">
        <v>274</v>
      </c>
      <c r="B310" s="28" t="s">
        <v>69</v>
      </c>
      <c r="C310" s="31">
        <v>2155673</v>
      </c>
      <c r="D310" s="20"/>
      <c r="E310" s="50"/>
      <c r="G310" s="55"/>
    </row>
    <row r="311" spans="1:7" x14ac:dyDescent="0.25">
      <c r="A311" s="30" t="s">
        <v>275</v>
      </c>
      <c r="B311" s="28" t="s">
        <v>69</v>
      </c>
      <c r="C311" s="31">
        <v>5288464</v>
      </c>
      <c r="D311" s="20"/>
      <c r="E311" s="50"/>
      <c r="G311" s="55"/>
    </row>
    <row r="312" spans="1:7" x14ac:dyDescent="0.25">
      <c r="A312" s="27" t="s">
        <v>69</v>
      </c>
      <c r="B312" s="43"/>
      <c r="C312" s="29">
        <v>19161499</v>
      </c>
      <c r="D312" s="20"/>
      <c r="E312" s="53"/>
      <c r="F312" s="53"/>
      <c r="G312" s="54"/>
    </row>
    <row r="313" spans="1:7" x14ac:dyDescent="0.25">
      <c r="A313" s="30" t="s">
        <v>276</v>
      </c>
      <c r="B313" s="28" t="s">
        <v>52</v>
      </c>
      <c r="C313" s="31">
        <v>1452637</v>
      </c>
      <c r="D313" s="20"/>
      <c r="E313" s="50"/>
      <c r="G313" s="55"/>
    </row>
    <row r="314" spans="1:7" x14ac:dyDescent="0.25">
      <c r="A314" s="30" t="s">
        <v>277</v>
      </c>
      <c r="B314" s="28" t="s">
        <v>52</v>
      </c>
      <c r="C314" s="31">
        <v>2531688</v>
      </c>
      <c r="D314" s="20"/>
      <c r="E314" s="50"/>
      <c r="G314" s="55"/>
    </row>
    <row r="315" spans="1:7" x14ac:dyDescent="0.25">
      <c r="A315" s="30" t="s">
        <v>278</v>
      </c>
      <c r="B315" s="28" t="s">
        <v>52</v>
      </c>
      <c r="C315" s="31">
        <v>1081952</v>
      </c>
      <c r="D315" s="20"/>
      <c r="E315" s="50"/>
      <c r="G315" s="55"/>
    </row>
    <row r="316" spans="1:7" x14ac:dyDescent="0.25">
      <c r="A316" s="30" t="s">
        <v>279</v>
      </c>
      <c r="B316" s="28" t="s">
        <v>52</v>
      </c>
      <c r="C316" s="31">
        <v>1489359</v>
      </c>
      <c r="D316" s="20"/>
      <c r="E316" s="50"/>
      <c r="G316" s="55"/>
    </row>
    <row r="317" spans="1:7" x14ac:dyDescent="0.25">
      <c r="A317" s="30" t="s">
        <v>280</v>
      </c>
      <c r="B317" s="28" t="s">
        <v>52</v>
      </c>
      <c r="C317" s="31">
        <v>465853</v>
      </c>
      <c r="D317" s="20"/>
      <c r="E317" s="50"/>
      <c r="G317" s="55"/>
    </row>
    <row r="318" spans="1:7" x14ac:dyDescent="0.25">
      <c r="A318" s="27" t="s">
        <v>52</v>
      </c>
      <c r="B318" s="43"/>
      <c r="C318" s="29">
        <v>7021489</v>
      </c>
      <c r="D318" s="20"/>
      <c r="E318" s="53"/>
      <c r="F318" s="53"/>
      <c r="G318" s="54"/>
    </row>
    <row r="319" spans="1:7" x14ac:dyDescent="0.25">
      <c r="A319" s="30" t="s">
        <v>281</v>
      </c>
      <c r="B319" s="28" t="s">
        <v>50</v>
      </c>
      <c r="C319" s="31">
        <v>3318154</v>
      </c>
      <c r="D319" s="20"/>
      <c r="E319" s="50"/>
      <c r="G319" s="55"/>
    </row>
    <row r="320" spans="1:7" x14ac:dyDescent="0.25">
      <c r="A320" s="30" t="s">
        <v>282</v>
      </c>
      <c r="B320" s="28" t="s">
        <v>50</v>
      </c>
      <c r="C320" s="31">
        <v>2017295</v>
      </c>
      <c r="D320" s="20"/>
      <c r="E320" s="50"/>
      <c r="G320" s="55"/>
    </row>
    <row r="321" spans="1:7" x14ac:dyDescent="0.25">
      <c r="A321" s="30" t="s">
        <v>283</v>
      </c>
      <c r="B321" s="28" t="s">
        <v>50</v>
      </c>
      <c r="C321" s="31">
        <v>3544132</v>
      </c>
      <c r="D321" s="20"/>
      <c r="E321" s="50"/>
      <c r="G321" s="55"/>
    </row>
    <row r="322" spans="1:7" x14ac:dyDescent="0.25">
      <c r="A322" s="30" t="s">
        <v>284</v>
      </c>
      <c r="B322" s="28" t="s">
        <v>50</v>
      </c>
      <c r="C322" s="31">
        <v>6221359</v>
      </c>
      <c r="D322" s="20"/>
      <c r="E322" s="50"/>
      <c r="G322" s="55"/>
    </row>
    <row r="323" spans="1:7" x14ac:dyDescent="0.25">
      <c r="A323" s="30" t="s">
        <v>285</v>
      </c>
      <c r="B323" s="28" t="s">
        <v>50</v>
      </c>
      <c r="C323" s="31">
        <v>5303837</v>
      </c>
      <c r="D323" s="20"/>
      <c r="E323" s="50"/>
      <c r="G323" s="55"/>
    </row>
    <row r="324" spans="1:7" x14ac:dyDescent="0.25">
      <c r="A324" s="30" t="s">
        <v>286</v>
      </c>
      <c r="B324" s="28" t="s">
        <v>50</v>
      </c>
      <c r="C324" s="31">
        <v>2509430</v>
      </c>
      <c r="D324" s="20"/>
      <c r="E324" s="50"/>
      <c r="G324" s="55"/>
    </row>
    <row r="325" spans="1:7" x14ac:dyDescent="0.25">
      <c r="A325" s="30" t="s">
        <v>287</v>
      </c>
      <c r="B325" s="28" t="s">
        <v>50</v>
      </c>
      <c r="C325" s="31">
        <v>4211094</v>
      </c>
      <c r="D325" s="20"/>
      <c r="E325" s="50"/>
      <c r="G325" s="55"/>
    </row>
    <row r="326" spans="1:7" x14ac:dyDescent="0.25">
      <c r="A326" s="30" t="s">
        <v>288</v>
      </c>
      <c r="B326" s="28" t="s">
        <v>50</v>
      </c>
      <c r="C326" s="31">
        <v>3701421</v>
      </c>
      <c r="D326" s="20"/>
      <c r="E326" s="50"/>
      <c r="G326" s="55"/>
    </row>
    <row r="327" spans="1:7" x14ac:dyDescent="0.25">
      <c r="A327" s="30" t="s">
        <v>289</v>
      </c>
      <c r="B327" s="28" t="s">
        <v>50</v>
      </c>
      <c r="C327" s="31">
        <v>4473581</v>
      </c>
      <c r="D327" s="20"/>
      <c r="E327" s="50"/>
      <c r="G327" s="55"/>
    </row>
    <row r="328" spans="1:7" x14ac:dyDescent="0.25">
      <c r="A328" s="30" t="s">
        <v>290</v>
      </c>
      <c r="B328" s="28" t="s">
        <v>50</v>
      </c>
      <c r="C328" s="31">
        <v>5794004</v>
      </c>
      <c r="D328" s="20"/>
      <c r="E328" s="50"/>
      <c r="G328" s="55"/>
    </row>
    <row r="329" spans="1:7" x14ac:dyDescent="0.25">
      <c r="A329" s="30" t="s">
        <v>291</v>
      </c>
      <c r="B329" s="28" t="s">
        <v>50</v>
      </c>
      <c r="C329" s="31">
        <v>2841871</v>
      </c>
      <c r="D329" s="20"/>
      <c r="E329" s="50"/>
      <c r="G329" s="55"/>
    </row>
    <row r="330" spans="1:7" x14ac:dyDescent="0.25">
      <c r="A330" s="30" t="s">
        <v>292</v>
      </c>
      <c r="B330" s="28" t="s">
        <v>50</v>
      </c>
      <c r="C330" s="31">
        <v>3023537</v>
      </c>
      <c r="D330" s="20"/>
      <c r="E330" s="50"/>
      <c r="G330" s="55"/>
    </row>
    <row r="331" spans="1:7" x14ac:dyDescent="0.25">
      <c r="A331" s="30" t="s">
        <v>293</v>
      </c>
      <c r="B331" s="28" t="s">
        <v>50</v>
      </c>
      <c r="C331" s="31">
        <v>2500408</v>
      </c>
      <c r="D331" s="20"/>
      <c r="E331" s="50"/>
      <c r="G331" s="55"/>
    </row>
    <row r="332" spans="1:7" x14ac:dyDescent="0.25">
      <c r="A332" s="30" t="s">
        <v>294</v>
      </c>
      <c r="B332" s="28" t="s">
        <v>50</v>
      </c>
      <c r="C332" s="31">
        <v>4701480</v>
      </c>
      <c r="D332" s="20"/>
      <c r="E332" s="50"/>
      <c r="G332" s="55"/>
    </row>
    <row r="333" spans="1:7" x14ac:dyDescent="0.25">
      <c r="A333" s="30" t="s">
        <v>295</v>
      </c>
      <c r="B333" s="28" t="s">
        <v>50</v>
      </c>
      <c r="C333" s="31">
        <v>4252277</v>
      </c>
      <c r="D333" s="20"/>
      <c r="E333" s="50"/>
      <c r="G333" s="55"/>
    </row>
    <row r="334" spans="1:7" x14ac:dyDescent="0.25">
      <c r="A334" s="30" t="s">
        <v>296</v>
      </c>
      <c r="B334" s="28" t="s">
        <v>50</v>
      </c>
      <c r="C334" s="31">
        <v>3577716</v>
      </c>
      <c r="D334" s="20"/>
      <c r="E334" s="50"/>
      <c r="G334" s="55"/>
    </row>
    <row r="335" spans="1:7" x14ac:dyDescent="0.25">
      <c r="A335" s="30" t="s">
        <v>297</v>
      </c>
      <c r="B335" s="28" t="s">
        <v>50</v>
      </c>
      <c r="C335" s="31">
        <v>1639633</v>
      </c>
      <c r="D335" s="20"/>
      <c r="E335" s="50"/>
      <c r="G335" s="55"/>
    </row>
    <row r="336" spans="1:7" x14ac:dyDescent="0.25">
      <c r="A336" s="30" t="s">
        <v>298</v>
      </c>
      <c r="B336" s="28" t="s">
        <v>50</v>
      </c>
      <c r="C336" s="31">
        <v>3258349</v>
      </c>
      <c r="D336" s="20"/>
      <c r="E336" s="50"/>
      <c r="G336" s="55"/>
    </row>
    <row r="337" spans="1:7" x14ac:dyDescent="0.25">
      <c r="A337" s="30" t="s">
        <v>299</v>
      </c>
      <c r="B337" s="28" t="s">
        <v>50</v>
      </c>
      <c r="C337" s="31">
        <v>2443268</v>
      </c>
      <c r="D337" s="20"/>
      <c r="E337" s="50"/>
      <c r="G337" s="55"/>
    </row>
    <row r="338" spans="1:7" x14ac:dyDescent="0.25">
      <c r="A338" s="30" t="s">
        <v>300</v>
      </c>
      <c r="B338" s="28" t="s">
        <v>50</v>
      </c>
      <c r="C338" s="31">
        <v>9415091</v>
      </c>
      <c r="D338" s="20"/>
      <c r="E338" s="50"/>
      <c r="G338" s="55"/>
    </row>
    <row r="339" spans="1:7" x14ac:dyDescent="0.25">
      <c r="A339" s="30" t="s">
        <v>301</v>
      </c>
      <c r="B339" s="28" t="s">
        <v>50</v>
      </c>
      <c r="C339" s="31">
        <v>4823634</v>
      </c>
      <c r="D339" s="20"/>
      <c r="E339" s="50"/>
      <c r="G339" s="55"/>
    </row>
    <row r="340" spans="1:7" x14ac:dyDescent="0.25">
      <c r="A340" s="30" t="s">
        <v>302</v>
      </c>
      <c r="B340" s="28" t="s">
        <v>50</v>
      </c>
      <c r="C340" s="31">
        <v>7138327</v>
      </c>
      <c r="D340" s="20"/>
      <c r="E340" s="50"/>
      <c r="G340" s="55"/>
    </row>
    <row r="341" spans="1:7" x14ac:dyDescent="0.25">
      <c r="A341" s="30" t="s">
        <v>303</v>
      </c>
      <c r="B341" s="28" t="s">
        <v>50</v>
      </c>
      <c r="C341" s="31">
        <v>6698156</v>
      </c>
      <c r="D341" s="20"/>
      <c r="E341" s="50"/>
      <c r="G341" s="55"/>
    </row>
    <row r="342" spans="1:7" x14ac:dyDescent="0.25">
      <c r="A342" s="30" t="s">
        <v>304</v>
      </c>
      <c r="B342" s="28" t="s">
        <v>50</v>
      </c>
      <c r="C342" s="31">
        <v>6177940</v>
      </c>
      <c r="D342" s="20"/>
      <c r="E342" s="50"/>
      <c r="G342" s="55"/>
    </row>
    <row r="343" spans="1:7" x14ac:dyDescent="0.25">
      <c r="A343" s="30" t="s">
        <v>305</v>
      </c>
      <c r="B343" s="28" t="s">
        <v>50</v>
      </c>
      <c r="C343" s="31">
        <v>3726137</v>
      </c>
      <c r="D343" s="20"/>
      <c r="E343" s="50"/>
      <c r="G343" s="55"/>
    </row>
    <row r="344" spans="1:7" x14ac:dyDescent="0.25">
      <c r="A344" s="30" t="s">
        <v>306</v>
      </c>
      <c r="B344" s="28" t="s">
        <v>50</v>
      </c>
      <c r="C344" s="31">
        <v>5820623</v>
      </c>
      <c r="D344" s="20"/>
      <c r="E344" s="50"/>
      <c r="G344" s="55"/>
    </row>
    <row r="345" spans="1:7" x14ac:dyDescent="0.25">
      <c r="A345" s="30" t="s">
        <v>307</v>
      </c>
      <c r="B345" s="28" t="s">
        <v>50</v>
      </c>
      <c r="C345" s="31">
        <v>2147210</v>
      </c>
      <c r="D345" s="20"/>
      <c r="E345" s="50"/>
      <c r="G345" s="55"/>
    </row>
    <row r="346" spans="1:7" x14ac:dyDescent="0.25">
      <c r="A346" s="30" t="s">
        <v>308</v>
      </c>
      <c r="B346" s="28" t="s">
        <v>50</v>
      </c>
      <c r="C346" s="31">
        <v>3112860</v>
      </c>
      <c r="D346" s="20"/>
      <c r="E346" s="50"/>
      <c r="G346" s="55"/>
    </row>
    <row r="347" spans="1:7" x14ac:dyDescent="0.25">
      <c r="A347" s="30" t="s">
        <v>309</v>
      </c>
      <c r="B347" s="28" t="s">
        <v>50</v>
      </c>
      <c r="C347" s="31">
        <v>3757099</v>
      </c>
      <c r="D347" s="20"/>
      <c r="E347" s="50"/>
      <c r="G347" s="55"/>
    </row>
    <row r="348" spans="1:7" x14ac:dyDescent="0.25">
      <c r="A348" s="30" t="s">
        <v>310</v>
      </c>
      <c r="B348" s="28" t="s">
        <v>50</v>
      </c>
      <c r="C348" s="31">
        <v>7542926</v>
      </c>
      <c r="D348" s="20"/>
      <c r="E348" s="50"/>
      <c r="G348" s="55"/>
    </row>
    <row r="349" spans="1:7" x14ac:dyDescent="0.25">
      <c r="A349" s="30" t="s">
        <v>311</v>
      </c>
      <c r="B349" s="28" t="s">
        <v>50</v>
      </c>
      <c r="C349" s="31">
        <v>7042999</v>
      </c>
      <c r="D349" s="20"/>
      <c r="E349" s="50"/>
      <c r="G349" s="55"/>
    </row>
    <row r="350" spans="1:7" x14ac:dyDescent="0.25">
      <c r="A350" s="30" t="s">
        <v>312</v>
      </c>
      <c r="B350" s="28" t="s">
        <v>50</v>
      </c>
      <c r="C350" s="31">
        <v>5353596</v>
      </c>
      <c r="D350" s="20"/>
      <c r="E350" s="50"/>
      <c r="G350" s="55"/>
    </row>
    <row r="351" spans="1:7" x14ac:dyDescent="0.25">
      <c r="A351" s="30" t="s">
        <v>313</v>
      </c>
      <c r="B351" s="28" t="s">
        <v>50</v>
      </c>
      <c r="C351" s="31">
        <v>2025495</v>
      </c>
      <c r="D351" s="20"/>
      <c r="E351" s="50"/>
      <c r="G351" s="55"/>
    </row>
    <row r="352" spans="1:7" x14ac:dyDescent="0.25">
      <c r="A352" s="30" t="s">
        <v>314</v>
      </c>
      <c r="B352" s="28" t="s">
        <v>50</v>
      </c>
      <c r="C352" s="31">
        <v>3909132</v>
      </c>
      <c r="D352" s="20"/>
      <c r="E352" s="50"/>
      <c r="G352" s="55"/>
    </row>
    <row r="353" spans="1:7" x14ac:dyDescent="0.25">
      <c r="A353" s="30" t="s">
        <v>275</v>
      </c>
      <c r="B353" s="28" t="s">
        <v>50</v>
      </c>
      <c r="C353" s="31">
        <v>49214</v>
      </c>
      <c r="D353" s="20"/>
      <c r="E353" s="50"/>
      <c r="G353" s="55"/>
    </row>
    <row r="354" spans="1:7" x14ac:dyDescent="0.25">
      <c r="A354" s="27" t="s">
        <v>50</v>
      </c>
      <c r="B354" s="43"/>
      <c r="C354" s="29">
        <v>148073285</v>
      </c>
      <c r="D354" s="20"/>
      <c r="E354" s="53"/>
      <c r="F354" s="53"/>
      <c r="G354" s="54"/>
    </row>
    <row r="355" spans="1:7" x14ac:dyDescent="0.25">
      <c r="A355" s="30" t="s">
        <v>315</v>
      </c>
      <c r="B355" s="28" t="s">
        <v>37</v>
      </c>
      <c r="C355" s="31">
        <v>7120423</v>
      </c>
      <c r="D355" s="20"/>
      <c r="E355" s="50"/>
      <c r="G355" s="55"/>
    </row>
    <row r="356" spans="1:7" x14ac:dyDescent="0.25">
      <c r="A356" s="30" t="s">
        <v>316</v>
      </c>
      <c r="B356" s="28" t="s">
        <v>37</v>
      </c>
      <c r="C356" s="31">
        <v>2386181</v>
      </c>
      <c r="D356" s="20"/>
      <c r="E356" s="50"/>
      <c r="G356" s="55"/>
    </row>
    <row r="357" spans="1:7" x14ac:dyDescent="0.25">
      <c r="A357" s="30" t="s">
        <v>317</v>
      </c>
      <c r="B357" s="28" t="s">
        <v>37</v>
      </c>
      <c r="C357" s="31">
        <v>2740892</v>
      </c>
      <c r="D357" s="20"/>
      <c r="E357" s="50"/>
      <c r="G357" s="55"/>
    </row>
    <row r="358" spans="1:7" x14ac:dyDescent="0.25">
      <c r="A358" s="30" t="s">
        <v>318</v>
      </c>
      <c r="B358" s="28" t="s">
        <v>37</v>
      </c>
      <c r="C358" s="31">
        <v>4457128</v>
      </c>
      <c r="D358" s="20"/>
      <c r="E358" s="50"/>
      <c r="G358" s="55"/>
    </row>
    <row r="359" spans="1:7" x14ac:dyDescent="0.25">
      <c r="A359" s="30" t="s">
        <v>319</v>
      </c>
      <c r="B359" s="28" t="s">
        <v>37</v>
      </c>
      <c r="C359" s="31">
        <v>2270983</v>
      </c>
      <c r="D359" s="20"/>
      <c r="E359" s="50"/>
      <c r="G359" s="55"/>
    </row>
    <row r="360" spans="1:7" x14ac:dyDescent="0.25">
      <c r="A360" s="30" t="s">
        <v>320</v>
      </c>
      <c r="B360" s="28" t="s">
        <v>37</v>
      </c>
      <c r="C360" s="31">
        <v>4589307</v>
      </c>
      <c r="D360" s="20"/>
      <c r="E360" s="50"/>
      <c r="G360" s="55"/>
    </row>
    <row r="361" spans="1:7" x14ac:dyDescent="0.25">
      <c r="A361" s="30" t="s">
        <v>321</v>
      </c>
      <c r="B361" s="28" t="s">
        <v>37</v>
      </c>
      <c r="C361" s="31">
        <v>2722717</v>
      </c>
      <c r="D361" s="20"/>
      <c r="E361" s="50"/>
      <c r="G361" s="55"/>
    </row>
    <row r="362" spans="1:7" x14ac:dyDescent="0.25">
      <c r="A362" s="27" t="s">
        <v>37</v>
      </c>
      <c r="B362" s="43"/>
      <c r="C362" s="29">
        <v>26287631</v>
      </c>
      <c r="D362" s="20"/>
      <c r="E362" s="53"/>
      <c r="F362" s="53"/>
      <c r="G362" s="54"/>
    </row>
    <row r="363" spans="1:7" x14ac:dyDescent="0.25">
      <c r="A363" s="30" t="s">
        <v>322</v>
      </c>
      <c r="B363" s="28" t="s">
        <v>124</v>
      </c>
      <c r="C363" s="31">
        <v>14938411</v>
      </c>
      <c r="D363" s="20"/>
      <c r="E363" s="50"/>
      <c r="G363" s="55"/>
    </row>
    <row r="364" spans="1:7" x14ac:dyDescent="0.25">
      <c r="A364" s="30" t="s">
        <v>323</v>
      </c>
      <c r="B364" s="28" t="s">
        <v>124</v>
      </c>
      <c r="C364" s="31">
        <v>5753710</v>
      </c>
      <c r="D364" s="20"/>
      <c r="E364" s="50"/>
      <c r="G364" s="55"/>
    </row>
    <row r="365" spans="1:7" x14ac:dyDescent="0.25">
      <c r="A365" s="30" t="s">
        <v>324</v>
      </c>
      <c r="B365" s="28" t="s">
        <v>124</v>
      </c>
      <c r="C365" s="31">
        <v>17028114</v>
      </c>
      <c r="D365" s="20"/>
      <c r="E365" s="50"/>
      <c r="G365" s="55"/>
    </row>
    <row r="366" spans="1:7" x14ac:dyDescent="0.25">
      <c r="A366" s="27" t="s">
        <v>124</v>
      </c>
      <c r="B366" s="43"/>
      <c r="C366" s="29">
        <v>37720235</v>
      </c>
      <c r="D366" s="20"/>
      <c r="E366" s="53"/>
      <c r="F366" s="53"/>
      <c r="G366" s="54"/>
    </row>
    <row r="367" spans="1:7" x14ac:dyDescent="0.25">
      <c r="A367" s="30" t="s">
        <v>325</v>
      </c>
      <c r="B367" s="28" t="s">
        <v>66</v>
      </c>
      <c r="C367" s="31">
        <v>5412357</v>
      </c>
      <c r="D367" s="20"/>
      <c r="E367" s="50"/>
      <c r="G367" s="55"/>
    </row>
    <row r="368" spans="1:7" x14ac:dyDescent="0.25">
      <c r="A368" s="30" t="s">
        <v>326</v>
      </c>
      <c r="B368" s="28" t="s">
        <v>66</v>
      </c>
      <c r="C368" s="31">
        <v>134119</v>
      </c>
      <c r="D368" s="20"/>
      <c r="E368" s="50"/>
      <c r="G368" s="55"/>
    </row>
    <row r="369" spans="1:7" x14ac:dyDescent="0.25">
      <c r="A369" s="27" t="s">
        <v>66</v>
      </c>
      <c r="B369" s="43"/>
      <c r="C369" s="29">
        <v>5546476</v>
      </c>
      <c r="D369" s="20"/>
      <c r="E369" s="53"/>
      <c r="F369" s="53"/>
      <c r="G369" s="54"/>
    </row>
    <row r="370" spans="1:7" x14ac:dyDescent="0.25">
      <c r="A370" s="30" t="s">
        <v>327</v>
      </c>
      <c r="B370" s="28" t="s">
        <v>43</v>
      </c>
      <c r="C370" s="31">
        <v>2363053</v>
      </c>
      <c r="D370" s="20"/>
      <c r="E370" s="50"/>
      <c r="G370" s="55"/>
    </row>
    <row r="371" spans="1:7" x14ac:dyDescent="0.25">
      <c r="A371" s="30" t="s">
        <v>328</v>
      </c>
      <c r="B371" s="28" t="s">
        <v>43</v>
      </c>
      <c r="C371" s="31">
        <v>973082</v>
      </c>
      <c r="D371" s="20"/>
      <c r="E371" s="50"/>
      <c r="G371" s="55"/>
    </row>
    <row r="372" spans="1:7" x14ac:dyDescent="0.25">
      <c r="A372" s="30" t="s">
        <v>329</v>
      </c>
      <c r="B372" s="28" t="s">
        <v>43</v>
      </c>
      <c r="C372" s="31">
        <v>2360217</v>
      </c>
      <c r="D372" s="20"/>
      <c r="E372" s="50"/>
      <c r="G372" s="55"/>
    </row>
    <row r="373" spans="1:7" x14ac:dyDescent="0.25">
      <c r="A373" s="30" t="s">
        <v>330</v>
      </c>
      <c r="B373" s="28" t="s">
        <v>43</v>
      </c>
      <c r="C373" s="31">
        <v>3515746</v>
      </c>
      <c r="D373" s="20"/>
      <c r="E373" s="50"/>
      <c r="G373" s="55"/>
    </row>
    <row r="374" spans="1:7" x14ac:dyDescent="0.25">
      <c r="A374" s="30" t="s">
        <v>331</v>
      </c>
      <c r="B374" s="28" t="s">
        <v>43</v>
      </c>
      <c r="C374" s="31">
        <v>4538347</v>
      </c>
      <c r="D374" s="20"/>
      <c r="E374" s="50"/>
      <c r="G374" s="55"/>
    </row>
    <row r="375" spans="1:7" x14ac:dyDescent="0.25">
      <c r="A375" s="30" t="s">
        <v>332</v>
      </c>
      <c r="B375" s="28" t="s">
        <v>43</v>
      </c>
      <c r="C375" s="31">
        <v>3427218</v>
      </c>
      <c r="D375" s="20"/>
      <c r="E375" s="50"/>
      <c r="G375" s="55"/>
    </row>
    <row r="376" spans="1:7" x14ac:dyDescent="0.25">
      <c r="A376" s="30" t="s">
        <v>333</v>
      </c>
      <c r="B376" s="28" t="s">
        <v>43</v>
      </c>
      <c r="C376" s="31">
        <v>1369604</v>
      </c>
      <c r="D376" s="20"/>
      <c r="E376" s="50"/>
      <c r="G376" s="55"/>
    </row>
    <row r="377" spans="1:7" x14ac:dyDescent="0.25">
      <c r="A377" s="30" t="s">
        <v>334</v>
      </c>
      <c r="B377" s="28" t="s">
        <v>43</v>
      </c>
      <c r="C377" s="31">
        <v>4337757</v>
      </c>
      <c r="D377" s="20"/>
      <c r="E377" s="50"/>
      <c r="G377" s="55"/>
    </row>
    <row r="378" spans="1:7" x14ac:dyDescent="0.25">
      <c r="A378" s="30" t="s">
        <v>335</v>
      </c>
      <c r="B378" s="28" t="s">
        <v>43</v>
      </c>
      <c r="C378" s="31">
        <v>1400813</v>
      </c>
      <c r="D378" s="20"/>
      <c r="E378" s="50"/>
      <c r="G378" s="55"/>
    </row>
    <row r="379" spans="1:7" x14ac:dyDescent="0.25">
      <c r="A379" s="30" t="s">
        <v>336</v>
      </c>
      <c r="B379" s="28" t="s">
        <v>43</v>
      </c>
      <c r="C379" s="31">
        <v>4095957</v>
      </c>
      <c r="D379" s="20"/>
      <c r="E379" s="50"/>
      <c r="G379" s="55"/>
    </row>
    <row r="380" spans="1:7" x14ac:dyDescent="0.25">
      <c r="A380" s="30" t="s">
        <v>337</v>
      </c>
      <c r="B380" s="28" t="s">
        <v>43</v>
      </c>
      <c r="C380" s="31">
        <v>2024247</v>
      </c>
      <c r="D380" s="20"/>
      <c r="E380" s="50"/>
      <c r="G380" s="55"/>
    </row>
    <row r="381" spans="1:7" x14ac:dyDescent="0.25">
      <c r="A381" s="30" t="s">
        <v>338</v>
      </c>
      <c r="B381" s="28" t="s">
        <v>43</v>
      </c>
      <c r="C381" s="31">
        <v>3590488</v>
      </c>
      <c r="D381" s="20"/>
      <c r="E381" s="50"/>
      <c r="G381" s="55"/>
    </row>
    <row r="382" spans="1:7" x14ac:dyDescent="0.25">
      <c r="A382" s="30" t="s">
        <v>339</v>
      </c>
      <c r="B382" s="28" t="s">
        <v>43</v>
      </c>
      <c r="C382" s="31">
        <v>1382454</v>
      </c>
      <c r="D382" s="20"/>
      <c r="E382" s="50"/>
      <c r="G382" s="55"/>
    </row>
    <row r="383" spans="1:7" x14ac:dyDescent="0.25">
      <c r="A383" s="30" t="s">
        <v>340</v>
      </c>
      <c r="B383" s="28" t="s">
        <v>43</v>
      </c>
      <c r="C383" s="31">
        <v>4918864</v>
      </c>
      <c r="D383" s="20"/>
      <c r="E383" s="50"/>
      <c r="G383" s="55"/>
    </row>
    <row r="384" spans="1:7" x14ac:dyDescent="0.25">
      <c r="A384" s="30" t="s">
        <v>341</v>
      </c>
      <c r="B384" s="28" t="s">
        <v>43</v>
      </c>
      <c r="C384" s="31">
        <v>1251134</v>
      </c>
      <c r="D384" s="20"/>
      <c r="E384" s="50"/>
      <c r="G384" s="55"/>
    </row>
    <row r="385" spans="1:7" x14ac:dyDescent="0.25">
      <c r="A385" s="27" t="s">
        <v>43</v>
      </c>
      <c r="B385" s="43"/>
      <c r="C385" s="29">
        <v>41548981</v>
      </c>
      <c r="D385" s="20"/>
      <c r="E385" s="53"/>
      <c r="F385" s="53"/>
      <c r="G385" s="54"/>
    </row>
    <row r="386" spans="1:7" x14ac:dyDescent="0.25">
      <c r="A386" s="30" t="s">
        <v>342</v>
      </c>
      <c r="B386" s="28" t="s">
        <v>16</v>
      </c>
      <c r="C386" s="31">
        <v>1644146</v>
      </c>
      <c r="D386" s="20"/>
      <c r="E386" s="50"/>
      <c r="G386" s="55"/>
    </row>
    <row r="387" spans="1:7" x14ac:dyDescent="0.25">
      <c r="A387" s="30" t="s">
        <v>343</v>
      </c>
      <c r="B387" s="28" t="s">
        <v>16</v>
      </c>
      <c r="C387" s="31">
        <v>4909636</v>
      </c>
      <c r="D387" s="20"/>
      <c r="E387" s="50"/>
      <c r="G387" s="55"/>
    </row>
    <row r="388" spans="1:7" x14ac:dyDescent="0.25">
      <c r="A388" s="30" t="s">
        <v>344</v>
      </c>
      <c r="B388" s="28" t="s">
        <v>16</v>
      </c>
      <c r="C388" s="31">
        <v>1238102</v>
      </c>
      <c r="D388" s="20"/>
      <c r="E388" s="50"/>
      <c r="G388" s="55"/>
    </row>
    <row r="389" spans="1:7" x14ac:dyDescent="0.25">
      <c r="A389" s="30" t="s">
        <v>345</v>
      </c>
      <c r="B389" s="28" t="s">
        <v>16</v>
      </c>
      <c r="C389" s="31">
        <v>915309</v>
      </c>
      <c r="D389" s="20"/>
      <c r="E389" s="50"/>
      <c r="G389" s="55"/>
    </row>
    <row r="390" spans="1:7" x14ac:dyDescent="0.25">
      <c r="A390" s="30" t="s">
        <v>346</v>
      </c>
      <c r="B390" s="28" t="s">
        <v>16</v>
      </c>
      <c r="C390" s="31">
        <v>1215464</v>
      </c>
      <c r="D390" s="20"/>
      <c r="E390" s="50"/>
      <c r="G390" s="55"/>
    </row>
    <row r="391" spans="1:7" x14ac:dyDescent="0.25">
      <c r="A391" s="30" t="s">
        <v>347</v>
      </c>
      <c r="B391" s="28" t="s">
        <v>16</v>
      </c>
      <c r="C391" s="31">
        <v>2829712</v>
      </c>
      <c r="D391" s="20"/>
      <c r="E391" s="50"/>
      <c r="G391" s="55"/>
    </row>
    <row r="392" spans="1:7" x14ac:dyDescent="0.25">
      <c r="A392" s="30" t="s">
        <v>348</v>
      </c>
      <c r="B392" s="28" t="s">
        <v>16</v>
      </c>
      <c r="C392" s="31">
        <v>1005709</v>
      </c>
      <c r="D392" s="20"/>
      <c r="E392" s="50"/>
      <c r="G392" s="55"/>
    </row>
    <row r="393" spans="1:7" x14ac:dyDescent="0.25">
      <c r="A393" s="30" t="s">
        <v>349</v>
      </c>
      <c r="B393" s="28" t="s">
        <v>16</v>
      </c>
      <c r="C393" s="31">
        <v>3273322</v>
      </c>
      <c r="D393" s="20"/>
      <c r="E393" s="50"/>
      <c r="G393" s="55"/>
    </row>
    <row r="394" spans="1:7" x14ac:dyDescent="0.25">
      <c r="A394" s="30" t="s">
        <v>350</v>
      </c>
      <c r="B394" s="28" t="s">
        <v>16</v>
      </c>
      <c r="C394" s="31">
        <v>2187354</v>
      </c>
      <c r="D394" s="20"/>
      <c r="E394" s="50"/>
      <c r="G394" s="55"/>
    </row>
    <row r="395" spans="1:7" x14ac:dyDescent="0.25">
      <c r="A395" s="30" t="s">
        <v>351</v>
      </c>
      <c r="B395" s="28" t="s">
        <v>16</v>
      </c>
      <c r="C395" s="31">
        <v>1646369</v>
      </c>
      <c r="D395" s="20"/>
      <c r="E395" s="50"/>
      <c r="G395" s="55"/>
    </row>
    <row r="396" spans="1:7" x14ac:dyDescent="0.25">
      <c r="A396" s="30" t="s">
        <v>352</v>
      </c>
      <c r="B396" s="28" t="s">
        <v>16</v>
      </c>
      <c r="C396" s="31">
        <v>2721499</v>
      </c>
      <c r="D396" s="20"/>
      <c r="E396" s="50"/>
      <c r="G396" s="55"/>
    </row>
    <row r="397" spans="1:7" x14ac:dyDescent="0.25">
      <c r="A397" s="30" t="s">
        <v>353</v>
      </c>
      <c r="B397" s="28" t="s">
        <v>16</v>
      </c>
      <c r="C397" s="31">
        <v>830221</v>
      </c>
      <c r="D397" s="20"/>
      <c r="E397" s="50"/>
      <c r="G397" s="55"/>
    </row>
    <row r="398" spans="1:7" x14ac:dyDescent="0.25">
      <c r="A398" s="27" t="s">
        <v>16</v>
      </c>
      <c r="B398" s="43"/>
      <c r="C398" s="29">
        <v>24416843</v>
      </c>
      <c r="D398" s="20"/>
      <c r="E398" s="53"/>
      <c r="F398" s="53"/>
      <c r="G398" s="54"/>
    </row>
    <row r="399" spans="1:7" x14ac:dyDescent="0.25">
      <c r="A399" s="30" t="s">
        <v>355</v>
      </c>
      <c r="B399" s="28" t="s">
        <v>354</v>
      </c>
      <c r="C399" s="31">
        <v>2776686</v>
      </c>
      <c r="D399" s="20"/>
      <c r="E399" s="50"/>
      <c r="G399" s="55"/>
    </row>
    <row r="400" spans="1:7" x14ac:dyDescent="0.25">
      <c r="A400" s="27" t="s">
        <v>354</v>
      </c>
      <c r="B400" s="43"/>
      <c r="C400" s="29">
        <v>2776686</v>
      </c>
      <c r="D400" s="20"/>
      <c r="E400" s="53"/>
      <c r="F400" s="53"/>
      <c r="G400" s="54"/>
    </row>
    <row r="401" spans="1:7" x14ac:dyDescent="0.25">
      <c r="A401" s="30" t="s">
        <v>356</v>
      </c>
      <c r="B401" s="28" t="s">
        <v>168</v>
      </c>
      <c r="C401" s="31">
        <v>4834957</v>
      </c>
      <c r="D401" s="20"/>
      <c r="E401" s="50"/>
      <c r="G401" s="55"/>
    </row>
    <row r="402" spans="1:7" x14ac:dyDescent="0.25">
      <c r="A402" s="30" t="s">
        <v>357</v>
      </c>
      <c r="B402" s="28" t="s">
        <v>168</v>
      </c>
      <c r="C402" s="31">
        <v>4464202</v>
      </c>
      <c r="D402" s="20"/>
      <c r="E402" s="50"/>
      <c r="G402" s="55"/>
    </row>
    <row r="403" spans="1:7" x14ac:dyDescent="0.25">
      <c r="A403" s="27" t="s">
        <v>168</v>
      </c>
      <c r="B403" s="43"/>
      <c r="C403" s="29">
        <v>9299159</v>
      </c>
      <c r="D403" s="20"/>
      <c r="E403" s="53"/>
      <c r="F403" s="53"/>
      <c r="G403" s="54"/>
    </row>
    <row r="404" spans="1:7" x14ac:dyDescent="0.25">
      <c r="A404" s="30" t="s">
        <v>358</v>
      </c>
      <c r="B404" s="28" t="s">
        <v>119</v>
      </c>
      <c r="C404" s="31">
        <v>2923318</v>
      </c>
      <c r="D404" s="20"/>
      <c r="E404" s="50"/>
      <c r="G404" s="55"/>
    </row>
    <row r="405" spans="1:7" x14ac:dyDescent="0.25">
      <c r="A405" s="30" t="s">
        <v>359</v>
      </c>
      <c r="B405" s="28" t="s">
        <v>119</v>
      </c>
      <c r="C405" s="31">
        <v>2500352</v>
      </c>
      <c r="D405" s="20"/>
      <c r="E405" s="50"/>
      <c r="G405" s="55"/>
    </row>
    <row r="406" spans="1:7" x14ac:dyDescent="0.25">
      <c r="A406" s="30" t="s">
        <v>360</v>
      </c>
      <c r="B406" s="28" t="s">
        <v>119</v>
      </c>
      <c r="C406" s="31">
        <v>730207</v>
      </c>
      <c r="D406" s="20"/>
      <c r="E406" s="50"/>
      <c r="G406" s="55"/>
    </row>
    <row r="407" spans="1:7" x14ac:dyDescent="0.25">
      <c r="A407" s="30" t="s">
        <v>361</v>
      </c>
      <c r="B407" s="28" t="s">
        <v>119</v>
      </c>
      <c r="C407" s="31">
        <v>4334896</v>
      </c>
      <c r="D407" s="20"/>
      <c r="E407" s="50"/>
      <c r="G407" s="55"/>
    </row>
    <row r="408" spans="1:7" x14ac:dyDescent="0.25">
      <c r="A408" s="30" t="s">
        <v>362</v>
      </c>
      <c r="B408" s="28" t="s">
        <v>119</v>
      </c>
      <c r="C408" s="31">
        <v>1759458</v>
      </c>
      <c r="D408" s="20"/>
      <c r="E408" s="50"/>
      <c r="G408" s="55"/>
    </row>
    <row r="409" spans="1:7" x14ac:dyDescent="0.25">
      <c r="A409" s="30" t="s">
        <v>363</v>
      </c>
      <c r="B409" s="28" t="s">
        <v>119</v>
      </c>
      <c r="C409" s="31">
        <v>1444392</v>
      </c>
      <c r="D409" s="20"/>
      <c r="E409" s="50"/>
      <c r="G409" s="55"/>
    </row>
    <row r="410" spans="1:7" x14ac:dyDescent="0.25">
      <c r="A410" s="27" t="s">
        <v>119</v>
      </c>
      <c r="B410" s="43"/>
      <c r="C410" s="29">
        <v>13692623</v>
      </c>
      <c r="D410" s="20"/>
      <c r="E410" s="53"/>
      <c r="F410" s="53"/>
      <c r="G410" s="54"/>
    </row>
    <row r="411" spans="1:7" x14ac:dyDescent="0.25">
      <c r="A411" s="30" t="s">
        <v>364</v>
      </c>
      <c r="B411" s="28" t="s">
        <v>28</v>
      </c>
      <c r="C411" s="31">
        <v>1440388</v>
      </c>
      <c r="D411" s="20"/>
      <c r="E411" s="50"/>
      <c r="G411" s="55"/>
    </row>
    <row r="412" spans="1:7" x14ac:dyDescent="0.25">
      <c r="A412" s="30" t="s">
        <v>365</v>
      </c>
      <c r="B412" s="28" t="s">
        <v>28</v>
      </c>
      <c r="C412" s="31">
        <v>397134</v>
      </c>
      <c r="D412" s="20"/>
      <c r="E412" s="50"/>
      <c r="G412" s="55"/>
    </row>
    <row r="413" spans="1:7" x14ac:dyDescent="0.25">
      <c r="A413" s="30" t="s">
        <v>366</v>
      </c>
      <c r="B413" s="28" t="s">
        <v>28</v>
      </c>
      <c r="C413" s="31">
        <v>4734984</v>
      </c>
      <c r="D413" s="20"/>
      <c r="E413" s="50"/>
      <c r="G413" s="55"/>
    </row>
    <row r="414" spans="1:7" x14ac:dyDescent="0.25">
      <c r="A414" s="30" t="s">
        <v>367</v>
      </c>
      <c r="B414" s="28" t="s">
        <v>28</v>
      </c>
      <c r="C414" s="31">
        <v>6206</v>
      </c>
      <c r="D414" s="20"/>
      <c r="E414" s="50"/>
      <c r="G414" s="55"/>
    </row>
    <row r="415" spans="1:7" x14ac:dyDescent="0.25">
      <c r="A415" s="30" t="s">
        <v>368</v>
      </c>
      <c r="B415" s="28" t="s">
        <v>28</v>
      </c>
      <c r="C415" s="31">
        <v>6490785</v>
      </c>
      <c r="D415" s="20"/>
      <c r="E415" s="50"/>
      <c r="G415" s="55"/>
    </row>
    <row r="416" spans="1:7" x14ac:dyDescent="0.25">
      <c r="A416" s="30" t="s">
        <v>369</v>
      </c>
      <c r="B416" s="28" t="s">
        <v>28</v>
      </c>
      <c r="C416" s="31">
        <v>3206373</v>
      </c>
      <c r="D416" s="20"/>
      <c r="E416" s="50"/>
      <c r="G416" s="55"/>
    </row>
    <row r="417" spans="1:7" x14ac:dyDescent="0.25">
      <c r="A417" s="30" t="s">
        <v>370</v>
      </c>
      <c r="B417" s="28" t="s">
        <v>28</v>
      </c>
      <c r="C417" s="31">
        <v>3072793</v>
      </c>
      <c r="D417" s="20"/>
      <c r="E417" s="50"/>
      <c r="G417" s="55"/>
    </row>
    <row r="418" spans="1:7" x14ac:dyDescent="0.25">
      <c r="A418" s="30" t="s">
        <v>371</v>
      </c>
      <c r="B418" s="28" t="s">
        <v>28</v>
      </c>
      <c r="C418" s="31">
        <v>53731</v>
      </c>
      <c r="D418" s="20"/>
      <c r="E418" s="50"/>
      <c r="G418" s="55"/>
    </row>
    <row r="419" spans="1:7" x14ac:dyDescent="0.25">
      <c r="A419" s="30" t="s">
        <v>372</v>
      </c>
      <c r="B419" s="28" t="s">
        <v>28</v>
      </c>
      <c r="C419" s="31">
        <v>2982122</v>
      </c>
      <c r="D419" s="20"/>
      <c r="E419" s="50"/>
      <c r="G419" s="55"/>
    </row>
    <row r="420" spans="1:7" x14ac:dyDescent="0.25">
      <c r="A420" s="30" t="s">
        <v>373</v>
      </c>
      <c r="B420" s="28" t="s">
        <v>28</v>
      </c>
      <c r="C420" s="31">
        <v>28745</v>
      </c>
      <c r="D420" s="20"/>
      <c r="E420" s="50"/>
      <c r="G420" s="55"/>
    </row>
    <row r="421" spans="1:7" x14ac:dyDescent="0.25">
      <c r="A421" s="30" t="s">
        <v>374</v>
      </c>
      <c r="B421" s="28" t="s">
        <v>28</v>
      </c>
      <c r="C421" s="31">
        <v>4841923</v>
      </c>
      <c r="D421" s="20"/>
      <c r="E421" s="50"/>
      <c r="G421" s="55"/>
    </row>
    <row r="422" spans="1:7" x14ac:dyDescent="0.25">
      <c r="A422" s="27" t="s">
        <v>28</v>
      </c>
      <c r="B422" s="43"/>
      <c r="C422" s="29">
        <v>27255184</v>
      </c>
      <c r="D422" s="20"/>
      <c r="E422" s="53"/>
      <c r="F422" s="53"/>
      <c r="G422" s="54"/>
    </row>
    <row r="423" spans="1:7" x14ac:dyDescent="0.25">
      <c r="A423" s="30" t="s">
        <v>375</v>
      </c>
      <c r="B423" s="28" t="s">
        <v>30</v>
      </c>
      <c r="C423" s="31">
        <v>1535461</v>
      </c>
      <c r="D423" s="20"/>
      <c r="E423" s="50"/>
      <c r="G423" s="55"/>
    </row>
    <row r="424" spans="1:7" x14ac:dyDescent="0.25">
      <c r="A424" s="30" t="s">
        <v>376</v>
      </c>
      <c r="B424" s="28" t="s">
        <v>30</v>
      </c>
      <c r="C424" s="31">
        <v>4690554</v>
      </c>
      <c r="D424" s="20"/>
      <c r="E424" s="50"/>
      <c r="G424" s="55"/>
    </row>
    <row r="425" spans="1:7" x14ac:dyDescent="0.25">
      <c r="A425" s="30" t="s">
        <v>377</v>
      </c>
      <c r="B425" s="28" t="s">
        <v>30</v>
      </c>
      <c r="C425" s="31">
        <v>1344975</v>
      </c>
      <c r="D425" s="20"/>
      <c r="E425" s="50"/>
      <c r="G425" s="55"/>
    </row>
    <row r="426" spans="1:7" x14ac:dyDescent="0.25">
      <c r="A426" s="30" t="s">
        <v>378</v>
      </c>
      <c r="B426" s="28" t="s">
        <v>30</v>
      </c>
      <c r="C426" s="31">
        <v>2868822</v>
      </c>
      <c r="D426" s="20"/>
      <c r="E426" s="50"/>
      <c r="G426" s="55"/>
    </row>
    <row r="427" spans="1:7" x14ac:dyDescent="0.25">
      <c r="A427" s="30" t="s">
        <v>379</v>
      </c>
      <c r="B427" s="28" t="s">
        <v>30</v>
      </c>
      <c r="C427" s="31">
        <v>1323657</v>
      </c>
      <c r="D427" s="20"/>
      <c r="E427" s="50"/>
      <c r="G427" s="55"/>
    </row>
    <row r="428" spans="1:7" x14ac:dyDescent="0.25">
      <c r="A428" s="30" t="s">
        <v>380</v>
      </c>
      <c r="B428" s="28" t="s">
        <v>30</v>
      </c>
      <c r="C428" s="31">
        <v>6154796</v>
      </c>
      <c r="D428" s="20"/>
      <c r="E428" s="50"/>
      <c r="G428" s="55"/>
    </row>
    <row r="429" spans="1:7" x14ac:dyDescent="0.25">
      <c r="A429" s="30" t="s">
        <v>381</v>
      </c>
      <c r="B429" s="28" t="s">
        <v>30</v>
      </c>
      <c r="C429" s="31">
        <v>2722179</v>
      </c>
      <c r="D429" s="20"/>
      <c r="E429" s="50"/>
      <c r="G429" s="55"/>
    </row>
    <row r="430" spans="1:7" x14ac:dyDescent="0.25">
      <c r="A430" s="30" t="s">
        <v>382</v>
      </c>
      <c r="B430" s="28" t="s">
        <v>30</v>
      </c>
      <c r="C430" s="31">
        <v>3293800</v>
      </c>
      <c r="D430" s="20"/>
      <c r="E430" s="50"/>
      <c r="G430" s="55"/>
    </row>
    <row r="431" spans="1:7" x14ac:dyDescent="0.25">
      <c r="A431" s="30" t="s">
        <v>383</v>
      </c>
      <c r="B431" s="28" t="s">
        <v>30</v>
      </c>
      <c r="C431" s="31">
        <v>1640146</v>
      </c>
      <c r="D431" s="20"/>
      <c r="E431" s="50"/>
      <c r="G431" s="55"/>
    </row>
    <row r="432" spans="1:7" x14ac:dyDescent="0.25">
      <c r="A432" s="30" t="s">
        <v>384</v>
      </c>
      <c r="B432" s="28" t="s">
        <v>30</v>
      </c>
      <c r="C432" s="31">
        <v>1478929</v>
      </c>
      <c r="D432" s="20"/>
      <c r="E432" s="50"/>
      <c r="G432" s="55"/>
    </row>
    <row r="433" spans="1:7" x14ac:dyDescent="0.25">
      <c r="A433" s="27" t="s">
        <v>30</v>
      </c>
      <c r="B433" s="43"/>
      <c r="C433" s="29">
        <v>27053319</v>
      </c>
      <c r="D433" s="20"/>
      <c r="E433" s="53"/>
      <c r="F433" s="53"/>
      <c r="G433" s="54"/>
    </row>
    <row r="434" spans="1:7" x14ac:dyDescent="0.25">
      <c r="A434" s="30" t="s">
        <v>385</v>
      </c>
      <c r="B434" s="28" t="s">
        <v>141</v>
      </c>
      <c r="C434" s="31">
        <v>4271813</v>
      </c>
      <c r="D434" s="20"/>
      <c r="E434" s="50"/>
      <c r="G434" s="55"/>
    </row>
    <row r="435" spans="1:7" x14ac:dyDescent="0.25">
      <c r="A435" s="30" t="s">
        <v>386</v>
      </c>
      <c r="B435" s="28" t="s">
        <v>141</v>
      </c>
      <c r="C435" s="31">
        <v>4743179</v>
      </c>
      <c r="D435" s="20"/>
      <c r="E435" s="50"/>
      <c r="G435" s="55"/>
    </row>
    <row r="436" spans="1:7" x14ac:dyDescent="0.25">
      <c r="A436" s="30" t="s">
        <v>371</v>
      </c>
      <c r="B436" s="28" t="s">
        <v>141</v>
      </c>
      <c r="C436" s="31">
        <v>1430646</v>
      </c>
      <c r="D436" s="20"/>
      <c r="E436" s="50"/>
      <c r="G436" s="55"/>
    </row>
    <row r="437" spans="1:7" x14ac:dyDescent="0.25">
      <c r="A437" s="30" t="s">
        <v>387</v>
      </c>
      <c r="B437" s="28" t="s">
        <v>141</v>
      </c>
      <c r="C437" s="31">
        <v>5046582</v>
      </c>
      <c r="D437" s="20"/>
      <c r="E437" s="50"/>
      <c r="G437" s="55"/>
    </row>
    <row r="438" spans="1:7" x14ac:dyDescent="0.25">
      <c r="A438" s="30" t="s">
        <v>388</v>
      </c>
      <c r="B438" s="28" t="s">
        <v>141</v>
      </c>
      <c r="C438" s="31">
        <v>1899362</v>
      </c>
      <c r="D438" s="20"/>
      <c r="E438" s="50"/>
      <c r="G438" s="55"/>
    </row>
    <row r="439" spans="1:7" x14ac:dyDescent="0.25">
      <c r="A439" s="30" t="s">
        <v>389</v>
      </c>
      <c r="B439" s="28" t="s">
        <v>141</v>
      </c>
      <c r="C439" s="31">
        <v>2321660</v>
      </c>
      <c r="D439" s="20"/>
      <c r="E439" s="50"/>
      <c r="G439" s="55"/>
    </row>
    <row r="440" spans="1:7" x14ac:dyDescent="0.25">
      <c r="A440" s="27" t="s">
        <v>141</v>
      </c>
      <c r="B440" s="43"/>
      <c r="C440" s="29">
        <v>19713242</v>
      </c>
      <c r="D440" s="20"/>
      <c r="E440" s="53"/>
      <c r="F440" s="53"/>
      <c r="G440" s="54"/>
    </row>
    <row r="441" spans="1:7" x14ac:dyDescent="0.25">
      <c r="A441" s="30" t="s">
        <v>390</v>
      </c>
      <c r="B441" s="28" t="s">
        <v>45</v>
      </c>
      <c r="C441" s="31">
        <v>4054074</v>
      </c>
      <c r="D441" s="20"/>
      <c r="E441" s="50"/>
      <c r="G441" s="55"/>
    </row>
    <row r="442" spans="1:7" x14ac:dyDescent="0.25">
      <c r="A442" s="30" t="s">
        <v>391</v>
      </c>
      <c r="B442" s="28" t="s">
        <v>45</v>
      </c>
      <c r="C442" s="31">
        <v>1395286</v>
      </c>
      <c r="D442" s="20"/>
      <c r="E442" s="50"/>
      <c r="G442" s="55"/>
    </row>
    <row r="443" spans="1:7" x14ac:dyDescent="0.25">
      <c r="A443" s="30" t="s">
        <v>392</v>
      </c>
      <c r="B443" s="28" t="s">
        <v>45</v>
      </c>
      <c r="C443" s="31">
        <v>57508</v>
      </c>
      <c r="D443" s="20"/>
      <c r="E443" s="50"/>
      <c r="G443" s="55"/>
    </row>
    <row r="444" spans="1:7" x14ac:dyDescent="0.25">
      <c r="A444" s="30" t="s">
        <v>393</v>
      </c>
      <c r="B444" s="28" t="s">
        <v>45</v>
      </c>
      <c r="C444" s="31">
        <v>2998704</v>
      </c>
      <c r="D444" s="20"/>
      <c r="E444" s="50"/>
      <c r="G444" s="55"/>
    </row>
    <row r="445" spans="1:7" x14ac:dyDescent="0.25">
      <c r="A445" s="27" t="s">
        <v>45</v>
      </c>
      <c r="B445" s="43"/>
      <c r="C445" s="29">
        <v>8505572</v>
      </c>
      <c r="D445" s="20"/>
      <c r="E445" s="53"/>
      <c r="F445" s="53"/>
      <c r="G445" s="54"/>
    </row>
    <row r="446" spans="1:7" x14ac:dyDescent="0.25">
      <c r="A446" s="30" t="s">
        <v>394</v>
      </c>
      <c r="B446" s="28" t="s">
        <v>31</v>
      </c>
      <c r="C446" s="31">
        <v>2075388</v>
      </c>
      <c r="D446" s="20"/>
      <c r="E446" s="50"/>
      <c r="G446" s="55"/>
    </row>
    <row r="447" spans="1:7" x14ac:dyDescent="0.25">
      <c r="A447" s="30" t="s">
        <v>395</v>
      </c>
      <c r="B447" s="28" t="s">
        <v>31</v>
      </c>
      <c r="C447" s="31">
        <v>2433793</v>
      </c>
      <c r="D447" s="20"/>
      <c r="E447" s="50"/>
      <c r="G447" s="55"/>
    </row>
    <row r="448" spans="1:7" x14ac:dyDescent="0.25">
      <c r="A448" s="30" t="s">
        <v>396</v>
      </c>
      <c r="B448" s="28" t="s">
        <v>31</v>
      </c>
      <c r="C448" s="31">
        <v>2701993</v>
      </c>
      <c r="D448" s="20"/>
      <c r="E448" s="50"/>
      <c r="G448" s="55"/>
    </row>
    <row r="449" spans="1:7" x14ac:dyDescent="0.25">
      <c r="A449" s="30" t="s">
        <v>373</v>
      </c>
      <c r="B449" s="28" t="s">
        <v>31</v>
      </c>
      <c r="C449" s="31">
        <v>1922686</v>
      </c>
      <c r="D449" s="20"/>
      <c r="E449" s="50"/>
      <c r="G449" s="55"/>
    </row>
    <row r="450" spans="1:7" x14ac:dyDescent="0.25">
      <c r="A450" s="27" t="s">
        <v>31</v>
      </c>
      <c r="B450" s="43"/>
      <c r="C450" s="29">
        <v>9133860</v>
      </c>
      <c r="D450" s="20"/>
      <c r="E450" s="53"/>
      <c r="F450" s="53"/>
      <c r="G450" s="54"/>
    </row>
    <row r="451" spans="1:7" x14ac:dyDescent="0.25">
      <c r="A451" s="30" t="s">
        <v>397</v>
      </c>
      <c r="B451" s="28" t="s">
        <v>114</v>
      </c>
      <c r="C451" s="31">
        <v>1430372</v>
      </c>
      <c r="D451" s="20"/>
      <c r="E451" s="50"/>
      <c r="G451" s="55"/>
    </row>
    <row r="452" spans="1:7" x14ac:dyDescent="0.25">
      <c r="A452" s="30" t="s">
        <v>398</v>
      </c>
      <c r="B452" s="28" t="s">
        <v>114</v>
      </c>
      <c r="C452" s="31">
        <v>1246532</v>
      </c>
      <c r="D452" s="20"/>
      <c r="E452" s="50"/>
      <c r="G452" s="55"/>
    </row>
    <row r="453" spans="1:7" x14ac:dyDescent="0.25">
      <c r="A453" s="30" t="s">
        <v>399</v>
      </c>
      <c r="B453" s="28" t="s">
        <v>114</v>
      </c>
      <c r="C453" s="31">
        <v>2806926</v>
      </c>
      <c r="D453" s="20"/>
      <c r="E453" s="50"/>
      <c r="G453" s="55"/>
    </row>
    <row r="454" spans="1:7" x14ac:dyDescent="0.25">
      <c r="A454" s="30" t="s">
        <v>400</v>
      </c>
      <c r="B454" s="28" t="s">
        <v>114</v>
      </c>
      <c r="C454" s="31">
        <v>2932312</v>
      </c>
      <c r="D454" s="20"/>
      <c r="E454" s="50"/>
      <c r="G454" s="55"/>
    </row>
    <row r="455" spans="1:7" x14ac:dyDescent="0.25">
      <c r="A455" s="30" t="s">
        <v>401</v>
      </c>
      <c r="B455" s="28" t="s">
        <v>114</v>
      </c>
      <c r="C455" s="31">
        <v>2008393</v>
      </c>
      <c r="D455" s="20"/>
      <c r="E455" s="50"/>
      <c r="G455" s="55"/>
    </row>
    <row r="456" spans="1:7" x14ac:dyDescent="0.25">
      <c r="A456" s="30" t="s">
        <v>402</v>
      </c>
      <c r="B456" s="28" t="s">
        <v>114</v>
      </c>
      <c r="C456" s="31">
        <v>2291099</v>
      </c>
      <c r="D456" s="20"/>
      <c r="E456" s="50"/>
      <c r="G456" s="55"/>
    </row>
    <row r="457" spans="1:7" x14ac:dyDescent="0.25">
      <c r="A457" s="30" t="s">
        <v>403</v>
      </c>
      <c r="B457" s="28" t="s">
        <v>114</v>
      </c>
      <c r="C457" s="31">
        <v>1837457</v>
      </c>
      <c r="D457" s="20"/>
      <c r="E457" s="50"/>
      <c r="G457" s="55"/>
    </row>
    <row r="458" spans="1:7" x14ac:dyDescent="0.25">
      <c r="A458" s="27" t="s">
        <v>114</v>
      </c>
      <c r="B458" s="43"/>
      <c r="C458" s="29">
        <v>14553091</v>
      </c>
      <c r="D458" s="20"/>
      <c r="E458" s="53"/>
      <c r="F458" s="53"/>
      <c r="G458" s="54"/>
    </row>
    <row r="459" spans="1:7" x14ac:dyDescent="0.25">
      <c r="A459" s="30" t="s">
        <v>404</v>
      </c>
      <c r="B459" s="28" t="s">
        <v>217</v>
      </c>
      <c r="C459" s="31">
        <v>2122059</v>
      </c>
      <c r="D459" s="20"/>
      <c r="E459" s="50"/>
      <c r="G459" s="55"/>
    </row>
    <row r="460" spans="1:7" x14ac:dyDescent="0.25">
      <c r="A460" s="30" t="s">
        <v>405</v>
      </c>
      <c r="B460" s="28" t="s">
        <v>217</v>
      </c>
      <c r="C460" s="31">
        <v>58957</v>
      </c>
      <c r="D460" s="20"/>
      <c r="E460" s="50"/>
      <c r="G460" s="55"/>
    </row>
    <row r="461" spans="1:7" x14ac:dyDescent="0.25">
      <c r="A461" s="30" t="s">
        <v>406</v>
      </c>
      <c r="B461" s="28" t="s">
        <v>217</v>
      </c>
      <c r="C461" s="31">
        <v>1288204</v>
      </c>
      <c r="D461" s="20"/>
      <c r="E461" s="50"/>
      <c r="G461" s="55"/>
    </row>
    <row r="462" spans="1:7" x14ac:dyDescent="0.25">
      <c r="A462" s="30" t="s">
        <v>407</v>
      </c>
      <c r="B462" s="28" t="s">
        <v>217</v>
      </c>
      <c r="C462" s="31">
        <v>541751</v>
      </c>
      <c r="D462" s="20"/>
      <c r="E462" s="50"/>
      <c r="G462" s="55"/>
    </row>
    <row r="463" spans="1:7" x14ac:dyDescent="0.25">
      <c r="A463" s="27" t="s">
        <v>217</v>
      </c>
      <c r="B463" s="43"/>
      <c r="C463" s="29">
        <v>4010971</v>
      </c>
      <c r="D463" s="20"/>
      <c r="E463" s="53"/>
      <c r="F463" s="53"/>
      <c r="G463" s="54"/>
    </row>
    <row r="464" spans="1:7" x14ac:dyDescent="0.25">
      <c r="A464" s="30" t="s">
        <v>408</v>
      </c>
      <c r="B464" s="28" t="s">
        <v>20</v>
      </c>
      <c r="C464" s="31">
        <v>5320543</v>
      </c>
      <c r="D464" s="20"/>
      <c r="E464" s="50"/>
      <c r="G464" s="55"/>
    </row>
    <row r="465" spans="1:7" x14ac:dyDescent="0.25">
      <c r="A465" s="30" t="s">
        <v>409</v>
      </c>
      <c r="B465" s="28" t="s">
        <v>20</v>
      </c>
      <c r="C465" s="31">
        <v>2949424</v>
      </c>
      <c r="D465" s="20"/>
      <c r="E465" s="50"/>
      <c r="G465" s="55"/>
    </row>
    <row r="466" spans="1:7" x14ac:dyDescent="0.25">
      <c r="A466" s="30" t="s">
        <v>410</v>
      </c>
      <c r="B466" s="28" t="s">
        <v>20</v>
      </c>
      <c r="C466" s="31">
        <v>1654508</v>
      </c>
      <c r="D466" s="20"/>
      <c r="E466" s="50"/>
      <c r="G466" s="55"/>
    </row>
    <row r="467" spans="1:7" x14ac:dyDescent="0.25">
      <c r="A467" s="30" t="s">
        <v>326</v>
      </c>
      <c r="B467" s="28" t="s">
        <v>20</v>
      </c>
      <c r="C467" s="31">
        <v>4150654</v>
      </c>
      <c r="D467" s="20"/>
      <c r="E467" s="50"/>
      <c r="G467" s="55"/>
    </row>
    <row r="468" spans="1:7" x14ac:dyDescent="0.25">
      <c r="A468" s="30" t="s">
        <v>411</v>
      </c>
      <c r="B468" s="28" t="s">
        <v>20</v>
      </c>
      <c r="C468" s="31">
        <v>4490427</v>
      </c>
      <c r="D468" s="20"/>
      <c r="E468" s="50"/>
      <c r="G468" s="55"/>
    </row>
    <row r="469" spans="1:7" x14ac:dyDescent="0.25">
      <c r="A469" s="27" t="s">
        <v>20</v>
      </c>
      <c r="B469" s="43"/>
      <c r="C469" s="29">
        <v>18565556</v>
      </c>
      <c r="D469" s="20"/>
      <c r="E469" s="53"/>
      <c r="F469" s="53"/>
      <c r="G469" s="54"/>
    </row>
    <row r="470" spans="1:7" x14ac:dyDescent="0.25">
      <c r="A470" s="30" t="s">
        <v>412</v>
      </c>
      <c r="B470" s="28" t="s">
        <v>22</v>
      </c>
      <c r="C470" s="31">
        <v>4657688</v>
      </c>
      <c r="D470" s="20"/>
      <c r="E470" s="50"/>
      <c r="G470" s="55"/>
    </row>
    <row r="471" spans="1:7" x14ac:dyDescent="0.25">
      <c r="A471" s="30" t="s">
        <v>413</v>
      </c>
      <c r="B471" s="28" t="s">
        <v>22</v>
      </c>
      <c r="C471" s="31">
        <v>4499649</v>
      </c>
      <c r="D471" s="20"/>
      <c r="E471" s="50"/>
      <c r="G471" s="55"/>
    </row>
    <row r="472" spans="1:7" x14ac:dyDescent="0.25">
      <c r="A472" s="30" t="s">
        <v>414</v>
      </c>
      <c r="B472" s="28" t="s">
        <v>22</v>
      </c>
      <c r="C472" s="31">
        <v>5241119</v>
      </c>
      <c r="D472" s="20"/>
      <c r="E472" s="50"/>
      <c r="G472" s="55"/>
    </row>
    <row r="473" spans="1:7" x14ac:dyDescent="0.25">
      <c r="A473" s="30" t="s">
        <v>415</v>
      </c>
      <c r="B473" s="28" t="s">
        <v>22</v>
      </c>
      <c r="C473" s="31">
        <v>2507778</v>
      </c>
      <c r="D473" s="20"/>
      <c r="E473" s="50"/>
      <c r="G473" s="55"/>
    </row>
    <row r="474" spans="1:7" x14ac:dyDescent="0.25">
      <c r="A474" s="27" t="s">
        <v>22</v>
      </c>
      <c r="B474" s="43"/>
      <c r="C474" s="29">
        <v>16906234</v>
      </c>
      <c r="D474" s="20"/>
      <c r="E474" s="53"/>
      <c r="F474" s="53"/>
      <c r="G474" s="54"/>
    </row>
    <row r="475" spans="1:7" x14ac:dyDescent="0.25">
      <c r="A475" s="30" t="s">
        <v>416</v>
      </c>
      <c r="B475" s="28" t="s">
        <v>39</v>
      </c>
      <c r="C475" s="31">
        <v>2008441</v>
      </c>
      <c r="D475" s="20"/>
      <c r="E475" s="50"/>
      <c r="G475" s="55"/>
    </row>
    <row r="476" spans="1:7" x14ac:dyDescent="0.25">
      <c r="A476" s="30" t="s">
        <v>417</v>
      </c>
      <c r="B476" s="28" t="s">
        <v>39</v>
      </c>
      <c r="C476" s="31">
        <v>1885097</v>
      </c>
      <c r="D476" s="20"/>
      <c r="E476" s="50"/>
      <c r="G476" s="55"/>
    </row>
    <row r="477" spans="1:7" x14ac:dyDescent="0.25">
      <c r="A477" s="30" t="s">
        <v>418</v>
      </c>
      <c r="B477" s="28" t="s">
        <v>39</v>
      </c>
      <c r="C477" s="31">
        <v>1616413</v>
      </c>
      <c r="D477" s="20"/>
      <c r="E477" s="50"/>
      <c r="G477" s="55"/>
    </row>
    <row r="478" spans="1:7" x14ac:dyDescent="0.25">
      <c r="A478" s="30" t="s">
        <v>378</v>
      </c>
      <c r="B478" s="28" t="s">
        <v>39</v>
      </c>
      <c r="C478" s="31">
        <v>14176</v>
      </c>
      <c r="D478" s="20"/>
      <c r="E478" s="50"/>
      <c r="G478" s="55"/>
    </row>
    <row r="479" spans="1:7" x14ac:dyDescent="0.25">
      <c r="A479" s="30" t="s">
        <v>419</v>
      </c>
      <c r="B479" s="28" t="s">
        <v>39</v>
      </c>
      <c r="C479" s="31">
        <v>2031846</v>
      </c>
      <c r="D479" s="20"/>
      <c r="E479" s="50"/>
      <c r="G479" s="55"/>
    </row>
    <row r="480" spans="1:7" x14ac:dyDescent="0.25">
      <c r="A480" s="30" t="s">
        <v>420</v>
      </c>
      <c r="B480" s="28" t="s">
        <v>39</v>
      </c>
      <c r="C480" s="31">
        <v>1654817</v>
      </c>
      <c r="D480" s="20"/>
      <c r="E480" s="50"/>
      <c r="G480" s="55"/>
    </row>
    <row r="481" spans="1:7" x14ac:dyDescent="0.25">
      <c r="A481" s="30" t="s">
        <v>381</v>
      </c>
      <c r="B481" s="28" t="s">
        <v>39</v>
      </c>
      <c r="C481" s="31">
        <v>165024</v>
      </c>
      <c r="D481" s="20"/>
      <c r="E481" s="50"/>
      <c r="G481" s="55"/>
    </row>
    <row r="482" spans="1:7" x14ac:dyDescent="0.25">
      <c r="A482" s="30" t="s">
        <v>421</v>
      </c>
      <c r="B482" s="28" t="s">
        <v>39</v>
      </c>
      <c r="C482" s="31">
        <v>1453337</v>
      </c>
      <c r="D482" s="20"/>
      <c r="E482" s="50"/>
      <c r="G482" s="55"/>
    </row>
    <row r="483" spans="1:7" x14ac:dyDescent="0.25">
      <c r="A483" s="30" t="s">
        <v>422</v>
      </c>
      <c r="B483" s="28" t="s">
        <v>39</v>
      </c>
      <c r="C483" s="31">
        <v>1640219</v>
      </c>
      <c r="D483" s="20"/>
      <c r="E483" s="50"/>
      <c r="G483" s="55"/>
    </row>
    <row r="484" spans="1:7" x14ac:dyDescent="0.25">
      <c r="A484" s="30" t="s">
        <v>423</v>
      </c>
      <c r="B484" s="28" t="s">
        <v>39</v>
      </c>
      <c r="C484" s="31">
        <v>4671447</v>
      </c>
      <c r="D484" s="20"/>
      <c r="E484" s="50"/>
      <c r="G484" s="55"/>
    </row>
    <row r="485" spans="1:7" x14ac:dyDescent="0.25">
      <c r="A485" s="30" t="s">
        <v>424</v>
      </c>
      <c r="B485" s="28" t="s">
        <v>39</v>
      </c>
      <c r="C485" s="31">
        <v>3633280</v>
      </c>
      <c r="D485" s="20"/>
      <c r="E485" s="50"/>
      <c r="G485" s="55"/>
    </row>
    <row r="486" spans="1:7" x14ac:dyDescent="0.25">
      <c r="A486" s="30" t="s">
        <v>425</v>
      </c>
      <c r="B486" s="28" t="s">
        <v>39</v>
      </c>
      <c r="C486" s="31">
        <v>2951418</v>
      </c>
      <c r="D486" s="20"/>
      <c r="E486" s="50"/>
      <c r="G486" s="55"/>
    </row>
    <row r="487" spans="1:7" x14ac:dyDescent="0.25">
      <c r="A487" s="30" t="s">
        <v>426</v>
      </c>
      <c r="B487" s="28" t="s">
        <v>39</v>
      </c>
      <c r="C487" s="31">
        <v>2946023</v>
      </c>
      <c r="D487" s="20"/>
      <c r="E487" s="50"/>
      <c r="G487" s="55"/>
    </row>
    <row r="488" spans="1:7" x14ac:dyDescent="0.25">
      <c r="A488" s="30" t="s">
        <v>427</v>
      </c>
      <c r="B488" s="28" t="s">
        <v>39</v>
      </c>
      <c r="C488" s="31">
        <v>1971198</v>
      </c>
      <c r="D488" s="20"/>
      <c r="E488" s="50"/>
      <c r="G488" s="55"/>
    </row>
    <row r="489" spans="1:7" x14ac:dyDescent="0.25">
      <c r="A489" s="27" t="s">
        <v>39</v>
      </c>
      <c r="B489" s="43"/>
      <c r="C489" s="29">
        <v>28642736</v>
      </c>
      <c r="D489" s="20"/>
      <c r="E489" s="53"/>
      <c r="F489" s="53"/>
      <c r="G489" s="54"/>
    </row>
    <row r="490" spans="1:7" x14ac:dyDescent="0.25">
      <c r="A490" s="30" t="s">
        <v>428</v>
      </c>
      <c r="B490" s="28" t="s">
        <v>59</v>
      </c>
      <c r="C490" s="31">
        <v>3842408</v>
      </c>
      <c r="D490" s="20"/>
      <c r="E490" s="50"/>
      <c r="G490" s="55"/>
    </row>
    <row r="491" spans="1:7" x14ac:dyDescent="0.25">
      <c r="A491" s="30" t="s">
        <v>429</v>
      </c>
      <c r="B491" s="28" t="s">
        <v>59</v>
      </c>
      <c r="C491" s="31">
        <v>283151</v>
      </c>
      <c r="D491" s="20"/>
      <c r="E491" s="50"/>
      <c r="G491" s="55"/>
    </row>
    <row r="492" spans="1:7" x14ac:dyDescent="0.25">
      <c r="A492" s="30" t="s">
        <v>430</v>
      </c>
      <c r="B492" s="28" t="s">
        <v>59</v>
      </c>
      <c r="C492" s="31">
        <v>179413</v>
      </c>
      <c r="D492" s="20"/>
      <c r="E492" s="50"/>
      <c r="G492" s="55"/>
    </row>
    <row r="493" spans="1:7" x14ac:dyDescent="0.25">
      <c r="A493" s="30" t="s">
        <v>431</v>
      </c>
      <c r="B493" s="28" t="s">
        <v>59</v>
      </c>
      <c r="C493" s="31">
        <v>1891909</v>
      </c>
      <c r="D493" s="20"/>
      <c r="E493" s="50"/>
      <c r="G493" s="55"/>
    </row>
    <row r="494" spans="1:7" x14ac:dyDescent="0.25">
      <c r="A494" s="30" t="s">
        <v>432</v>
      </c>
      <c r="B494" s="28" t="s">
        <v>59</v>
      </c>
      <c r="C494" s="31">
        <v>3724162</v>
      </c>
      <c r="D494" s="20"/>
      <c r="E494" s="50"/>
      <c r="G494" s="55"/>
    </row>
    <row r="495" spans="1:7" x14ac:dyDescent="0.25">
      <c r="A495" s="30" t="s">
        <v>433</v>
      </c>
      <c r="B495" s="28" t="s">
        <v>59</v>
      </c>
      <c r="C495" s="31">
        <v>3634414</v>
      </c>
      <c r="D495" s="20"/>
      <c r="E495" s="50"/>
      <c r="G495" s="55"/>
    </row>
    <row r="496" spans="1:7" x14ac:dyDescent="0.25">
      <c r="A496" s="27" t="s">
        <v>59</v>
      </c>
      <c r="B496" s="43"/>
      <c r="C496" s="29">
        <v>13555457</v>
      </c>
      <c r="D496" s="20"/>
      <c r="E496" s="53"/>
      <c r="F496" s="53"/>
      <c r="G496" s="54"/>
    </row>
    <row r="497" spans="1:7" x14ac:dyDescent="0.25">
      <c r="A497" s="30" t="s">
        <v>434</v>
      </c>
      <c r="B497" s="28" t="s">
        <v>54</v>
      </c>
      <c r="C497" s="31">
        <v>1513411</v>
      </c>
      <c r="D497" s="20"/>
      <c r="E497" s="50"/>
      <c r="G497" s="55"/>
    </row>
    <row r="498" spans="1:7" x14ac:dyDescent="0.25">
      <c r="A498" s="30" t="s">
        <v>435</v>
      </c>
      <c r="B498" s="28" t="s">
        <v>54</v>
      </c>
      <c r="C498" s="31">
        <v>1487927</v>
      </c>
      <c r="D498" s="20"/>
      <c r="E498" s="50"/>
      <c r="G498" s="55"/>
    </row>
    <row r="499" spans="1:7" x14ac:dyDescent="0.25">
      <c r="A499" s="27" t="s">
        <v>54</v>
      </c>
      <c r="B499" s="43"/>
      <c r="C499" s="29">
        <v>3001338</v>
      </c>
      <c r="D499" s="20"/>
      <c r="E499" s="53"/>
      <c r="F499" s="53"/>
      <c r="G499" s="54"/>
    </row>
    <row r="500" spans="1:7" x14ac:dyDescent="0.25">
      <c r="A500" s="30" t="s">
        <v>367</v>
      </c>
      <c r="B500" s="28" t="s">
        <v>47</v>
      </c>
      <c r="C500" s="31">
        <v>2153684</v>
      </c>
      <c r="D500" s="20"/>
      <c r="E500" s="50"/>
      <c r="G500" s="55"/>
    </row>
    <row r="501" spans="1:7" x14ac:dyDescent="0.25">
      <c r="A501" s="30" t="s">
        <v>436</v>
      </c>
      <c r="B501" s="28" t="s">
        <v>47</v>
      </c>
      <c r="C501" s="31">
        <v>3623573</v>
      </c>
      <c r="D501" s="20"/>
      <c r="E501" s="50"/>
      <c r="G501" s="55"/>
    </row>
    <row r="502" spans="1:7" x14ac:dyDescent="0.25">
      <c r="A502" s="30" t="s">
        <v>437</v>
      </c>
      <c r="B502" s="28" t="s">
        <v>47</v>
      </c>
      <c r="C502" s="31">
        <v>937808</v>
      </c>
      <c r="D502" s="20"/>
      <c r="E502" s="50"/>
      <c r="G502" s="55"/>
    </row>
    <row r="503" spans="1:7" x14ac:dyDescent="0.25">
      <c r="A503" s="30" t="s">
        <v>438</v>
      </c>
      <c r="B503" s="28" t="s">
        <v>47</v>
      </c>
      <c r="C503" s="31">
        <v>1650494</v>
      </c>
      <c r="D503" s="20"/>
      <c r="E503" s="50"/>
      <c r="G503" s="55"/>
    </row>
    <row r="504" spans="1:7" x14ac:dyDescent="0.25">
      <c r="A504" s="30" t="s">
        <v>439</v>
      </c>
      <c r="B504" s="28" t="s">
        <v>47</v>
      </c>
      <c r="C504" s="31">
        <v>2043852</v>
      </c>
      <c r="D504" s="20"/>
      <c r="E504" s="50"/>
      <c r="G504" s="55"/>
    </row>
    <row r="505" spans="1:7" x14ac:dyDescent="0.25">
      <c r="A505" s="30" t="s">
        <v>392</v>
      </c>
      <c r="B505" s="28" t="s">
        <v>47</v>
      </c>
      <c r="C505" s="31">
        <v>2030574</v>
      </c>
      <c r="D505" s="20"/>
      <c r="E505" s="50"/>
      <c r="G505" s="55"/>
    </row>
    <row r="506" spans="1:7" x14ac:dyDescent="0.25">
      <c r="A506" s="27" t="s">
        <v>47</v>
      </c>
      <c r="B506" s="43"/>
      <c r="C506" s="29">
        <v>12439985</v>
      </c>
      <c r="D506" s="20"/>
      <c r="E506" s="53"/>
      <c r="F506" s="53"/>
      <c r="G506" s="54"/>
    </row>
    <row r="507" spans="1:7" x14ac:dyDescent="0.25">
      <c r="A507" s="30" t="s">
        <v>441</v>
      </c>
      <c r="B507" s="28" t="s">
        <v>440</v>
      </c>
      <c r="C507" s="31">
        <v>2905042</v>
      </c>
      <c r="D507" s="20"/>
      <c r="E507" s="50"/>
      <c r="G507" s="55"/>
    </row>
    <row r="508" spans="1:7" x14ac:dyDescent="0.25">
      <c r="A508" s="30" t="s">
        <v>442</v>
      </c>
      <c r="B508" s="28" t="s">
        <v>440</v>
      </c>
      <c r="C508" s="31">
        <v>1456689</v>
      </c>
      <c r="D508" s="20"/>
      <c r="E508" s="50"/>
      <c r="G508" s="55"/>
    </row>
    <row r="509" spans="1:7" x14ac:dyDescent="0.25">
      <c r="A509" s="30" t="s">
        <v>443</v>
      </c>
      <c r="B509" s="28" t="s">
        <v>440</v>
      </c>
      <c r="C509" s="31">
        <v>2520963</v>
      </c>
      <c r="D509" s="20"/>
      <c r="E509" s="50"/>
      <c r="G509" s="55"/>
    </row>
    <row r="510" spans="1:7" x14ac:dyDescent="0.25">
      <c r="A510" s="30" t="s">
        <v>444</v>
      </c>
      <c r="B510" s="28" t="s">
        <v>440</v>
      </c>
      <c r="C510" s="31">
        <v>1022267</v>
      </c>
      <c r="D510" s="20"/>
      <c r="E510" s="50"/>
      <c r="G510" s="55"/>
    </row>
    <row r="511" spans="1:7" x14ac:dyDescent="0.25">
      <c r="A511" s="30" t="s">
        <v>445</v>
      </c>
      <c r="B511" s="28" t="s">
        <v>440</v>
      </c>
      <c r="C511" s="31">
        <v>4421667</v>
      </c>
      <c r="D511" s="20"/>
      <c r="E511" s="50"/>
      <c r="G511" s="55"/>
    </row>
    <row r="512" spans="1:7" x14ac:dyDescent="0.25">
      <c r="A512" s="27" t="s">
        <v>440</v>
      </c>
      <c r="B512" s="43"/>
      <c r="C512" s="29">
        <v>12326628</v>
      </c>
      <c r="D512" s="20"/>
      <c r="E512" s="53"/>
      <c r="F512" s="53"/>
      <c r="G512" s="54"/>
    </row>
    <row r="513" spans="1:7" x14ac:dyDescent="0.25">
      <c r="A513" s="30" t="s">
        <v>446</v>
      </c>
      <c r="B513" s="28" t="s">
        <v>187</v>
      </c>
      <c r="C513" s="31">
        <v>1132600</v>
      </c>
      <c r="D513" s="20"/>
      <c r="E513" s="50"/>
      <c r="G513" s="55"/>
    </row>
    <row r="514" spans="1:7" x14ac:dyDescent="0.25">
      <c r="A514" s="30" t="s">
        <v>388</v>
      </c>
      <c r="B514" s="28" t="s">
        <v>187</v>
      </c>
      <c r="C514" s="31">
        <v>366752</v>
      </c>
      <c r="D514" s="20"/>
      <c r="E514" s="50"/>
      <c r="G514" s="55"/>
    </row>
    <row r="515" spans="1:7" x14ac:dyDescent="0.25">
      <c r="A515" s="27" t="s">
        <v>187</v>
      </c>
      <c r="B515" s="43"/>
      <c r="C515" s="29">
        <v>1499352</v>
      </c>
      <c r="D515" s="20"/>
      <c r="E515" s="53"/>
      <c r="F515" s="53"/>
      <c r="G515" s="54"/>
    </row>
    <row r="516" spans="1:7" x14ac:dyDescent="0.25">
      <c r="A516" s="30" t="s">
        <v>268</v>
      </c>
      <c r="B516" s="28" t="s">
        <v>48</v>
      </c>
      <c r="C516" s="31">
        <v>4339</v>
      </c>
      <c r="D516" s="20"/>
      <c r="E516" s="50"/>
      <c r="G516" s="55"/>
    </row>
    <row r="517" spans="1:7" x14ac:dyDescent="0.25">
      <c r="A517" s="30" t="s">
        <v>447</v>
      </c>
      <c r="B517" s="28" t="s">
        <v>48</v>
      </c>
      <c r="C517" s="31">
        <v>2424144</v>
      </c>
      <c r="D517" s="20"/>
      <c r="E517" s="50"/>
      <c r="G517" s="55"/>
    </row>
    <row r="518" spans="1:7" x14ac:dyDescent="0.25">
      <c r="A518" s="27" t="s">
        <v>48</v>
      </c>
      <c r="B518" s="43"/>
      <c r="C518" s="29">
        <v>2428483</v>
      </c>
      <c r="D518" s="20"/>
      <c r="E518" s="53"/>
      <c r="F518" s="53"/>
      <c r="G518" s="54"/>
    </row>
    <row r="519" spans="1:7" x14ac:dyDescent="0.25">
      <c r="A519" s="30" t="s">
        <v>405</v>
      </c>
      <c r="B519" s="28" t="s">
        <v>24</v>
      </c>
      <c r="C519" s="31">
        <v>1240508</v>
      </c>
      <c r="D519" s="20"/>
      <c r="E519" s="50"/>
      <c r="G519" s="55"/>
    </row>
    <row r="520" spans="1:7" x14ac:dyDescent="0.25">
      <c r="A520" s="30" t="s">
        <v>448</v>
      </c>
      <c r="B520" s="28" t="s">
        <v>24</v>
      </c>
      <c r="C520" s="31">
        <v>3407110</v>
      </c>
      <c r="D520" s="20"/>
      <c r="E520" s="50"/>
      <c r="G520" s="55"/>
    </row>
    <row r="521" spans="1:7" x14ac:dyDescent="0.25">
      <c r="A521" s="30" t="s">
        <v>407</v>
      </c>
      <c r="B521" s="28" t="s">
        <v>24</v>
      </c>
      <c r="C521" s="31">
        <v>903450</v>
      </c>
      <c r="D521" s="20"/>
      <c r="E521" s="50"/>
      <c r="G521" s="55"/>
    </row>
    <row r="522" spans="1:7" x14ac:dyDescent="0.25">
      <c r="A522" s="27" t="s">
        <v>24</v>
      </c>
      <c r="B522" s="43"/>
      <c r="C522" s="29">
        <v>5551068</v>
      </c>
      <c r="D522" s="20"/>
      <c r="E522" s="53"/>
      <c r="F522" s="53"/>
      <c r="G522" s="54"/>
    </row>
    <row r="523" spans="1:7" x14ac:dyDescent="0.25">
      <c r="A523" s="30" t="s">
        <v>449</v>
      </c>
      <c r="B523" s="28" t="s">
        <v>62</v>
      </c>
      <c r="C523" s="31">
        <v>2621865</v>
      </c>
      <c r="D523" s="20"/>
      <c r="E523" s="50"/>
      <c r="G523" s="55"/>
    </row>
    <row r="524" spans="1:7" x14ac:dyDescent="0.25">
      <c r="A524" s="27" t="s">
        <v>62</v>
      </c>
      <c r="B524" s="43"/>
      <c r="C524" s="29">
        <v>2621865</v>
      </c>
      <c r="D524" s="20"/>
      <c r="E524" s="53"/>
      <c r="F524" s="53"/>
      <c r="G524" s="54"/>
    </row>
    <row r="525" spans="1:7" x14ac:dyDescent="0.25">
      <c r="A525" s="30" t="s">
        <v>450</v>
      </c>
      <c r="B525" s="28" t="s">
        <v>100</v>
      </c>
      <c r="C525" s="31">
        <v>1547258</v>
      </c>
      <c r="D525" s="20"/>
      <c r="E525" s="50"/>
      <c r="G525" s="55"/>
    </row>
    <row r="526" spans="1:7" x14ac:dyDescent="0.25">
      <c r="A526" s="30" t="s">
        <v>451</v>
      </c>
      <c r="B526" s="28" t="s">
        <v>100</v>
      </c>
      <c r="C526" s="31">
        <v>4670124</v>
      </c>
      <c r="D526" s="20"/>
      <c r="E526" s="50"/>
      <c r="G526" s="55"/>
    </row>
    <row r="527" spans="1:7" x14ac:dyDescent="0.25">
      <c r="A527" s="30" t="s">
        <v>452</v>
      </c>
      <c r="B527" s="28" t="s">
        <v>100</v>
      </c>
      <c r="C527" s="31">
        <v>1003834</v>
      </c>
      <c r="D527" s="20"/>
      <c r="E527" s="50"/>
      <c r="G527" s="55"/>
    </row>
    <row r="528" spans="1:7" x14ac:dyDescent="0.25">
      <c r="A528" s="30" t="s">
        <v>453</v>
      </c>
      <c r="B528" s="28" t="s">
        <v>100</v>
      </c>
      <c r="C528" s="31">
        <v>2513626</v>
      </c>
      <c r="D528" s="20"/>
      <c r="E528" s="50"/>
      <c r="G528" s="55"/>
    </row>
    <row r="529" spans="1:7" x14ac:dyDescent="0.25">
      <c r="A529" s="27" t="s">
        <v>100</v>
      </c>
      <c r="B529" s="43"/>
      <c r="C529" s="29">
        <v>9734842</v>
      </c>
      <c r="D529" s="20"/>
      <c r="E529" s="53"/>
      <c r="F529" s="53"/>
      <c r="G529" s="54"/>
    </row>
    <row r="530" spans="1:7" x14ac:dyDescent="0.25">
      <c r="A530" s="30" t="s">
        <v>454</v>
      </c>
      <c r="B530" s="28" t="s">
        <v>64</v>
      </c>
      <c r="C530" s="31">
        <v>5233341</v>
      </c>
      <c r="D530" s="20"/>
      <c r="E530" s="50"/>
      <c r="G530" s="55"/>
    </row>
    <row r="531" spans="1:7" x14ac:dyDescent="0.25">
      <c r="A531" s="30" t="s">
        <v>322</v>
      </c>
      <c r="B531" s="28" t="s">
        <v>64</v>
      </c>
      <c r="C531" s="31">
        <v>525372</v>
      </c>
      <c r="D531" s="20"/>
      <c r="E531" s="50"/>
      <c r="G531" s="55"/>
    </row>
    <row r="532" spans="1:7" x14ac:dyDescent="0.25">
      <c r="A532" s="30" t="s">
        <v>455</v>
      </c>
      <c r="B532" s="28" t="s">
        <v>64</v>
      </c>
      <c r="C532" s="31">
        <v>1604387</v>
      </c>
      <c r="D532" s="20"/>
      <c r="E532" s="50"/>
      <c r="G532" s="55"/>
    </row>
    <row r="533" spans="1:7" x14ac:dyDescent="0.25">
      <c r="A533" s="30" t="s">
        <v>456</v>
      </c>
      <c r="B533" s="28" t="s">
        <v>64</v>
      </c>
      <c r="C533" s="31">
        <v>1601087</v>
      </c>
      <c r="D533" s="20"/>
      <c r="E533" s="50"/>
      <c r="G533" s="55"/>
    </row>
    <row r="534" spans="1:7" x14ac:dyDescent="0.25">
      <c r="A534" s="30" t="s">
        <v>457</v>
      </c>
      <c r="B534" s="28" t="s">
        <v>64</v>
      </c>
      <c r="C534" s="31">
        <v>4681026</v>
      </c>
      <c r="D534" s="20"/>
      <c r="E534" s="50"/>
      <c r="G534" s="55"/>
    </row>
    <row r="535" spans="1:7" x14ac:dyDescent="0.25">
      <c r="A535" s="30" t="s">
        <v>458</v>
      </c>
      <c r="B535" s="28" t="s">
        <v>64</v>
      </c>
      <c r="C535" s="31">
        <v>2223631</v>
      </c>
      <c r="D535" s="20"/>
      <c r="E535" s="50"/>
      <c r="G535" s="55"/>
    </row>
    <row r="536" spans="1:7" x14ac:dyDescent="0.25">
      <c r="A536" s="30" t="s">
        <v>459</v>
      </c>
      <c r="B536" s="28" t="s">
        <v>64</v>
      </c>
      <c r="C536" s="31">
        <v>5151808</v>
      </c>
      <c r="D536" s="20"/>
      <c r="E536" s="50"/>
      <c r="G536" s="55"/>
    </row>
    <row r="537" spans="1:7" x14ac:dyDescent="0.25">
      <c r="A537" s="30" t="s">
        <v>460</v>
      </c>
      <c r="B537" s="28" t="s">
        <v>64</v>
      </c>
      <c r="C537" s="31">
        <v>3207481</v>
      </c>
      <c r="D537" s="20"/>
      <c r="E537" s="50"/>
      <c r="G537" s="55"/>
    </row>
    <row r="538" spans="1:7" x14ac:dyDescent="0.25">
      <c r="A538" s="30" t="s">
        <v>461</v>
      </c>
      <c r="B538" s="28" t="s">
        <v>64</v>
      </c>
      <c r="C538" s="31">
        <v>4131844</v>
      </c>
      <c r="D538" s="20"/>
      <c r="E538" s="50"/>
      <c r="G538" s="55"/>
    </row>
    <row r="539" spans="1:7" x14ac:dyDescent="0.25">
      <c r="A539" s="30" t="s">
        <v>462</v>
      </c>
      <c r="B539" s="28" t="s">
        <v>64</v>
      </c>
      <c r="C539" s="31">
        <v>2689079</v>
      </c>
      <c r="D539" s="20"/>
      <c r="E539" s="50"/>
      <c r="G539" s="55"/>
    </row>
    <row r="540" spans="1:7" x14ac:dyDescent="0.25">
      <c r="A540" s="30" t="s">
        <v>463</v>
      </c>
      <c r="B540" s="28" t="s">
        <v>64</v>
      </c>
      <c r="C540" s="31">
        <v>3240027</v>
      </c>
      <c r="D540" s="20"/>
      <c r="E540" s="50"/>
      <c r="G540" s="55"/>
    </row>
    <row r="541" spans="1:7" x14ac:dyDescent="0.25">
      <c r="A541" s="30" t="s">
        <v>464</v>
      </c>
      <c r="B541" s="28" t="s">
        <v>64</v>
      </c>
      <c r="C541" s="31">
        <v>1249284</v>
      </c>
      <c r="D541" s="20"/>
      <c r="E541" s="50"/>
      <c r="G541" s="55"/>
    </row>
    <row r="542" spans="1:7" x14ac:dyDescent="0.25">
      <c r="A542" s="27" t="s">
        <v>64</v>
      </c>
      <c r="B542" s="43"/>
      <c r="C542" s="29">
        <v>35538367</v>
      </c>
      <c r="D542" s="20"/>
      <c r="E542" s="53"/>
      <c r="F542" s="53"/>
      <c r="G542" s="54"/>
    </row>
    <row r="543" spans="1:7" x14ac:dyDescent="0.25">
      <c r="A543" s="30" t="s">
        <v>465</v>
      </c>
      <c r="B543" s="28" t="s">
        <v>25</v>
      </c>
      <c r="C543" s="31">
        <v>3361363</v>
      </c>
      <c r="D543" s="20"/>
      <c r="E543" s="50"/>
      <c r="G543" s="55"/>
    </row>
    <row r="544" spans="1:7" x14ac:dyDescent="0.25">
      <c r="A544" s="30" t="s">
        <v>466</v>
      </c>
      <c r="B544" s="28" t="s">
        <v>25</v>
      </c>
      <c r="C544" s="31">
        <v>955686</v>
      </c>
      <c r="D544" s="20"/>
      <c r="E544" s="50"/>
      <c r="G544" s="55"/>
    </row>
    <row r="545" spans="1:7" x14ac:dyDescent="0.25">
      <c r="A545" s="30" t="s">
        <v>467</v>
      </c>
      <c r="B545" s="28" t="s">
        <v>25</v>
      </c>
      <c r="C545" s="31">
        <v>3333305</v>
      </c>
      <c r="D545" s="20"/>
      <c r="E545" s="50"/>
      <c r="G545" s="55"/>
    </row>
    <row r="546" spans="1:7" x14ac:dyDescent="0.25">
      <c r="A546" s="30" t="s">
        <v>468</v>
      </c>
      <c r="B546" s="28" t="s">
        <v>25</v>
      </c>
      <c r="C546" s="31">
        <v>967968</v>
      </c>
      <c r="D546" s="20"/>
      <c r="E546" s="50"/>
      <c r="G546" s="55"/>
    </row>
    <row r="547" spans="1:7" x14ac:dyDescent="0.25">
      <c r="A547" s="30" t="s">
        <v>469</v>
      </c>
      <c r="B547" s="28" t="s">
        <v>25</v>
      </c>
      <c r="C547" s="31">
        <v>2523558</v>
      </c>
      <c r="D547" s="20"/>
      <c r="E547" s="50"/>
      <c r="G547" s="55"/>
    </row>
    <row r="548" spans="1:7" x14ac:dyDescent="0.25">
      <c r="A548" s="30" t="s">
        <v>470</v>
      </c>
      <c r="B548" s="28" t="s">
        <v>25</v>
      </c>
      <c r="C548" s="31">
        <v>3865409</v>
      </c>
      <c r="D548" s="20"/>
      <c r="E548" s="50"/>
      <c r="G548" s="55"/>
    </row>
    <row r="549" spans="1:7" x14ac:dyDescent="0.25">
      <c r="A549" s="30" t="s">
        <v>471</v>
      </c>
      <c r="B549" s="28" t="s">
        <v>25</v>
      </c>
      <c r="C549" s="31">
        <v>2124110</v>
      </c>
      <c r="D549" s="20"/>
      <c r="E549" s="50"/>
      <c r="G549" s="55"/>
    </row>
    <row r="550" spans="1:7" x14ac:dyDescent="0.25">
      <c r="A550" s="30" t="s">
        <v>472</v>
      </c>
      <c r="B550" s="28" t="s">
        <v>25</v>
      </c>
      <c r="C550" s="31">
        <v>830004</v>
      </c>
      <c r="D550" s="20"/>
      <c r="E550" s="50"/>
      <c r="G550" s="55"/>
    </row>
    <row r="551" spans="1:7" x14ac:dyDescent="0.25">
      <c r="A551" s="30" t="s">
        <v>473</v>
      </c>
      <c r="B551" s="28" t="s">
        <v>25</v>
      </c>
      <c r="C551" s="31">
        <v>2760376</v>
      </c>
      <c r="D551" s="20"/>
      <c r="E551" s="50"/>
      <c r="G551" s="55"/>
    </row>
    <row r="552" spans="1:7" x14ac:dyDescent="0.25">
      <c r="A552" s="27" t="s">
        <v>25</v>
      </c>
      <c r="B552" s="43"/>
      <c r="C552" s="29">
        <v>20721779</v>
      </c>
      <c r="D552" s="20"/>
      <c r="E552" s="53"/>
      <c r="F552" s="53"/>
      <c r="G552" s="54"/>
    </row>
    <row r="553" spans="1:7" x14ac:dyDescent="0.25">
      <c r="A553" s="30" t="s">
        <v>474</v>
      </c>
      <c r="B553" s="28" t="s">
        <v>152</v>
      </c>
      <c r="C553" s="31">
        <v>2176599</v>
      </c>
      <c r="D553" s="20"/>
      <c r="E553" s="50"/>
      <c r="G553" s="55"/>
    </row>
    <row r="554" spans="1:7" x14ac:dyDescent="0.25">
      <c r="A554" s="30" t="s">
        <v>429</v>
      </c>
      <c r="B554" s="28" t="s">
        <v>152</v>
      </c>
      <c r="C554" s="31">
        <v>1849135</v>
      </c>
      <c r="D554" s="20"/>
      <c r="E554" s="50"/>
      <c r="G554" s="55"/>
    </row>
    <row r="555" spans="1:7" x14ac:dyDescent="0.25">
      <c r="A555" s="30" t="s">
        <v>475</v>
      </c>
      <c r="B555" s="28" t="s">
        <v>152</v>
      </c>
      <c r="C555" s="31">
        <v>1538734</v>
      </c>
      <c r="D555" s="20"/>
      <c r="E555" s="50"/>
      <c r="G555" s="55"/>
    </row>
    <row r="556" spans="1:7" x14ac:dyDescent="0.25">
      <c r="A556" s="27" t="s">
        <v>152</v>
      </c>
      <c r="B556" s="43"/>
      <c r="C556" s="29">
        <v>5564468</v>
      </c>
      <c r="D556" s="20"/>
      <c r="E556" s="53"/>
      <c r="F556" s="53"/>
      <c r="G556" s="54"/>
    </row>
    <row r="557" spans="1:7" x14ac:dyDescent="0.25">
      <c r="A557" s="30" t="s">
        <v>476</v>
      </c>
      <c r="B557" s="28" t="s">
        <v>33</v>
      </c>
      <c r="C557" s="31">
        <v>1805318</v>
      </c>
      <c r="D557" s="20"/>
      <c r="E557" s="50"/>
      <c r="G557" s="55"/>
    </row>
    <row r="558" spans="1:7" x14ac:dyDescent="0.25">
      <c r="A558" s="30" t="s">
        <v>477</v>
      </c>
      <c r="B558" s="28" t="s">
        <v>33</v>
      </c>
      <c r="C558" s="31">
        <v>4413931</v>
      </c>
      <c r="D558" s="20"/>
      <c r="E558" s="50"/>
      <c r="G558" s="55"/>
    </row>
    <row r="559" spans="1:7" x14ac:dyDescent="0.25">
      <c r="A559" s="30" t="s">
        <v>478</v>
      </c>
      <c r="B559" s="28" t="s">
        <v>33</v>
      </c>
      <c r="C559" s="31">
        <v>1445744</v>
      </c>
      <c r="D559" s="20"/>
      <c r="E559" s="50"/>
      <c r="G559" s="55"/>
    </row>
    <row r="560" spans="1:7" x14ac:dyDescent="0.25">
      <c r="A560" s="30" t="s">
        <v>479</v>
      </c>
      <c r="B560" s="28" t="s">
        <v>33</v>
      </c>
      <c r="C560" s="31">
        <v>1859341</v>
      </c>
      <c r="D560" s="20"/>
      <c r="E560" s="50"/>
      <c r="G560" s="55"/>
    </row>
    <row r="561" spans="1:7" x14ac:dyDescent="0.25">
      <c r="A561" s="30" t="s">
        <v>480</v>
      </c>
      <c r="B561" s="28" t="s">
        <v>33</v>
      </c>
      <c r="C561" s="31">
        <v>1651646</v>
      </c>
      <c r="D561" s="20"/>
      <c r="E561" s="50"/>
      <c r="G561" s="55"/>
    </row>
    <row r="562" spans="1:7" x14ac:dyDescent="0.25">
      <c r="A562" s="30" t="s">
        <v>481</v>
      </c>
      <c r="B562" s="28" t="s">
        <v>33</v>
      </c>
      <c r="C562" s="31">
        <v>139650</v>
      </c>
      <c r="D562" s="20"/>
      <c r="E562" s="50"/>
      <c r="G562" s="55"/>
    </row>
    <row r="563" spans="1:7" x14ac:dyDescent="0.25">
      <c r="A563" s="30" t="s">
        <v>482</v>
      </c>
      <c r="B563" s="28" t="s">
        <v>33</v>
      </c>
      <c r="C563" s="31">
        <v>2095520</v>
      </c>
      <c r="D563" s="20"/>
      <c r="E563" s="50"/>
      <c r="G563" s="55"/>
    </row>
    <row r="564" spans="1:7" x14ac:dyDescent="0.25">
      <c r="A564" s="30" t="s">
        <v>483</v>
      </c>
      <c r="B564" s="28" t="s">
        <v>33</v>
      </c>
      <c r="C564" s="31">
        <v>1714685</v>
      </c>
      <c r="D564" s="20"/>
      <c r="E564" s="50"/>
      <c r="G564" s="55"/>
    </row>
    <row r="565" spans="1:7" x14ac:dyDescent="0.25">
      <c r="A565" s="30" t="s">
        <v>484</v>
      </c>
      <c r="B565" s="28" t="s">
        <v>33</v>
      </c>
      <c r="C565" s="31">
        <v>671879</v>
      </c>
      <c r="D565" s="20"/>
      <c r="E565" s="50"/>
      <c r="G565" s="55"/>
    </row>
    <row r="566" spans="1:7" x14ac:dyDescent="0.25">
      <c r="A566" s="30" t="s">
        <v>485</v>
      </c>
      <c r="B566" s="28" t="s">
        <v>33</v>
      </c>
      <c r="C566" s="31">
        <v>934676</v>
      </c>
      <c r="D566" s="20"/>
      <c r="E566" s="50"/>
      <c r="G566" s="55"/>
    </row>
    <row r="567" spans="1:7" x14ac:dyDescent="0.25">
      <c r="A567" s="27" t="s">
        <v>33</v>
      </c>
      <c r="B567" s="43"/>
      <c r="C567" s="29">
        <v>16732390</v>
      </c>
      <c r="D567" s="20"/>
      <c r="E567" s="53"/>
      <c r="F567" s="53"/>
      <c r="G567" s="54"/>
    </row>
    <row r="568" spans="1:7" x14ac:dyDescent="0.25">
      <c r="A568" s="30" t="s">
        <v>486</v>
      </c>
      <c r="B568" s="28" t="s">
        <v>206</v>
      </c>
      <c r="C568" s="31">
        <v>1010782</v>
      </c>
      <c r="D568" s="20"/>
      <c r="E568" s="50"/>
      <c r="G568" s="55"/>
    </row>
    <row r="569" spans="1:7" x14ac:dyDescent="0.25">
      <c r="A569" s="30" t="s">
        <v>277</v>
      </c>
      <c r="B569" s="28" t="s">
        <v>206</v>
      </c>
      <c r="C569" s="31">
        <v>37045</v>
      </c>
      <c r="D569" s="20"/>
      <c r="E569" s="50"/>
      <c r="G569" s="55"/>
    </row>
    <row r="570" spans="1:7" x14ac:dyDescent="0.25">
      <c r="A570" s="30" t="s">
        <v>487</v>
      </c>
      <c r="B570" s="28" t="s">
        <v>206</v>
      </c>
      <c r="C570" s="31">
        <v>1860675</v>
      </c>
      <c r="D570" s="20"/>
      <c r="E570" s="50"/>
      <c r="G570" s="55"/>
    </row>
    <row r="571" spans="1:7" x14ac:dyDescent="0.25">
      <c r="A571" s="30" t="s">
        <v>488</v>
      </c>
      <c r="B571" s="28" t="s">
        <v>206</v>
      </c>
      <c r="C571" s="31">
        <v>2907112</v>
      </c>
      <c r="D571" s="20"/>
      <c r="E571" s="50"/>
      <c r="G571" s="55"/>
    </row>
    <row r="572" spans="1:7" x14ac:dyDescent="0.25">
      <c r="A572" s="27" t="s">
        <v>206</v>
      </c>
      <c r="B572" s="43"/>
      <c r="C572" s="29">
        <v>5815614</v>
      </c>
      <c r="D572" s="20"/>
      <c r="E572" s="53"/>
      <c r="F572" s="53"/>
      <c r="G572" s="54"/>
    </row>
    <row r="573" spans="1:7" x14ac:dyDescent="0.25">
      <c r="A573" s="30" t="s">
        <v>489</v>
      </c>
      <c r="B573" s="28" t="s">
        <v>72</v>
      </c>
      <c r="C573" s="31">
        <v>1499654</v>
      </c>
      <c r="D573" s="20"/>
      <c r="E573" s="50"/>
      <c r="G573" s="55"/>
    </row>
    <row r="574" spans="1:7" x14ac:dyDescent="0.25">
      <c r="A574" s="30" t="s">
        <v>490</v>
      </c>
      <c r="B574" s="28" t="s">
        <v>72</v>
      </c>
      <c r="C574" s="31">
        <v>2456475</v>
      </c>
      <c r="D574" s="20"/>
      <c r="E574" s="50"/>
      <c r="G574" s="55"/>
    </row>
    <row r="575" spans="1:7" x14ac:dyDescent="0.25">
      <c r="A575" s="30" t="s">
        <v>491</v>
      </c>
      <c r="B575" s="28" t="s">
        <v>72</v>
      </c>
      <c r="C575" s="31">
        <v>3524922</v>
      </c>
      <c r="D575" s="20"/>
      <c r="E575" s="50"/>
      <c r="G575" s="55"/>
    </row>
    <row r="576" spans="1:7" x14ac:dyDescent="0.25">
      <c r="A576" s="30" t="s">
        <v>492</v>
      </c>
      <c r="B576" s="28" t="s">
        <v>72</v>
      </c>
      <c r="C576" s="31">
        <v>1167151</v>
      </c>
      <c r="D576" s="20"/>
      <c r="E576" s="50"/>
      <c r="G576" s="55"/>
    </row>
    <row r="577" spans="1:7" x14ac:dyDescent="0.25">
      <c r="A577" s="30" t="s">
        <v>493</v>
      </c>
      <c r="B577" s="28" t="s">
        <v>72</v>
      </c>
      <c r="C577" s="31">
        <v>50433</v>
      </c>
      <c r="D577" s="20"/>
      <c r="E577" s="50"/>
      <c r="G577" s="55"/>
    </row>
    <row r="578" spans="1:7" x14ac:dyDescent="0.25">
      <c r="A578" s="30" t="s">
        <v>494</v>
      </c>
      <c r="B578" s="28" t="s">
        <v>72</v>
      </c>
      <c r="C578" s="31">
        <v>4682037</v>
      </c>
      <c r="D578" s="20"/>
      <c r="E578" s="50"/>
      <c r="G578" s="55"/>
    </row>
    <row r="579" spans="1:7" x14ac:dyDescent="0.25">
      <c r="A579" s="30" t="s">
        <v>495</v>
      </c>
      <c r="B579" s="28" t="s">
        <v>72</v>
      </c>
      <c r="C579" s="31">
        <v>5409</v>
      </c>
      <c r="D579" s="20"/>
      <c r="E579" s="50"/>
      <c r="G579" s="55"/>
    </row>
    <row r="580" spans="1:7" x14ac:dyDescent="0.25">
      <c r="A580" s="27" t="s">
        <v>72</v>
      </c>
      <c r="B580" s="43"/>
      <c r="C580" s="29">
        <v>13386081</v>
      </c>
      <c r="D580" s="20"/>
      <c r="E580" s="53"/>
      <c r="F580" s="53"/>
      <c r="G580" s="54"/>
    </row>
    <row r="581" spans="1:7" x14ac:dyDescent="0.25">
      <c r="A581" s="30" t="s">
        <v>496</v>
      </c>
      <c r="B581" s="28" t="s">
        <v>68</v>
      </c>
      <c r="C581" s="31">
        <v>2607099</v>
      </c>
      <c r="D581" s="20"/>
      <c r="E581" s="50"/>
      <c r="G581" s="55"/>
    </row>
    <row r="582" spans="1:7" x14ac:dyDescent="0.25">
      <c r="A582" s="30" t="s">
        <v>497</v>
      </c>
      <c r="B582" s="28" t="s">
        <v>68</v>
      </c>
      <c r="C582" s="31">
        <v>921294</v>
      </c>
      <c r="D582" s="20"/>
      <c r="E582" s="50"/>
      <c r="G582" s="55"/>
    </row>
    <row r="583" spans="1:7" x14ac:dyDescent="0.25">
      <c r="A583" s="30" t="s">
        <v>498</v>
      </c>
      <c r="B583" s="28" t="s">
        <v>68</v>
      </c>
      <c r="C583" s="31">
        <v>5494939</v>
      </c>
      <c r="D583" s="20"/>
      <c r="E583" s="50"/>
      <c r="G583" s="55"/>
    </row>
    <row r="584" spans="1:7" x14ac:dyDescent="0.25">
      <c r="A584" s="30" t="s">
        <v>409</v>
      </c>
      <c r="B584" s="28" t="s">
        <v>68</v>
      </c>
      <c r="C584" s="31">
        <v>206651</v>
      </c>
      <c r="D584" s="20"/>
      <c r="E584" s="50"/>
      <c r="G584" s="55"/>
    </row>
    <row r="585" spans="1:7" x14ac:dyDescent="0.25">
      <c r="A585" s="30" t="s">
        <v>499</v>
      </c>
      <c r="B585" s="28" t="s">
        <v>68</v>
      </c>
      <c r="C585" s="31">
        <v>1226419</v>
      </c>
      <c r="D585" s="20"/>
      <c r="E585" s="50"/>
      <c r="G585" s="55"/>
    </row>
    <row r="586" spans="1:7" x14ac:dyDescent="0.25">
      <c r="A586" s="30" t="s">
        <v>500</v>
      </c>
      <c r="B586" s="28" t="s">
        <v>68</v>
      </c>
      <c r="C586" s="31">
        <v>1278807</v>
      </c>
      <c r="D586" s="20"/>
      <c r="E586" s="50"/>
      <c r="G586" s="55"/>
    </row>
    <row r="587" spans="1:7" x14ac:dyDescent="0.25">
      <c r="A587" s="30" t="s">
        <v>501</v>
      </c>
      <c r="B587" s="28" t="s">
        <v>68</v>
      </c>
      <c r="C587" s="31">
        <v>3810997</v>
      </c>
      <c r="D587" s="20"/>
      <c r="E587" s="50"/>
      <c r="G587" s="55"/>
    </row>
    <row r="588" spans="1:7" x14ac:dyDescent="0.25">
      <c r="A588" s="30" t="s">
        <v>502</v>
      </c>
      <c r="B588" s="28" t="s">
        <v>68</v>
      </c>
      <c r="C588" s="31">
        <v>1691914</v>
      </c>
      <c r="D588" s="20"/>
      <c r="E588" s="50"/>
      <c r="G588" s="55"/>
    </row>
    <row r="589" spans="1:7" x14ac:dyDescent="0.25">
      <c r="A589" s="30" t="s">
        <v>503</v>
      </c>
      <c r="B589" s="28" t="s">
        <v>68</v>
      </c>
      <c r="C589" s="31">
        <v>4805849</v>
      </c>
      <c r="D589" s="20"/>
      <c r="E589" s="50"/>
      <c r="G589" s="55"/>
    </row>
    <row r="590" spans="1:7" x14ac:dyDescent="0.25">
      <c r="A590" s="30" t="s">
        <v>484</v>
      </c>
      <c r="B590" s="28" t="s">
        <v>68</v>
      </c>
      <c r="C590" s="31">
        <v>6742</v>
      </c>
      <c r="D590" s="20"/>
      <c r="E590" s="50"/>
      <c r="G590" s="55"/>
    </row>
    <row r="591" spans="1:7" x14ac:dyDescent="0.25">
      <c r="A591" s="30" t="s">
        <v>504</v>
      </c>
      <c r="B591" s="28" t="s">
        <v>68</v>
      </c>
      <c r="C591" s="31">
        <v>4254380</v>
      </c>
      <c r="D591" s="20"/>
      <c r="E591" s="50"/>
      <c r="G591" s="55"/>
    </row>
    <row r="592" spans="1:7" x14ac:dyDescent="0.25">
      <c r="A592" s="27" t="s">
        <v>68</v>
      </c>
      <c r="B592" s="43"/>
      <c r="C592" s="29">
        <v>26305091</v>
      </c>
      <c r="D592" s="20"/>
      <c r="E592" s="53"/>
      <c r="F592" s="53"/>
      <c r="G592" s="54"/>
    </row>
    <row r="593" spans="1:7" x14ac:dyDescent="0.25">
      <c r="A593" s="30" t="s">
        <v>505</v>
      </c>
      <c r="B593" s="28" t="s">
        <v>88</v>
      </c>
      <c r="C593" s="31">
        <v>2613321</v>
      </c>
      <c r="D593" s="20"/>
      <c r="E593" s="50"/>
      <c r="G593" s="55"/>
    </row>
    <row r="594" spans="1:7" x14ac:dyDescent="0.25">
      <c r="A594" s="30" t="s">
        <v>506</v>
      </c>
      <c r="B594" s="28" t="s">
        <v>88</v>
      </c>
      <c r="C594" s="31">
        <v>1358145</v>
      </c>
      <c r="D594" s="20"/>
      <c r="E594" s="50"/>
      <c r="G594" s="55"/>
    </row>
    <row r="595" spans="1:7" x14ac:dyDescent="0.25">
      <c r="A595" s="30" t="s">
        <v>507</v>
      </c>
      <c r="B595" s="28" t="s">
        <v>88</v>
      </c>
      <c r="C595" s="31">
        <v>2081919</v>
      </c>
      <c r="D595" s="20"/>
      <c r="E595" s="50"/>
      <c r="G595" s="55"/>
    </row>
    <row r="596" spans="1:7" x14ac:dyDescent="0.25">
      <c r="A596" s="30" t="s">
        <v>508</v>
      </c>
      <c r="B596" s="28" t="s">
        <v>88</v>
      </c>
      <c r="C596" s="31">
        <v>1283182</v>
      </c>
      <c r="D596" s="20"/>
      <c r="E596" s="50"/>
      <c r="G596" s="55"/>
    </row>
    <row r="597" spans="1:7" x14ac:dyDescent="0.25">
      <c r="A597" s="30" t="s">
        <v>509</v>
      </c>
      <c r="B597" s="28" t="s">
        <v>88</v>
      </c>
      <c r="C597" s="31">
        <v>1505589</v>
      </c>
      <c r="D597" s="20"/>
      <c r="E597" s="50"/>
      <c r="G597" s="55"/>
    </row>
    <row r="598" spans="1:7" x14ac:dyDescent="0.25">
      <c r="A598" s="30" t="s">
        <v>510</v>
      </c>
      <c r="B598" s="28" t="s">
        <v>88</v>
      </c>
      <c r="C598" s="31">
        <v>3073397</v>
      </c>
      <c r="D598" s="20"/>
      <c r="E598" s="50"/>
      <c r="G598" s="55"/>
    </row>
    <row r="599" spans="1:7" x14ac:dyDescent="0.25">
      <c r="A599" s="30" t="s">
        <v>511</v>
      </c>
      <c r="B599" s="28" t="s">
        <v>88</v>
      </c>
      <c r="C599" s="31">
        <v>3613997</v>
      </c>
      <c r="D599" s="20"/>
      <c r="E599" s="50"/>
      <c r="G599" s="55"/>
    </row>
    <row r="600" spans="1:7" x14ac:dyDescent="0.25">
      <c r="A600" s="30" t="s">
        <v>512</v>
      </c>
      <c r="B600" s="28" t="s">
        <v>88</v>
      </c>
      <c r="C600" s="31">
        <v>1963339</v>
      </c>
      <c r="D600" s="20"/>
      <c r="E600" s="50"/>
      <c r="G600" s="55"/>
    </row>
    <row r="601" spans="1:7" x14ac:dyDescent="0.25">
      <c r="A601" s="30" t="s">
        <v>513</v>
      </c>
      <c r="B601" s="28" t="s">
        <v>88</v>
      </c>
      <c r="C601" s="31">
        <v>1429604</v>
      </c>
      <c r="D601" s="20"/>
      <c r="E601" s="50"/>
      <c r="G601" s="55"/>
    </row>
    <row r="602" spans="1:7" x14ac:dyDescent="0.25">
      <c r="A602" s="27" t="s">
        <v>88</v>
      </c>
      <c r="B602" s="43"/>
      <c r="C602" s="29">
        <v>18922493</v>
      </c>
      <c r="D602" s="20"/>
      <c r="E602" s="53"/>
      <c r="F602" s="53"/>
      <c r="G602" s="54"/>
    </row>
    <row r="603" spans="1:7" x14ac:dyDescent="0.25">
      <c r="A603" s="30" t="s">
        <v>514</v>
      </c>
      <c r="B603" s="28" t="s">
        <v>27</v>
      </c>
      <c r="C603" s="31">
        <v>2185689</v>
      </c>
      <c r="D603" s="20"/>
      <c r="E603" s="50"/>
      <c r="G603" s="55"/>
    </row>
    <row r="604" spans="1:7" x14ac:dyDescent="0.25">
      <c r="A604" s="30" t="s">
        <v>515</v>
      </c>
      <c r="B604" s="28" t="s">
        <v>27</v>
      </c>
      <c r="C604" s="31">
        <v>955636</v>
      </c>
      <c r="D604" s="20"/>
      <c r="E604" s="50"/>
      <c r="G604" s="55"/>
    </row>
    <row r="605" spans="1:7" x14ac:dyDescent="0.25">
      <c r="A605" s="30" t="s">
        <v>516</v>
      </c>
      <c r="B605" s="28" t="s">
        <v>27</v>
      </c>
      <c r="C605" s="31">
        <v>1226643</v>
      </c>
      <c r="D605" s="20"/>
      <c r="E605" s="50"/>
      <c r="G605" s="55"/>
    </row>
    <row r="606" spans="1:7" x14ac:dyDescent="0.25">
      <c r="A606" s="30" t="s">
        <v>517</v>
      </c>
      <c r="B606" s="28" t="s">
        <v>27</v>
      </c>
      <c r="C606" s="31">
        <v>1673974</v>
      </c>
      <c r="D606" s="20"/>
      <c r="E606" s="50"/>
      <c r="G606" s="55"/>
    </row>
    <row r="607" spans="1:7" x14ac:dyDescent="0.25">
      <c r="A607" s="30" t="s">
        <v>518</v>
      </c>
      <c r="B607" s="28" t="s">
        <v>27</v>
      </c>
      <c r="C607" s="31">
        <v>3008348</v>
      </c>
      <c r="D607" s="20"/>
      <c r="E607" s="50"/>
      <c r="G607" s="55"/>
    </row>
    <row r="608" spans="1:7" x14ac:dyDescent="0.25">
      <c r="A608" s="30" t="s">
        <v>519</v>
      </c>
      <c r="B608" s="28" t="s">
        <v>27</v>
      </c>
      <c r="C608" s="31">
        <v>3445898</v>
      </c>
      <c r="D608" s="20"/>
      <c r="E608" s="50"/>
      <c r="G608" s="55"/>
    </row>
    <row r="609" spans="1:7" x14ac:dyDescent="0.25">
      <c r="A609" s="30" t="s">
        <v>520</v>
      </c>
      <c r="B609" s="28" t="s">
        <v>27</v>
      </c>
      <c r="C609" s="31">
        <v>1244271</v>
      </c>
      <c r="D609" s="20"/>
      <c r="E609" s="50"/>
      <c r="G609" s="55"/>
    </row>
    <row r="610" spans="1:7" x14ac:dyDescent="0.25">
      <c r="A610" s="27" t="s">
        <v>27</v>
      </c>
      <c r="B610" s="43"/>
      <c r="C610" s="29">
        <v>13740459</v>
      </c>
      <c r="D610" s="20"/>
      <c r="E610" s="53"/>
      <c r="F610" s="53"/>
      <c r="G610" s="54"/>
    </row>
    <row r="611" spans="1:7" x14ac:dyDescent="0.25">
      <c r="A611" s="30" t="s">
        <v>522</v>
      </c>
      <c r="B611" s="28" t="s">
        <v>521</v>
      </c>
      <c r="C611" s="31">
        <v>1695536</v>
      </c>
      <c r="D611" s="20"/>
      <c r="E611" s="50"/>
      <c r="G611" s="55"/>
    </row>
    <row r="612" spans="1:7" x14ac:dyDescent="0.25">
      <c r="A612" s="30" t="s">
        <v>388</v>
      </c>
      <c r="B612" s="28" t="s">
        <v>521</v>
      </c>
      <c r="C612" s="31">
        <v>152080</v>
      </c>
      <c r="D612" s="20"/>
      <c r="E612" s="50"/>
      <c r="G612" s="55"/>
    </row>
    <row r="613" spans="1:7" x14ac:dyDescent="0.25">
      <c r="A613" s="30" t="s">
        <v>523</v>
      </c>
      <c r="B613" s="28" t="s">
        <v>521</v>
      </c>
      <c r="C613" s="31">
        <v>4797103</v>
      </c>
      <c r="D613" s="20"/>
      <c r="E613" s="50"/>
      <c r="G613" s="55"/>
    </row>
    <row r="614" spans="1:7" x14ac:dyDescent="0.25">
      <c r="A614" s="27" t="s">
        <v>521</v>
      </c>
      <c r="B614" s="43"/>
      <c r="C614" s="29">
        <v>6644719</v>
      </c>
      <c r="D614" s="20"/>
      <c r="E614" s="53"/>
      <c r="F614" s="53"/>
      <c r="G614" s="54"/>
    </row>
    <row r="615" spans="1:7" x14ac:dyDescent="0.25">
      <c r="A615" s="30" t="s">
        <v>524</v>
      </c>
      <c r="B615" s="28" t="s">
        <v>55</v>
      </c>
      <c r="C615" s="31">
        <v>634281</v>
      </c>
      <c r="D615" s="20"/>
      <c r="E615" s="50"/>
      <c r="G615" s="55"/>
    </row>
    <row r="616" spans="1:7" x14ac:dyDescent="0.25">
      <c r="A616" s="30" t="s">
        <v>525</v>
      </c>
      <c r="B616" s="28" t="s">
        <v>55</v>
      </c>
      <c r="C616" s="31">
        <v>1364669</v>
      </c>
      <c r="D616" s="20"/>
      <c r="E616" s="50"/>
      <c r="G616" s="55"/>
    </row>
    <row r="617" spans="1:7" x14ac:dyDescent="0.25">
      <c r="A617" s="30" t="s">
        <v>526</v>
      </c>
      <c r="B617" s="28" t="s">
        <v>55</v>
      </c>
      <c r="C617" s="31">
        <v>1435850</v>
      </c>
      <c r="D617" s="20"/>
      <c r="E617" s="50"/>
      <c r="G617" s="55"/>
    </row>
    <row r="618" spans="1:7" x14ac:dyDescent="0.25">
      <c r="A618" s="30" t="s">
        <v>527</v>
      </c>
      <c r="B618" s="28" t="s">
        <v>55</v>
      </c>
      <c r="C618" s="31">
        <v>2353129</v>
      </c>
      <c r="D618" s="20"/>
      <c r="E618" s="50"/>
      <c r="G618" s="55"/>
    </row>
    <row r="619" spans="1:7" x14ac:dyDescent="0.25">
      <c r="A619" s="30" t="s">
        <v>528</v>
      </c>
      <c r="B619" s="28" t="s">
        <v>55</v>
      </c>
      <c r="C619" s="31">
        <v>1695358</v>
      </c>
      <c r="D619" s="20"/>
      <c r="E619" s="50"/>
      <c r="G619" s="55"/>
    </row>
    <row r="620" spans="1:7" x14ac:dyDescent="0.25">
      <c r="A620" s="30" t="s">
        <v>529</v>
      </c>
      <c r="B620" s="28" t="s">
        <v>55</v>
      </c>
      <c r="C620" s="31">
        <v>1179654</v>
      </c>
      <c r="D620" s="20"/>
      <c r="E620" s="50"/>
      <c r="G620" s="55"/>
    </row>
    <row r="621" spans="1:7" x14ac:dyDescent="0.25">
      <c r="A621" s="30" t="s">
        <v>530</v>
      </c>
      <c r="B621" s="28" t="s">
        <v>55</v>
      </c>
      <c r="C621" s="31">
        <v>4263203</v>
      </c>
      <c r="D621" s="20"/>
      <c r="E621" s="50"/>
      <c r="G621" s="55"/>
    </row>
    <row r="622" spans="1:7" x14ac:dyDescent="0.25">
      <c r="A622" s="30" t="s">
        <v>531</v>
      </c>
      <c r="B622" s="28" t="s">
        <v>55</v>
      </c>
      <c r="C622" s="31">
        <v>1383424</v>
      </c>
      <c r="D622" s="20"/>
      <c r="E622" s="50"/>
      <c r="G622" s="55"/>
    </row>
    <row r="623" spans="1:7" x14ac:dyDescent="0.25">
      <c r="A623" s="27" t="s">
        <v>55</v>
      </c>
      <c r="B623" s="43"/>
      <c r="C623" s="29">
        <v>14309568</v>
      </c>
      <c r="D623" s="20"/>
      <c r="E623" s="53"/>
      <c r="F623" s="53"/>
      <c r="G623" s="54"/>
    </row>
    <row r="624" spans="1:7" x14ac:dyDescent="0.25">
      <c r="A624" s="30" t="s">
        <v>532</v>
      </c>
      <c r="B624" s="28" t="s">
        <v>18</v>
      </c>
      <c r="C624" s="31">
        <v>2491520</v>
      </c>
      <c r="D624" s="20"/>
      <c r="E624" s="50"/>
      <c r="G624" s="55"/>
    </row>
    <row r="625" spans="1:7" x14ac:dyDescent="0.25">
      <c r="A625" s="30" t="s">
        <v>533</v>
      </c>
      <c r="B625" s="28" t="s">
        <v>18</v>
      </c>
      <c r="C625" s="31">
        <v>2887890</v>
      </c>
      <c r="D625" s="20"/>
      <c r="E625" s="50"/>
      <c r="G625" s="55"/>
    </row>
    <row r="626" spans="1:7" x14ac:dyDescent="0.25">
      <c r="A626" s="30" t="s">
        <v>534</v>
      </c>
      <c r="B626" s="28" t="s">
        <v>18</v>
      </c>
      <c r="C626" s="31">
        <v>1357949</v>
      </c>
      <c r="D626" s="20"/>
      <c r="E626" s="50"/>
      <c r="G626" s="55"/>
    </row>
    <row r="627" spans="1:7" x14ac:dyDescent="0.25">
      <c r="A627" s="30" t="s">
        <v>535</v>
      </c>
      <c r="B627" s="28" t="s">
        <v>18</v>
      </c>
      <c r="C627" s="31">
        <v>3941466</v>
      </c>
      <c r="D627" s="20"/>
      <c r="E627" s="50"/>
      <c r="G627" s="55"/>
    </row>
    <row r="628" spans="1:7" x14ac:dyDescent="0.25">
      <c r="A628" s="30" t="s">
        <v>536</v>
      </c>
      <c r="B628" s="28" t="s">
        <v>18</v>
      </c>
      <c r="C628" s="31">
        <v>2790115</v>
      </c>
      <c r="D628" s="20"/>
      <c r="E628" s="50"/>
      <c r="G628" s="55"/>
    </row>
    <row r="629" spans="1:7" x14ac:dyDescent="0.25">
      <c r="A629" s="30" t="s">
        <v>537</v>
      </c>
      <c r="B629" s="28" t="s">
        <v>18</v>
      </c>
      <c r="C629" s="31">
        <v>1105097</v>
      </c>
      <c r="D629" s="20"/>
      <c r="E629" s="50"/>
      <c r="G629" s="55"/>
    </row>
    <row r="630" spans="1:7" x14ac:dyDescent="0.25">
      <c r="A630" s="30" t="s">
        <v>538</v>
      </c>
      <c r="B630" s="28" t="s">
        <v>18</v>
      </c>
      <c r="C630" s="31">
        <v>1935653</v>
      </c>
      <c r="D630" s="20"/>
      <c r="E630" s="50"/>
      <c r="G630" s="55"/>
    </row>
    <row r="631" spans="1:7" x14ac:dyDescent="0.25">
      <c r="A631" s="30" t="s">
        <v>539</v>
      </c>
      <c r="B631" s="28" t="s">
        <v>18</v>
      </c>
      <c r="C631" s="31">
        <v>3048624</v>
      </c>
      <c r="D631" s="20"/>
      <c r="E631" s="50"/>
      <c r="G631" s="55"/>
    </row>
    <row r="632" spans="1:7" x14ac:dyDescent="0.25">
      <c r="A632" s="30" t="s">
        <v>540</v>
      </c>
      <c r="B632" s="28" t="s">
        <v>18</v>
      </c>
      <c r="C632" s="31">
        <v>2104836</v>
      </c>
      <c r="D632" s="20"/>
      <c r="E632" s="50"/>
      <c r="G632" s="55"/>
    </row>
    <row r="633" spans="1:7" x14ac:dyDescent="0.25">
      <c r="A633" s="30" t="s">
        <v>541</v>
      </c>
      <c r="B633" s="28" t="s">
        <v>18</v>
      </c>
      <c r="C633" s="31">
        <v>3199296</v>
      </c>
      <c r="D633" s="20"/>
      <c r="E633" s="50"/>
      <c r="G633" s="55"/>
    </row>
    <row r="634" spans="1:7" x14ac:dyDescent="0.25">
      <c r="A634" s="30" t="s">
        <v>542</v>
      </c>
      <c r="B634" s="28" t="s">
        <v>18</v>
      </c>
      <c r="C634" s="31">
        <v>2426655</v>
      </c>
      <c r="D634" s="20"/>
      <c r="E634" s="50"/>
      <c r="G634" s="55"/>
    </row>
    <row r="635" spans="1:7" x14ac:dyDescent="0.25">
      <c r="A635" s="30" t="s">
        <v>543</v>
      </c>
      <c r="B635" s="28" t="s">
        <v>18</v>
      </c>
      <c r="C635" s="31">
        <v>2155039</v>
      </c>
      <c r="D635" s="20"/>
      <c r="E635" s="50"/>
      <c r="G635" s="55"/>
    </row>
    <row r="636" spans="1:7" x14ac:dyDescent="0.25">
      <c r="A636" s="30" t="s">
        <v>544</v>
      </c>
      <c r="B636" s="28" t="s">
        <v>18</v>
      </c>
      <c r="C636" s="31">
        <v>4949682</v>
      </c>
      <c r="D636" s="20"/>
      <c r="E636" s="50"/>
      <c r="G636" s="55"/>
    </row>
    <row r="637" spans="1:7" x14ac:dyDescent="0.25">
      <c r="A637" s="30" t="s">
        <v>545</v>
      </c>
      <c r="B637" s="28" t="s">
        <v>18</v>
      </c>
      <c r="C637" s="31">
        <v>1875026</v>
      </c>
      <c r="D637" s="20"/>
      <c r="E637" s="50"/>
      <c r="G637" s="55"/>
    </row>
    <row r="638" spans="1:7" x14ac:dyDescent="0.25">
      <c r="A638" s="30" t="s">
        <v>546</v>
      </c>
      <c r="B638" s="28" t="s">
        <v>18</v>
      </c>
      <c r="C638" s="31">
        <v>2462741</v>
      </c>
      <c r="D638" s="20"/>
      <c r="E638" s="50"/>
      <c r="G638" s="55"/>
    </row>
    <row r="639" spans="1:7" x14ac:dyDescent="0.25">
      <c r="A639" s="30" t="s">
        <v>280</v>
      </c>
      <c r="B639" s="28" t="s">
        <v>18</v>
      </c>
      <c r="C639" s="31">
        <v>978164</v>
      </c>
      <c r="D639" s="20"/>
      <c r="E639" s="50"/>
      <c r="G639" s="55"/>
    </row>
    <row r="640" spans="1:7" x14ac:dyDescent="0.25">
      <c r="A640" s="30" t="s">
        <v>547</v>
      </c>
      <c r="B640" s="28" t="s">
        <v>18</v>
      </c>
      <c r="C640" s="31">
        <v>2586216</v>
      </c>
      <c r="D640" s="20"/>
      <c r="E640" s="50"/>
      <c r="G640" s="55"/>
    </row>
    <row r="641" spans="1:7" x14ac:dyDescent="0.25">
      <c r="A641" s="30" t="s">
        <v>548</v>
      </c>
      <c r="B641" s="28" t="s">
        <v>18</v>
      </c>
      <c r="C641" s="31">
        <v>1428470</v>
      </c>
      <c r="D641" s="20"/>
      <c r="E641" s="50"/>
      <c r="G641" s="55"/>
    </row>
    <row r="642" spans="1:7" x14ac:dyDescent="0.25">
      <c r="A642" s="30" t="s">
        <v>549</v>
      </c>
      <c r="B642" s="28" t="s">
        <v>18</v>
      </c>
      <c r="C642" s="31">
        <v>4362672</v>
      </c>
      <c r="D642" s="20"/>
      <c r="E642" s="50"/>
      <c r="G642" s="55"/>
    </row>
    <row r="643" spans="1:7" x14ac:dyDescent="0.25">
      <c r="A643" s="30" t="s">
        <v>550</v>
      </c>
      <c r="B643" s="28" t="s">
        <v>18</v>
      </c>
      <c r="C643" s="31">
        <v>2058958</v>
      </c>
      <c r="D643" s="20"/>
      <c r="E643" s="50"/>
      <c r="G643" s="55"/>
    </row>
    <row r="644" spans="1:7" x14ac:dyDescent="0.25">
      <c r="A644" s="27" t="s">
        <v>18</v>
      </c>
      <c r="B644" s="43"/>
      <c r="C644" s="29">
        <v>50146069</v>
      </c>
      <c r="D644" s="20"/>
      <c r="E644" s="53"/>
      <c r="F644" s="53"/>
      <c r="G644" s="54"/>
    </row>
    <row r="645" spans="1:7" x14ac:dyDescent="0.25">
      <c r="A645" s="30" t="s">
        <v>551</v>
      </c>
      <c r="B645" s="28" t="s">
        <v>82</v>
      </c>
      <c r="C645" s="31">
        <v>3677771</v>
      </c>
      <c r="D645" s="20"/>
      <c r="E645" s="50"/>
      <c r="G645" s="55"/>
    </row>
    <row r="646" spans="1:7" x14ac:dyDescent="0.25">
      <c r="A646" s="30" t="s">
        <v>552</v>
      </c>
      <c r="B646" s="28" t="s">
        <v>82</v>
      </c>
      <c r="C646" s="31">
        <v>2951986</v>
      </c>
      <c r="D646" s="20"/>
      <c r="E646" s="50"/>
      <c r="G646" s="55"/>
    </row>
    <row r="647" spans="1:7" x14ac:dyDescent="0.25">
      <c r="A647" s="27" t="s">
        <v>82</v>
      </c>
      <c r="B647" s="43"/>
      <c r="C647" s="29">
        <v>6629757</v>
      </c>
      <c r="D647" s="20"/>
      <c r="E647" s="53"/>
      <c r="F647" s="53"/>
      <c r="G647" s="54"/>
    </row>
    <row r="648" spans="1:7" x14ac:dyDescent="0.25">
      <c r="A648" s="30" t="s">
        <v>554</v>
      </c>
      <c r="B648" s="28" t="s">
        <v>553</v>
      </c>
      <c r="C648" s="31">
        <v>4449890</v>
      </c>
      <c r="D648" s="20"/>
      <c r="E648" s="50"/>
      <c r="G648" s="55"/>
    </row>
    <row r="649" spans="1:7" x14ac:dyDescent="0.25">
      <c r="A649" s="27" t="s">
        <v>553</v>
      </c>
      <c r="B649" s="43"/>
      <c r="C649" s="29">
        <v>4449890</v>
      </c>
      <c r="D649" s="20"/>
      <c r="E649" s="53"/>
      <c r="F649" s="53"/>
      <c r="G649" s="54"/>
    </row>
    <row r="650" spans="1:7" x14ac:dyDescent="0.25">
      <c r="A650" s="30" t="s">
        <v>556</v>
      </c>
      <c r="B650" s="28" t="s">
        <v>555</v>
      </c>
      <c r="C650" s="31">
        <v>1795864</v>
      </c>
      <c r="D650" s="20"/>
      <c r="E650" s="50"/>
      <c r="G650" s="55"/>
    </row>
    <row r="651" spans="1:7" x14ac:dyDescent="0.25">
      <c r="A651" s="27" t="s">
        <v>555</v>
      </c>
      <c r="B651" s="43"/>
      <c r="C651" s="29">
        <v>1795864</v>
      </c>
      <c r="D651" s="20"/>
      <c r="E651" s="53"/>
      <c r="F651" s="53"/>
      <c r="G651" s="54"/>
    </row>
    <row r="652" spans="1:7" x14ac:dyDescent="0.25">
      <c r="A652" s="30" t="s">
        <v>557</v>
      </c>
      <c r="B652" s="28" t="s">
        <v>78</v>
      </c>
      <c r="C652" s="31">
        <v>4174164</v>
      </c>
      <c r="D652" s="20"/>
      <c r="E652" s="50"/>
      <c r="G652" s="55"/>
    </row>
    <row r="653" spans="1:7" x14ac:dyDescent="0.25">
      <c r="A653" s="30" t="s">
        <v>524</v>
      </c>
      <c r="B653" s="28" t="s">
        <v>78</v>
      </c>
      <c r="C653" s="31">
        <v>574009</v>
      </c>
      <c r="D653" s="20"/>
      <c r="E653" s="50"/>
      <c r="G653" s="55"/>
    </row>
    <row r="654" spans="1:7" x14ac:dyDescent="0.25">
      <c r="A654" s="30" t="s">
        <v>558</v>
      </c>
      <c r="B654" s="28" t="s">
        <v>78</v>
      </c>
      <c r="C654" s="31">
        <v>4093678</v>
      </c>
      <c r="D654" s="20"/>
      <c r="E654" s="50"/>
      <c r="G654" s="55"/>
    </row>
    <row r="655" spans="1:7" x14ac:dyDescent="0.25">
      <c r="A655" s="30" t="s">
        <v>559</v>
      </c>
      <c r="B655" s="28" t="s">
        <v>78</v>
      </c>
      <c r="C655" s="31">
        <v>4376993</v>
      </c>
      <c r="D655" s="20"/>
      <c r="E655" s="50"/>
      <c r="G655" s="55"/>
    </row>
    <row r="656" spans="1:7" x14ac:dyDescent="0.25">
      <c r="A656" s="30" t="s">
        <v>409</v>
      </c>
      <c r="B656" s="28" t="s">
        <v>78</v>
      </c>
      <c r="C656" s="31">
        <v>2616</v>
      </c>
      <c r="D656" s="20"/>
      <c r="E656" s="50"/>
      <c r="G656" s="55"/>
    </row>
    <row r="657" spans="1:7" x14ac:dyDescent="0.25">
      <c r="A657" s="30" t="s">
        <v>560</v>
      </c>
      <c r="B657" s="28" t="s">
        <v>78</v>
      </c>
      <c r="C657" s="31">
        <v>3231818</v>
      </c>
      <c r="D657" s="20"/>
      <c r="E657" s="50"/>
      <c r="G657" s="55"/>
    </row>
    <row r="658" spans="1:7" x14ac:dyDescent="0.25">
      <c r="A658" s="30" t="s">
        <v>528</v>
      </c>
      <c r="B658" s="28" t="s">
        <v>78</v>
      </c>
      <c r="C658" s="31">
        <v>6272</v>
      </c>
      <c r="D658" s="20"/>
      <c r="E658" s="50"/>
      <c r="G658" s="55"/>
    </row>
    <row r="659" spans="1:7" x14ac:dyDescent="0.25">
      <c r="A659" s="30" t="s">
        <v>561</v>
      </c>
      <c r="B659" s="28" t="s">
        <v>78</v>
      </c>
      <c r="C659" s="31">
        <v>2302005</v>
      </c>
      <c r="D659" s="20"/>
      <c r="E659" s="50"/>
      <c r="G659" s="55"/>
    </row>
    <row r="660" spans="1:7" x14ac:dyDescent="0.25">
      <c r="A660" s="30" t="s">
        <v>562</v>
      </c>
      <c r="B660" s="28" t="s">
        <v>78</v>
      </c>
      <c r="C660" s="31">
        <v>1112256</v>
      </c>
      <c r="D660" s="20"/>
      <c r="E660" s="50"/>
      <c r="G660" s="55"/>
    </row>
    <row r="661" spans="1:7" x14ac:dyDescent="0.25">
      <c r="A661" s="30" t="s">
        <v>563</v>
      </c>
      <c r="B661" s="28" t="s">
        <v>78</v>
      </c>
      <c r="C661" s="31">
        <v>2050511</v>
      </c>
      <c r="D661" s="20"/>
      <c r="E661" s="50"/>
      <c r="G661" s="55"/>
    </row>
    <row r="662" spans="1:7" x14ac:dyDescent="0.25">
      <c r="A662" s="30" t="s">
        <v>564</v>
      </c>
      <c r="B662" s="28" t="s">
        <v>78</v>
      </c>
      <c r="C662" s="31">
        <v>1739246</v>
      </c>
      <c r="D662" s="20"/>
      <c r="E662" s="50"/>
      <c r="G662" s="55"/>
    </row>
    <row r="663" spans="1:7" x14ac:dyDescent="0.25">
      <c r="A663" s="27" t="s">
        <v>78</v>
      </c>
      <c r="B663" s="43"/>
      <c r="C663" s="29">
        <v>23663568</v>
      </c>
      <c r="D663" s="20"/>
      <c r="E663" s="53"/>
      <c r="F663" s="53"/>
      <c r="G663" s="54"/>
    </row>
    <row r="664" spans="1:7" x14ac:dyDescent="0.25">
      <c r="A664" s="30" t="s">
        <v>565</v>
      </c>
      <c r="B664" s="28" t="s">
        <v>74</v>
      </c>
      <c r="C664" s="31">
        <v>5118672</v>
      </c>
      <c r="D664" s="20"/>
      <c r="E664" s="50"/>
      <c r="G664" s="55"/>
    </row>
    <row r="665" spans="1:7" x14ac:dyDescent="0.25">
      <c r="A665" s="30" t="s">
        <v>360</v>
      </c>
      <c r="B665" s="28" t="s">
        <v>74</v>
      </c>
      <c r="C665" s="31">
        <v>437177</v>
      </c>
      <c r="D665" s="20"/>
      <c r="E665" s="50"/>
      <c r="G665" s="55"/>
    </row>
    <row r="666" spans="1:7" x14ac:dyDescent="0.25">
      <c r="A666" s="30" t="s">
        <v>493</v>
      </c>
      <c r="B666" s="28" t="s">
        <v>74</v>
      </c>
      <c r="C666" s="31">
        <v>1438558</v>
      </c>
      <c r="D666" s="20"/>
      <c r="E666" s="50"/>
      <c r="G666" s="55"/>
    </row>
    <row r="667" spans="1:7" x14ac:dyDescent="0.25">
      <c r="A667" s="30" t="s">
        <v>566</v>
      </c>
      <c r="B667" s="28" t="s">
        <v>74</v>
      </c>
      <c r="C667" s="31">
        <v>4078055</v>
      </c>
      <c r="D667" s="20"/>
      <c r="E667" s="50"/>
      <c r="G667" s="55"/>
    </row>
    <row r="668" spans="1:7" x14ac:dyDescent="0.25">
      <c r="A668" s="30" t="s">
        <v>567</v>
      </c>
      <c r="B668" s="28" t="s">
        <v>74</v>
      </c>
      <c r="C668" s="31">
        <v>3002837</v>
      </c>
      <c r="D668" s="20"/>
      <c r="E668" s="50"/>
      <c r="G668" s="55"/>
    </row>
    <row r="669" spans="1:7" x14ac:dyDescent="0.25">
      <c r="A669" s="30" t="s">
        <v>495</v>
      </c>
      <c r="B669" s="28" t="s">
        <v>74</v>
      </c>
      <c r="C669" s="31">
        <v>2601232</v>
      </c>
      <c r="D669" s="20"/>
      <c r="E669" s="50"/>
      <c r="G669" s="55"/>
    </row>
    <row r="670" spans="1:7" x14ac:dyDescent="0.25">
      <c r="A670" s="30" t="s">
        <v>568</v>
      </c>
      <c r="B670" s="28" t="s">
        <v>74</v>
      </c>
      <c r="C670" s="31">
        <v>3815519</v>
      </c>
      <c r="D670" s="20"/>
      <c r="E670" s="50"/>
      <c r="G670" s="55"/>
    </row>
    <row r="671" spans="1:7" x14ac:dyDescent="0.25">
      <c r="A671" s="30" t="s">
        <v>569</v>
      </c>
      <c r="B671" s="28" t="s">
        <v>74</v>
      </c>
      <c r="C671" s="31">
        <v>3614760</v>
      </c>
      <c r="D671" s="20"/>
      <c r="E671" s="50"/>
      <c r="G671" s="55"/>
    </row>
    <row r="672" spans="1:7" x14ac:dyDescent="0.25">
      <c r="A672" s="27" t="s">
        <v>74</v>
      </c>
      <c r="B672" s="43"/>
      <c r="C672" s="29">
        <v>24106810</v>
      </c>
      <c r="D672" s="20"/>
      <c r="E672" s="53"/>
      <c r="F672" s="53"/>
      <c r="G672" s="54"/>
    </row>
    <row r="673" spans="1:7" x14ac:dyDescent="0.25">
      <c r="A673" s="30" t="s">
        <v>570</v>
      </c>
      <c r="B673" s="28" t="s">
        <v>171</v>
      </c>
      <c r="C673" s="31">
        <v>1005444</v>
      </c>
      <c r="D673" s="20"/>
      <c r="E673" s="50"/>
      <c r="G673" s="55"/>
    </row>
    <row r="674" spans="1:7" x14ac:dyDescent="0.25">
      <c r="A674" s="30" t="s">
        <v>571</v>
      </c>
      <c r="B674" s="28" t="s">
        <v>171</v>
      </c>
      <c r="C674" s="31">
        <v>3718035</v>
      </c>
      <c r="D674" s="20"/>
      <c r="E674" s="50"/>
      <c r="G674" s="55"/>
    </row>
    <row r="675" spans="1:7" x14ac:dyDescent="0.25">
      <c r="A675" s="30" t="s">
        <v>409</v>
      </c>
      <c r="B675" s="28" t="s">
        <v>171</v>
      </c>
      <c r="C675" s="31">
        <v>1608337</v>
      </c>
      <c r="D675" s="20"/>
      <c r="E675" s="50"/>
      <c r="G675" s="55"/>
    </row>
    <row r="676" spans="1:7" x14ac:dyDescent="0.25">
      <c r="A676" s="30" t="s">
        <v>572</v>
      </c>
      <c r="B676" s="28" t="s">
        <v>171</v>
      </c>
      <c r="C676" s="31">
        <v>3693143</v>
      </c>
      <c r="D676" s="20"/>
      <c r="E676" s="50"/>
      <c r="G676" s="55"/>
    </row>
    <row r="677" spans="1:7" x14ac:dyDescent="0.25">
      <c r="A677" s="30" t="s">
        <v>481</v>
      </c>
      <c r="B677" s="28" t="s">
        <v>171</v>
      </c>
      <c r="C677" s="31">
        <v>1090163</v>
      </c>
      <c r="D677" s="20"/>
      <c r="E677" s="50"/>
      <c r="G677" s="55"/>
    </row>
    <row r="678" spans="1:7" x14ac:dyDescent="0.25">
      <c r="A678" s="30" t="s">
        <v>484</v>
      </c>
      <c r="B678" s="28" t="s">
        <v>171</v>
      </c>
      <c r="C678" s="31">
        <v>529400</v>
      </c>
      <c r="D678" s="20"/>
      <c r="E678" s="50"/>
      <c r="G678" s="55"/>
    </row>
    <row r="679" spans="1:7" x14ac:dyDescent="0.25">
      <c r="A679" s="30" t="s">
        <v>485</v>
      </c>
      <c r="B679" s="28" t="s">
        <v>171</v>
      </c>
      <c r="C679" s="31">
        <v>1216301</v>
      </c>
      <c r="D679" s="20"/>
      <c r="E679" s="50"/>
      <c r="G679" s="55"/>
    </row>
    <row r="680" spans="1:7" x14ac:dyDescent="0.25">
      <c r="A680" s="27" t="s">
        <v>171</v>
      </c>
      <c r="B680" s="43"/>
      <c r="C680" s="29">
        <v>12860823</v>
      </c>
      <c r="D680" s="20"/>
      <c r="E680" s="53"/>
      <c r="F680" s="53"/>
      <c r="G680" s="54"/>
    </row>
    <row r="681" spans="1:7" x14ac:dyDescent="0.25">
      <c r="A681" s="30" t="s">
        <v>365</v>
      </c>
      <c r="B681" s="28" t="s">
        <v>57</v>
      </c>
      <c r="C681" s="31">
        <v>926232</v>
      </c>
      <c r="D681" s="20"/>
      <c r="E681" s="50"/>
      <c r="G681" s="55"/>
    </row>
    <row r="682" spans="1:7" x14ac:dyDescent="0.25">
      <c r="A682" s="30" t="s">
        <v>428</v>
      </c>
      <c r="B682" s="28" t="s">
        <v>57</v>
      </c>
      <c r="C682" s="31">
        <v>1132486</v>
      </c>
      <c r="D682" s="20"/>
      <c r="E682" s="50"/>
      <c r="G682" s="55"/>
    </row>
    <row r="683" spans="1:7" x14ac:dyDescent="0.25">
      <c r="A683" s="30" t="s">
        <v>573</v>
      </c>
      <c r="B683" s="28" t="s">
        <v>57</v>
      </c>
      <c r="C683" s="31">
        <v>3082596</v>
      </c>
      <c r="D683" s="20"/>
      <c r="E683" s="50"/>
      <c r="G683" s="55"/>
    </row>
    <row r="684" spans="1:7" x14ac:dyDescent="0.25">
      <c r="A684" s="30" t="s">
        <v>574</v>
      </c>
      <c r="B684" s="28" t="s">
        <v>57</v>
      </c>
      <c r="C684" s="31">
        <v>1191171</v>
      </c>
      <c r="D684" s="20"/>
      <c r="E684" s="50"/>
      <c r="G684" s="55"/>
    </row>
    <row r="685" spans="1:7" x14ac:dyDescent="0.25">
      <c r="A685" s="30" t="s">
        <v>575</v>
      </c>
      <c r="B685" s="28" t="s">
        <v>57</v>
      </c>
      <c r="C685" s="31">
        <v>1488833</v>
      </c>
      <c r="D685" s="20"/>
      <c r="E685" s="50"/>
      <c r="G685" s="55"/>
    </row>
    <row r="686" spans="1:7" x14ac:dyDescent="0.25">
      <c r="A686" s="30" t="s">
        <v>576</v>
      </c>
      <c r="B686" s="28" t="s">
        <v>57</v>
      </c>
      <c r="C686" s="31">
        <v>3285082</v>
      </c>
      <c r="D686" s="20"/>
      <c r="E686" s="50"/>
      <c r="G686" s="55"/>
    </row>
    <row r="687" spans="1:7" x14ac:dyDescent="0.25">
      <c r="A687" s="30" t="s">
        <v>430</v>
      </c>
      <c r="B687" s="28" t="s">
        <v>57</v>
      </c>
      <c r="C687" s="31">
        <v>3067358</v>
      </c>
      <c r="D687" s="20"/>
      <c r="E687" s="50"/>
      <c r="G687" s="55"/>
    </row>
    <row r="688" spans="1:7" x14ac:dyDescent="0.25">
      <c r="A688" s="30" t="s">
        <v>577</v>
      </c>
      <c r="B688" s="28" t="s">
        <v>57</v>
      </c>
      <c r="C688" s="31">
        <v>2220701</v>
      </c>
      <c r="D688" s="20"/>
      <c r="E688" s="50"/>
      <c r="G688" s="55"/>
    </row>
    <row r="689" spans="1:7" x14ac:dyDescent="0.25">
      <c r="A689" s="30" t="s">
        <v>578</v>
      </c>
      <c r="B689" s="28" t="s">
        <v>57</v>
      </c>
      <c r="C689" s="31">
        <v>3173737</v>
      </c>
      <c r="D689" s="20"/>
      <c r="E689" s="50"/>
      <c r="G689" s="55"/>
    </row>
    <row r="690" spans="1:7" x14ac:dyDescent="0.25">
      <c r="A690" s="30" t="s">
        <v>579</v>
      </c>
      <c r="B690" s="28" t="s">
        <v>57</v>
      </c>
      <c r="C690" s="31">
        <v>2098154</v>
      </c>
      <c r="D690" s="20"/>
      <c r="E690" s="50"/>
      <c r="G690" s="55"/>
    </row>
    <row r="691" spans="1:7" x14ac:dyDescent="0.25">
      <c r="A691" s="30" t="s">
        <v>580</v>
      </c>
      <c r="B691" s="28" t="s">
        <v>57</v>
      </c>
      <c r="C691" s="31">
        <v>1475307</v>
      </c>
      <c r="D691" s="20"/>
      <c r="E691" s="50"/>
      <c r="G691" s="55"/>
    </row>
    <row r="692" spans="1:7" x14ac:dyDescent="0.25">
      <c r="A692" s="27" t="s">
        <v>57</v>
      </c>
      <c r="B692" s="43"/>
      <c r="C692" s="29">
        <v>23141657</v>
      </c>
      <c r="D692" s="20"/>
      <c r="E692" s="53"/>
      <c r="F692" s="53"/>
      <c r="G692" s="54"/>
    </row>
    <row r="693" spans="1:7" x14ac:dyDescent="0.25">
      <c r="A693" s="30" t="s">
        <v>582</v>
      </c>
      <c r="B693" s="28" t="s">
        <v>581</v>
      </c>
      <c r="C693" s="31">
        <v>1548568</v>
      </c>
      <c r="D693" s="20"/>
      <c r="E693" s="50"/>
      <c r="G693" s="55"/>
    </row>
    <row r="694" spans="1:7" x14ac:dyDescent="0.25">
      <c r="A694" s="30" t="s">
        <v>583</v>
      </c>
      <c r="B694" s="28" t="s">
        <v>581</v>
      </c>
      <c r="C694" s="31">
        <v>1773540</v>
      </c>
      <c r="D694" s="20"/>
      <c r="E694" s="50"/>
      <c r="G694" s="55"/>
    </row>
    <row r="695" spans="1:7" x14ac:dyDescent="0.25">
      <c r="A695" s="32" t="s">
        <v>581</v>
      </c>
      <c r="B695" s="44"/>
      <c r="C695" s="34">
        <v>3322108</v>
      </c>
      <c r="D695" s="20"/>
      <c r="E695" s="53"/>
      <c r="F695" s="53"/>
      <c r="G695" s="54"/>
    </row>
    <row r="696" spans="1:7" s="36" customFormat="1" ht="15.95" customHeight="1" x14ac:dyDescent="0.25">
      <c r="A696" s="112" t="s">
        <v>584</v>
      </c>
      <c r="B696" s="109"/>
      <c r="C696" s="110">
        <f t="shared" ref="C696" si="2">SUM(C300,C303,C312,C318,C354,C362,C366,C369,C385,C398,C400,C403,C410,C422,C433,C440,C445,C450,C458,C463,C469,C474,C489,C496,C499,C506,C512,C515,C518,C522,C524,C529,C542,C552,C556,C567,C572,C580,C592,C602,C610,C614,C623,C644,C647,C649,C651,C663,C672,C680,C692,C695)</f>
        <v>917878745</v>
      </c>
      <c r="D696" s="35"/>
      <c r="E696" s="59"/>
      <c r="F696" s="59"/>
      <c r="G696" s="60"/>
    </row>
    <row r="697" spans="1:7" ht="49.5" customHeight="1" x14ac:dyDescent="0.25">
      <c r="A697" s="121" t="s">
        <v>625</v>
      </c>
      <c r="B697" s="122"/>
      <c r="C697" s="123"/>
    </row>
    <row r="698" spans="1:7" ht="50.25" customHeight="1" x14ac:dyDescent="0.25"/>
  </sheetData>
  <mergeCells count="15">
    <mergeCell ref="E93:G93"/>
    <mergeCell ref="E290:G290"/>
    <mergeCell ref="E291:G291"/>
    <mergeCell ref="A697:C697"/>
    <mergeCell ref="A1:C1"/>
    <mergeCell ref="A2:C2"/>
    <mergeCell ref="A3:C3"/>
    <mergeCell ref="A4:C4"/>
    <mergeCell ref="A5:C5"/>
    <mergeCell ref="A6:B6"/>
    <mergeCell ref="A17:C17"/>
    <mergeCell ref="A93:C93"/>
    <mergeCell ref="A290:C290"/>
    <mergeCell ref="A291:C291"/>
    <mergeCell ref="B7:C7"/>
  </mergeCells>
  <pageMargins left="0.7" right="0.7" top="0.75" bottom="0.75" header="0.3" footer="0.3"/>
  <pageSetup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2F0C1-6FEB-4A30-930E-0F8BADA9E756}">
  <sheetPr>
    <pageSetUpPr fitToPage="1"/>
  </sheetPr>
  <dimension ref="A1:J723"/>
  <sheetViews>
    <sheetView zoomScaleNormal="100" workbookViewId="0">
      <selection activeCell="D714" sqref="D714"/>
    </sheetView>
  </sheetViews>
  <sheetFormatPr defaultColWidth="15.5703125" defaultRowHeight="15" x14ac:dyDescent="0.25"/>
  <cols>
    <col min="1" max="1" width="30.85546875" customWidth="1"/>
    <col min="2" max="2" width="58.140625" bestFit="1" customWidth="1"/>
    <col min="3" max="3" width="16.42578125" style="10" bestFit="1" customWidth="1"/>
    <col min="4" max="4" width="15" style="10" bestFit="1" customWidth="1"/>
    <col min="5" max="5" width="22.85546875" style="10" customWidth="1"/>
    <col min="6" max="6" width="20.5703125" style="10" customWidth="1"/>
    <col min="7" max="7" width="16.42578125" style="10" bestFit="1" customWidth="1"/>
    <col min="8" max="8" width="15.5703125" style="1"/>
  </cols>
  <sheetData>
    <row r="1" spans="1:10" s="74" customFormat="1" ht="30" customHeight="1" thickBot="1" x14ac:dyDescent="0.35">
      <c r="A1" s="154" t="s">
        <v>0</v>
      </c>
      <c r="B1" s="155"/>
      <c r="C1" s="155"/>
      <c r="D1" s="155"/>
      <c r="E1" s="155"/>
      <c r="F1" s="155"/>
      <c r="G1" s="156"/>
      <c r="H1" s="73"/>
    </row>
    <row r="2" spans="1:10" s="74" customFormat="1" ht="30" customHeight="1" thickBot="1" x14ac:dyDescent="0.35">
      <c r="A2" s="128" t="s">
        <v>1</v>
      </c>
      <c r="B2" s="157"/>
      <c r="C2" s="157"/>
      <c r="D2" s="157"/>
      <c r="E2" s="157"/>
      <c r="F2" s="157"/>
      <c r="G2" s="158"/>
      <c r="H2" s="73"/>
    </row>
    <row r="3" spans="1:10" x14ac:dyDescent="0.25">
      <c r="A3" s="159" t="s">
        <v>2</v>
      </c>
      <c r="B3" s="160"/>
      <c r="C3" s="160"/>
      <c r="D3" s="160"/>
      <c r="E3" s="160"/>
      <c r="F3" s="160"/>
      <c r="G3" s="161"/>
    </row>
    <row r="4" spans="1:10" x14ac:dyDescent="0.25">
      <c r="A4" s="160"/>
      <c r="B4" s="160"/>
      <c r="C4" s="160"/>
      <c r="D4" s="160"/>
      <c r="E4" s="160"/>
      <c r="F4" s="160"/>
      <c r="G4" s="161"/>
    </row>
    <row r="5" spans="1:10" x14ac:dyDescent="0.25">
      <c r="A5" s="162" t="s">
        <v>3</v>
      </c>
      <c r="B5" s="162"/>
      <c r="C5" s="162"/>
      <c r="D5" s="162"/>
      <c r="E5" s="162"/>
      <c r="F5" s="162"/>
      <c r="G5" s="163"/>
    </row>
    <row r="6" spans="1:10" x14ac:dyDescent="0.25">
      <c r="A6" s="75"/>
      <c r="B6" s="75"/>
      <c r="C6" s="76"/>
      <c r="D6" s="76"/>
      <c r="E6" s="76"/>
      <c r="F6" s="76"/>
      <c r="G6" s="77"/>
    </row>
    <row r="7" spans="1:10" s="65" customFormat="1" x14ac:dyDescent="0.25">
      <c r="A7" s="62" t="s">
        <v>4</v>
      </c>
      <c r="B7" s="62" t="s">
        <v>5</v>
      </c>
      <c r="C7" s="63" t="s">
        <v>6</v>
      </c>
      <c r="D7" s="64" t="s">
        <v>7</v>
      </c>
      <c r="E7" s="64" t="s">
        <v>8</v>
      </c>
      <c r="F7" s="64" t="s">
        <v>9</v>
      </c>
      <c r="G7" s="78" t="s">
        <v>10</v>
      </c>
      <c r="H7" s="2"/>
    </row>
    <row r="8" spans="1:10" s="67" customFormat="1" x14ac:dyDescent="0.25">
      <c r="A8" s="66" t="s">
        <v>11</v>
      </c>
      <c r="B8" s="66"/>
      <c r="C8" s="79">
        <f>C78</f>
        <v>4632770315</v>
      </c>
      <c r="D8" s="79">
        <f>D78</f>
        <v>0</v>
      </c>
      <c r="E8" s="79">
        <f>E78</f>
        <v>185302909</v>
      </c>
      <c r="F8" s="79">
        <f>F78</f>
        <v>273568447</v>
      </c>
      <c r="G8" s="80">
        <f>SUM(C8:F8)</f>
        <v>5091641671</v>
      </c>
      <c r="H8" s="1"/>
    </row>
    <row r="9" spans="1:10" s="67" customFormat="1" x14ac:dyDescent="0.25">
      <c r="A9" s="81"/>
      <c r="B9" s="81"/>
      <c r="C9" s="68"/>
      <c r="D9" s="68"/>
      <c r="E9" s="68"/>
      <c r="F9" s="68"/>
      <c r="G9" s="82"/>
      <c r="H9" s="1"/>
    </row>
    <row r="10" spans="1:10" s="67" customFormat="1" x14ac:dyDescent="0.25">
      <c r="A10" s="81" t="s">
        <v>12</v>
      </c>
      <c r="B10" s="81"/>
      <c r="C10" s="69">
        <f>C252</f>
        <v>1233982784</v>
      </c>
      <c r="D10" s="69">
        <f>D252</f>
        <v>0</v>
      </c>
      <c r="E10" s="69">
        <f>E252</f>
        <v>77496888</v>
      </c>
      <c r="F10" s="69">
        <f>F252</f>
        <v>73715958</v>
      </c>
      <c r="G10" s="82">
        <f>SUM(C10:F10)</f>
        <v>1385195630</v>
      </c>
      <c r="H10" s="1"/>
      <c r="I10" s="70"/>
    </row>
    <row r="11" spans="1:10" s="67" customFormat="1" x14ac:dyDescent="0.25">
      <c r="A11" s="81"/>
      <c r="B11" s="83"/>
      <c r="C11" s="68"/>
      <c r="D11" s="68"/>
      <c r="E11" s="68"/>
      <c r="F11" s="68"/>
      <c r="G11" s="82"/>
      <c r="H11" s="1"/>
    </row>
    <row r="12" spans="1:10" s="67" customFormat="1" x14ac:dyDescent="0.25">
      <c r="A12" s="71" t="s">
        <v>13</v>
      </c>
      <c r="B12" s="71"/>
      <c r="C12" s="72">
        <f>C711</f>
        <v>656139202</v>
      </c>
      <c r="D12" s="72">
        <f>D711</f>
        <v>198339483</v>
      </c>
      <c r="E12" s="72">
        <f>E711</f>
        <v>38297006</v>
      </c>
      <c r="F12" s="72">
        <f>F711</f>
        <v>25103054</v>
      </c>
      <c r="G12" s="82">
        <f>SUM(C12:F12)</f>
        <v>917878745</v>
      </c>
      <c r="H12" s="1"/>
      <c r="I12" s="70"/>
    </row>
    <row r="13" spans="1:10" s="67" customFormat="1" x14ac:dyDescent="0.25">
      <c r="A13" s="81"/>
      <c r="B13" s="81"/>
      <c r="C13" s="68"/>
      <c r="D13" s="68"/>
      <c r="E13" s="68"/>
      <c r="F13" s="68"/>
      <c r="G13" s="80"/>
      <c r="H13" s="1"/>
    </row>
    <row r="14" spans="1:10" s="67" customFormat="1" x14ac:dyDescent="0.25">
      <c r="A14" s="84" t="s">
        <v>14</v>
      </c>
      <c r="B14" s="84"/>
      <c r="C14" s="85">
        <f>SUM(C8:C12)</f>
        <v>6522892301</v>
      </c>
      <c r="D14" s="85">
        <f t="shared" ref="D14:F14" si="0">SUM(D8:D12)</f>
        <v>198339483</v>
      </c>
      <c r="E14" s="85">
        <f t="shared" si="0"/>
        <v>301096803</v>
      </c>
      <c r="F14" s="85">
        <f t="shared" si="0"/>
        <v>372387459</v>
      </c>
      <c r="G14" s="86">
        <f>SUM(C14:F14)</f>
        <v>7394716046</v>
      </c>
      <c r="H14" s="1"/>
      <c r="I14" s="70"/>
      <c r="J14" s="70"/>
    </row>
    <row r="15" spans="1:10" x14ac:dyDescent="0.25">
      <c r="A15" s="87"/>
      <c r="B15" s="87"/>
      <c r="C15" s="5"/>
      <c r="D15" s="5"/>
      <c r="E15" s="88"/>
      <c r="F15" s="5"/>
      <c r="G15" s="5"/>
      <c r="H15" s="118"/>
    </row>
    <row r="16" spans="1:10" s="74" customFormat="1" ht="30" customHeight="1" x14ac:dyDescent="0.3">
      <c r="A16" s="164" t="s">
        <v>15</v>
      </c>
      <c r="B16" s="165"/>
      <c r="C16" s="165"/>
      <c r="D16" s="165"/>
      <c r="E16" s="165"/>
      <c r="F16" s="165"/>
      <c r="G16" s="166"/>
    </row>
    <row r="17" spans="1:8" s="67" customFormat="1" x14ac:dyDescent="0.25">
      <c r="A17" s="89" t="s">
        <v>16</v>
      </c>
      <c r="B17" s="89" t="s">
        <v>17</v>
      </c>
      <c r="C17" s="90">
        <v>93230897</v>
      </c>
      <c r="D17" s="91">
        <v>0</v>
      </c>
      <c r="E17" s="91">
        <v>6864885</v>
      </c>
      <c r="F17" s="91">
        <v>0</v>
      </c>
      <c r="G17" s="91">
        <f>SUM(C17:F17)</f>
        <v>100095782</v>
      </c>
      <c r="H17" s="1"/>
    </row>
    <row r="18" spans="1:8" s="67" customFormat="1" x14ac:dyDescent="0.25">
      <c r="A18" s="89" t="s">
        <v>18</v>
      </c>
      <c r="B18" s="89" t="s">
        <v>19</v>
      </c>
      <c r="C18" s="90">
        <v>47175061</v>
      </c>
      <c r="D18" s="91">
        <v>0</v>
      </c>
      <c r="E18" s="91">
        <v>2670219</v>
      </c>
      <c r="F18" s="91">
        <v>0</v>
      </c>
      <c r="G18" s="91">
        <f t="shared" ref="G18:G77" si="1">SUM(C18:F18)</f>
        <v>49845280</v>
      </c>
      <c r="H18" s="1"/>
    </row>
    <row r="19" spans="1:8" s="67" customFormat="1" x14ac:dyDescent="0.25">
      <c r="A19" s="89" t="s">
        <v>20</v>
      </c>
      <c r="B19" s="89" t="s">
        <v>21</v>
      </c>
      <c r="C19" s="90">
        <v>73564213</v>
      </c>
      <c r="D19" s="91">
        <v>0</v>
      </c>
      <c r="E19" s="91">
        <v>2691089</v>
      </c>
      <c r="F19" s="91">
        <v>19754779</v>
      </c>
      <c r="G19" s="91">
        <f t="shared" si="1"/>
        <v>96010081</v>
      </c>
      <c r="H19" s="1"/>
    </row>
    <row r="20" spans="1:8" s="67" customFormat="1" x14ac:dyDescent="0.25">
      <c r="A20" s="89" t="s">
        <v>22</v>
      </c>
      <c r="B20" s="89" t="s">
        <v>23</v>
      </c>
      <c r="C20" s="90">
        <v>154508140</v>
      </c>
      <c r="D20" s="91">
        <v>0</v>
      </c>
      <c r="E20" s="91">
        <v>5262375</v>
      </c>
      <c r="F20" s="91">
        <v>41375071</v>
      </c>
      <c r="G20" s="91">
        <f t="shared" si="1"/>
        <v>201145586</v>
      </c>
      <c r="H20" s="1"/>
    </row>
    <row r="21" spans="1:8" s="67" customFormat="1" x14ac:dyDescent="0.25">
      <c r="A21" s="89" t="s">
        <v>24</v>
      </c>
      <c r="B21" s="89" t="s">
        <v>23</v>
      </c>
      <c r="C21" s="90">
        <v>2680487</v>
      </c>
      <c r="D21" s="91">
        <v>0</v>
      </c>
      <c r="E21" s="91">
        <v>93807</v>
      </c>
      <c r="F21" s="91">
        <v>0</v>
      </c>
      <c r="G21" s="91">
        <f t="shared" si="1"/>
        <v>2774294</v>
      </c>
      <c r="H21" s="1"/>
    </row>
    <row r="22" spans="1:8" s="67" customFormat="1" x14ac:dyDescent="0.25">
      <c r="A22" s="89" t="s">
        <v>25</v>
      </c>
      <c r="B22" s="89" t="s">
        <v>26</v>
      </c>
      <c r="C22" s="90">
        <v>24752094</v>
      </c>
      <c r="D22" s="91">
        <v>0</v>
      </c>
      <c r="E22" s="91">
        <v>1914305</v>
      </c>
      <c r="F22" s="91">
        <v>0</v>
      </c>
      <c r="G22" s="91">
        <f t="shared" si="1"/>
        <v>26666399</v>
      </c>
      <c r="H22" s="1"/>
    </row>
    <row r="23" spans="1:8" s="67" customFormat="1" x14ac:dyDescent="0.25">
      <c r="A23" s="89" t="s">
        <v>27</v>
      </c>
      <c r="B23" s="89" t="s">
        <v>26</v>
      </c>
      <c r="C23" s="90">
        <v>372054</v>
      </c>
      <c r="D23" s="91">
        <v>0</v>
      </c>
      <c r="E23" s="91">
        <v>29864</v>
      </c>
      <c r="F23" s="91">
        <v>0</v>
      </c>
      <c r="G23" s="91">
        <f t="shared" si="1"/>
        <v>401918</v>
      </c>
      <c r="H23" s="1"/>
    </row>
    <row r="24" spans="1:8" s="67" customFormat="1" x14ac:dyDescent="0.25">
      <c r="A24" s="89" t="s">
        <v>28</v>
      </c>
      <c r="B24" s="89" t="s">
        <v>29</v>
      </c>
      <c r="C24" s="90">
        <v>307470818</v>
      </c>
      <c r="D24" s="91">
        <v>0</v>
      </c>
      <c r="E24" s="91">
        <v>9129730</v>
      </c>
      <c r="F24" s="91">
        <v>0</v>
      </c>
      <c r="G24" s="91">
        <f t="shared" si="1"/>
        <v>316600548</v>
      </c>
      <c r="H24" s="1"/>
    </row>
    <row r="25" spans="1:8" s="67" customFormat="1" x14ac:dyDescent="0.25">
      <c r="A25" s="89" t="s">
        <v>30</v>
      </c>
      <c r="B25" s="89" t="s">
        <v>29</v>
      </c>
      <c r="C25" s="90">
        <v>20080078</v>
      </c>
      <c r="D25" s="91">
        <v>0</v>
      </c>
      <c r="E25" s="91">
        <v>661780</v>
      </c>
      <c r="F25" s="91">
        <v>0</v>
      </c>
      <c r="G25" s="91">
        <f t="shared" si="1"/>
        <v>20741858</v>
      </c>
      <c r="H25" s="1"/>
    </row>
    <row r="26" spans="1:8" s="67" customFormat="1" x14ac:dyDescent="0.25">
      <c r="A26" s="89" t="s">
        <v>31</v>
      </c>
      <c r="B26" s="89" t="s">
        <v>32</v>
      </c>
      <c r="C26" s="90">
        <v>5633227</v>
      </c>
      <c r="D26" s="91">
        <v>0</v>
      </c>
      <c r="E26" s="91">
        <v>438932</v>
      </c>
      <c r="F26" s="91">
        <v>0</v>
      </c>
      <c r="G26" s="91">
        <f t="shared" si="1"/>
        <v>6072159</v>
      </c>
      <c r="H26" s="1"/>
    </row>
    <row r="27" spans="1:8" s="67" customFormat="1" x14ac:dyDescent="0.25">
      <c r="A27" s="89" t="s">
        <v>33</v>
      </c>
      <c r="B27" s="89" t="s">
        <v>32</v>
      </c>
      <c r="C27" s="90">
        <v>21115034</v>
      </c>
      <c r="D27" s="91">
        <v>0</v>
      </c>
      <c r="E27" s="91">
        <v>1580531</v>
      </c>
      <c r="F27" s="91">
        <v>0</v>
      </c>
      <c r="G27" s="91">
        <f t="shared" si="1"/>
        <v>22695565</v>
      </c>
      <c r="H27" s="1"/>
    </row>
    <row r="28" spans="1:8" s="67" customFormat="1" x14ac:dyDescent="0.25">
      <c r="A28" s="89" t="s">
        <v>33</v>
      </c>
      <c r="B28" s="89" t="s">
        <v>34</v>
      </c>
      <c r="C28" s="90">
        <v>36591150</v>
      </c>
      <c r="D28" s="91">
        <v>0</v>
      </c>
      <c r="E28" s="91">
        <v>2032387</v>
      </c>
      <c r="F28" s="91">
        <v>0</v>
      </c>
      <c r="G28" s="91">
        <f t="shared" si="1"/>
        <v>38623537</v>
      </c>
      <c r="H28" s="1"/>
    </row>
    <row r="29" spans="1:8" s="67" customFormat="1" x14ac:dyDescent="0.25">
      <c r="A29" s="89" t="s">
        <v>33</v>
      </c>
      <c r="B29" s="89" t="s">
        <v>35</v>
      </c>
      <c r="C29" s="90">
        <v>23793104</v>
      </c>
      <c r="D29" s="91">
        <v>0</v>
      </c>
      <c r="E29" s="91">
        <v>1860360</v>
      </c>
      <c r="F29" s="91">
        <v>0</v>
      </c>
      <c r="G29" s="91">
        <f t="shared" si="1"/>
        <v>25653464</v>
      </c>
      <c r="H29" s="1"/>
    </row>
    <row r="30" spans="1:8" s="67" customFormat="1" x14ac:dyDescent="0.25">
      <c r="A30" s="89" t="s">
        <v>18</v>
      </c>
      <c r="B30" s="89" t="s">
        <v>36</v>
      </c>
      <c r="C30" s="90">
        <v>118211323</v>
      </c>
      <c r="D30" s="91">
        <v>0</v>
      </c>
      <c r="E30" s="91">
        <v>8457230</v>
      </c>
      <c r="F30" s="91">
        <v>0</v>
      </c>
      <c r="G30" s="91">
        <f t="shared" si="1"/>
        <v>126668553</v>
      </c>
      <c r="H30" s="1"/>
    </row>
    <row r="31" spans="1:8" s="67" customFormat="1" x14ac:dyDescent="0.25">
      <c r="A31" s="89" t="s">
        <v>37</v>
      </c>
      <c r="B31" s="89" t="s">
        <v>38</v>
      </c>
      <c r="C31" s="90">
        <v>75861837</v>
      </c>
      <c r="D31" s="91">
        <v>0</v>
      </c>
      <c r="E31" s="91">
        <v>3476449</v>
      </c>
      <c r="F31" s="91">
        <v>0</v>
      </c>
      <c r="G31" s="91">
        <f t="shared" si="1"/>
        <v>79338286</v>
      </c>
      <c r="H31" s="1"/>
    </row>
    <row r="32" spans="1:8" s="67" customFormat="1" x14ac:dyDescent="0.25">
      <c r="A32" s="89" t="s">
        <v>39</v>
      </c>
      <c r="B32" s="89" t="s">
        <v>40</v>
      </c>
      <c r="C32" s="90">
        <v>52296520</v>
      </c>
      <c r="D32" s="91">
        <v>0</v>
      </c>
      <c r="E32" s="91">
        <v>4469443</v>
      </c>
      <c r="F32" s="91">
        <v>0</v>
      </c>
      <c r="G32" s="91">
        <f t="shared" si="1"/>
        <v>56765963</v>
      </c>
      <c r="H32" s="1"/>
    </row>
    <row r="33" spans="1:8" s="67" customFormat="1" x14ac:dyDescent="0.25">
      <c r="A33" s="89" t="s">
        <v>18</v>
      </c>
      <c r="B33" s="89" t="s">
        <v>41</v>
      </c>
      <c r="C33" s="90">
        <v>110800899</v>
      </c>
      <c r="D33" s="91">
        <v>0</v>
      </c>
      <c r="E33" s="91">
        <v>8636074</v>
      </c>
      <c r="F33" s="91">
        <v>0</v>
      </c>
      <c r="G33" s="91">
        <f t="shared" si="1"/>
        <v>119436973</v>
      </c>
      <c r="H33" s="1"/>
    </row>
    <row r="34" spans="1:8" s="67" customFormat="1" x14ac:dyDescent="0.25">
      <c r="A34" s="89" t="s">
        <v>30</v>
      </c>
      <c r="B34" s="89" t="s">
        <v>42</v>
      </c>
      <c r="C34" s="90">
        <v>22387233</v>
      </c>
      <c r="D34" s="91">
        <v>0</v>
      </c>
      <c r="E34" s="91">
        <v>2116115</v>
      </c>
      <c r="F34" s="91">
        <v>0</v>
      </c>
      <c r="G34" s="91">
        <f t="shared" si="1"/>
        <v>24503348</v>
      </c>
      <c r="H34" s="1"/>
    </row>
    <row r="35" spans="1:8" s="67" customFormat="1" x14ac:dyDescent="0.25">
      <c r="A35" s="89" t="s">
        <v>43</v>
      </c>
      <c r="B35" s="89" t="s">
        <v>44</v>
      </c>
      <c r="C35" s="90">
        <v>17518727</v>
      </c>
      <c r="D35" s="91">
        <v>0</v>
      </c>
      <c r="E35" s="91">
        <v>1902752</v>
      </c>
      <c r="F35" s="91">
        <v>3444818</v>
      </c>
      <c r="G35" s="91">
        <f t="shared" si="1"/>
        <v>22866297</v>
      </c>
      <c r="H35" s="1"/>
    </row>
    <row r="36" spans="1:8" s="67" customFormat="1" x14ac:dyDescent="0.25">
      <c r="A36" s="89" t="s">
        <v>45</v>
      </c>
      <c r="B36" s="89" t="s">
        <v>46</v>
      </c>
      <c r="C36" s="90">
        <v>10908394</v>
      </c>
      <c r="D36" s="91">
        <v>0</v>
      </c>
      <c r="E36" s="91">
        <v>894577</v>
      </c>
      <c r="F36" s="91">
        <v>0</v>
      </c>
      <c r="G36" s="91">
        <f t="shared" si="1"/>
        <v>11802971</v>
      </c>
      <c r="H36" s="1"/>
    </row>
    <row r="37" spans="1:8" s="67" customFormat="1" x14ac:dyDescent="0.25">
      <c r="A37" s="89" t="s">
        <v>47</v>
      </c>
      <c r="B37" s="89" t="s">
        <v>46</v>
      </c>
      <c r="C37" s="90">
        <v>13681855</v>
      </c>
      <c r="D37" s="91">
        <v>0</v>
      </c>
      <c r="E37" s="91">
        <v>1136454</v>
      </c>
      <c r="F37" s="91">
        <v>0</v>
      </c>
      <c r="G37" s="91">
        <f t="shared" si="1"/>
        <v>14818309</v>
      </c>
      <c r="H37" s="1"/>
    </row>
    <row r="38" spans="1:8" s="67" customFormat="1" x14ac:dyDescent="0.25">
      <c r="A38" s="89" t="s">
        <v>48</v>
      </c>
      <c r="B38" s="89" t="s">
        <v>49</v>
      </c>
      <c r="C38" s="90">
        <v>53634035</v>
      </c>
      <c r="D38" s="91">
        <v>0</v>
      </c>
      <c r="E38" s="91">
        <v>3039332</v>
      </c>
      <c r="F38" s="91">
        <v>0</v>
      </c>
      <c r="G38" s="91">
        <f t="shared" si="1"/>
        <v>56673367</v>
      </c>
      <c r="H38" s="1"/>
    </row>
    <row r="39" spans="1:8" s="67" customFormat="1" x14ac:dyDescent="0.25">
      <c r="A39" s="89" t="s">
        <v>50</v>
      </c>
      <c r="B39" s="89" t="s">
        <v>51</v>
      </c>
      <c r="C39" s="90">
        <v>383263514</v>
      </c>
      <c r="D39" s="91">
        <v>0</v>
      </c>
      <c r="E39" s="91">
        <v>14005384</v>
      </c>
      <c r="F39" s="91">
        <v>0</v>
      </c>
      <c r="G39" s="91">
        <f t="shared" si="1"/>
        <v>397268898</v>
      </c>
      <c r="H39" s="1"/>
    </row>
    <row r="40" spans="1:8" s="67" customFormat="1" x14ac:dyDescent="0.25">
      <c r="A40" s="89" t="s">
        <v>52</v>
      </c>
      <c r="B40" s="89" t="s">
        <v>53</v>
      </c>
      <c r="C40" s="90">
        <v>464835</v>
      </c>
      <c r="D40" s="91">
        <v>0</v>
      </c>
      <c r="E40" s="91">
        <v>49802</v>
      </c>
      <c r="F40" s="91">
        <v>0</v>
      </c>
      <c r="G40" s="91">
        <f t="shared" si="1"/>
        <v>514637</v>
      </c>
      <c r="H40" s="1"/>
    </row>
    <row r="41" spans="1:8" s="67" customFormat="1" x14ac:dyDescent="0.25">
      <c r="A41" s="89" t="s">
        <v>54</v>
      </c>
      <c r="B41" s="89" t="s">
        <v>53</v>
      </c>
      <c r="C41" s="90">
        <v>1711255</v>
      </c>
      <c r="D41" s="91">
        <v>0</v>
      </c>
      <c r="E41" s="91">
        <v>163471</v>
      </c>
      <c r="F41" s="91">
        <v>0</v>
      </c>
      <c r="G41" s="91">
        <f t="shared" si="1"/>
        <v>1874726</v>
      </c>
      <c r="H41" s="1"/>
    </row>
    <row r="42" spans="1:8" s="67" customFormat="1" x14ac:dyDescent="0.25">
      <c r="A42" s="89" t="s">
        <v>55</v>
      </c>
      <c r="B42" s="89" t="s">
        <v>53</v>
      </c>
      <c r="C42" s="90">
        <v>10312239</v>
      </c>
      <c r="D42" s="91">
        <v>0</v>
      </c>
      <c r="E42" s="91">
        <v>1181788</v>
      </c>
      <c r="F42" s="91">
        <v>0</v>
      </c>
      <c r="G42" s="91">
        <f t="shared" si="1"/>
        <v>11494027</v>
      </c>
      <c r="H42" s="1"/>
    </row>
    <row r="43" spans="1:8" s="67" customFormat="1" x14ac:dyDescent="0.25">
      <c r="A43" s="89" t="s">
        <v>43</v>
      </c>
      <c r="B43" s="89" t="s">
        <v>56</v>
      </c>
      <c r="C43" s="90">
        <v>159056392</v>
      </c>
      <c r="D43" s="91">
        <v>0</v>
      </c>
      <c r="E43" s="91">
        <v>9270692</v>
      </c>
      <c r="F43" s="91">
        <v>16784024</v>
      </c>
      <c r="G43" s="91">
        <f t="shared" si="1"/>
        <v>185111108</v>
      </c>
      <c r="H43" s="1"/>
    </row>
    <row r="44" spans="1:8" s="67" customFormat="1" x14ac:dyDescent="0.25">
      <c r="A44" s="89" t="s">
        <v>57</v>
      </c>
      <c r="B44" s="89" t="s">
        <v>58</v>
      </c>
      <c r="C44" s="90">
        <v>27230109</v>
      </c>
      <c r="D44" s="91">
        <v>0</v>
      </c>
      <c r="E44" s="91">
        <v>1575581</v>
      </c>
      <c r="F44" s="91">
        <v>0</v>
      </c>
      <c r="G44" s="91">
        <f t="shared" si="1"/>
        <v>28805690</v>
      </c>
      <c r="H44" s="1"/>
    </row>
    <row r="45" spans="1:8" s="67" customFormat="1" x14ac:dyDescent="0.25">
      <c r="A45" s="89" t="s">
        <v>59</v>
      </c>
      <c r="B45" s="89" t="s">
        <v>60</v>
      </c>
      <c r="C45" s="90">
        <v>76579768</v>
      </c>
      <c r="D45" s="91">
        <v>0</v>
      </c>
      <c r="E45" s="91">
        <v>3562102</v>
      </c>
      <c r="F45" s="91">
        <v>0</v>
      </c>
      <c r="G45" s="91">
        <f t="shared" si="1"/>
        <v>80141870</v>
      </c>
      <c r="H45" s="1"/>
    </row>
    <row r="46" spans="1:8" s="67" customFormat="1" x14ac:dyDescent="0.25">
      <c r="A46" s="89" t="s">
        <v>55</v>
      </c>
      <c r="B46" s="89" t="s">
        <v>61</v>
      </c>
      <c r="C46" s="90">
        <v>30856693</v>
      </c>
      <c r="D46" s="91">
        <v>0</v>
      </c>
      <c r="E46" s="91">
        <v>1569995</v>
      </c>
      <c r="F46" s="91">
        <v>0</v>
      </c>
      <c r="G46" s="91">
        <f t="shared" si="1"/>
        <v>32426688</v>
      </c>
      <c r="H46" s="1"/>
    </row>
    <row r="47" spans="1:8" s="67" customFormat="1" x14ac:dyDescent="0.25">
      <c r="A47" s="89" t="s">
        <v>62</v>
      </c>
      <c r="B47" s="89" t="s">
        <v>63</v>
      </c>
      <c r="C47" s="90">
        <v>385515879</v>
      </c>
      <c r="D47" s="91">
        <v>0</v>
      </c>
      <c r="E47" s="91">
        <v>8178942</v>
      </c>
      <c r="F47" s="91">
        <v>70602341</v>
      </c>
      <c r="G47" s="91">
        <f t="shared" si="1"/>
        <v>464297162</v>
      </c>
      <c r="H47" s="1"/>
    </row>
    <row r="48" spans="1:8" s="67" customFormat="1" x14ac:dyDescent="0.25">
      <c r="A48" s="89" t="s">
        <v>64</v>
      </c>
      <c r="B48" s="89" t="s">
        <v>63</v>
      </c>
      <c r="C48" s="90">
        <v>763733547</v>
      </c>
      <c r="D48" s="91">
        <v>0</v>
      </c>
      <c r="E48" s="91">
        <v>14000972</v>
      </c>
      <c r="F48" s="91">
        <v>59307393</v>
      </c>
      <c r="G48" s="91">
        <f t="shared" si="1"/>
        <v>837041912</v>
      </c>
      <c r="H48" s="1"/>
    </row>
    <row r="49" spans="1:8" s="67" customFormat="1" x14ac:dyDescent="0.25">
      <c r="A49" s="89" t="s">
        <v>43</v>
      </c>
      <c r="B49" s="89" t="s">
        <v>65</v>
      </c>
      <c r="C49" s="90">
        <v>45925219</v>
      </c>
      <c r="D49" s="91">
        <v>0</v>
      </c>
      <c r="E49" s="91">
        <v>2827945</v>
      </c>
      <c r="F49" s="91">
        <v>5119823</v>
      </c>
      <c r="G49" s="91">
        <f t="shared" si="1"/>
        <v>53872987</v>
      </c>
      <c r="H49" s="1"/>
    </row>
    <row r="50" spans="1:8" s="67" customFormat="1" x14ac:dyDescent="0.25">
      <c r="A50" s="89" t="s">
        <v>66</v>
      </c>
      <c r="B50" s="89" t="s">
        <v>67</v>
      </c>
      <c r="C50" s="90">
        <v>16206257</v>
      </c>
      <c r="D50" s="91">
        <v>0</v>
      </c>
      <c r="E50" s="91">
        <v>705366</v>
      </c>
      <c r="F50" s="91">
        <v>5787544</v>
      </c>
      <c r="G50" s="91">
        <f t="shared" si="1"/>
        <v>22699167</v>
      </c>
      <c r="H50" s="1"/>
    </row>
    <row r="51" spans="1:8" s="67" customFormat="1" x14ac:dyDescent="0.25">
      <c r="A51" s="89" t="s">
        <v>20</v>
      </c>
      <c r="B51" s="89" t="s">
        <v>67</v>
      </c>
      <c r="C51" s="90">
        <v>1338027</v>
      </c>
      <c r="D51" s="91">
        <v>0</v>
      </c>
      <c r="E51" s="91">
        <v>49627</v>
      </c>
      <c r="F51" s="91">
        <v>364305</v>
      </c>
      <c r="G51" s="91">
        <f t="shared" si="1"/>
        <v>1751959</v>
      </c>
      <c r="H51" s="1"/>
    </row>
    <row r="52" spans="1:8" s="67" customFormat="1" x14ac:dyDescent="0.25">
      <c r="A52" s="89" t="s">
        <v>62</v>
      </c>
      <c r="B52" s="89" t="s">
        <v>67</v>
      </c>
      <c r="C52" s="90">
        <v>38200572</v>
      </c>
      <c r="D52" s="91">
        <v>0</v>
      </c>
      <c r="E52" s="91">
        <v>1461727</v>
      </c>
      <c r="F52" s="91">
        <v>12617935</v>
      </c>
      <c r="G52" s="91">
        <f t="shared" si="1"/>
        <v>52280234</v>
      </c>
      <c r="H52" s="1"/>
    </row>
    <row r="53" spans="1:8" s="67" customFormat="1" x14ac:dyDescent="0.25">
      <c r="A53" s="89" t="s">
        <v>68</v>
      </c>
      <c r="B53" s="89" t="s">
        <v>67</v>
      </c>
      <c r="C53" s="90">
        <v>131090385</v>
      </c>
      <c r="D53" s="91">
        <v>0</v>
      </c>
      <c r="E53" s="91">
        <v>4722250</v>
      </c>
      <c r="F53" s="91">
        <v>0</v>
      </c>
      <c r="G53" s="91">
        <f t="shared" si="1"/>
        <v>135812635</v>
      </c>
      <c r="H53" s="1"/>
    </row>
    <row r="54" spans="1:8" s="67" customFormat="1" x14ac:dyDescent="0.25">
      <c r="A54" s="89" t="s">
        <v>69</v>
      </c>
      <c r="B54" s="89" t="s">
        <v>70</v>
      </c>
      <c r="C54" s="90">
        <v>71626893</v>
      </c>
      <c r="D54" s="91">
        <v>0</v>
      </c>
      <c r="E54" s="91">
        <v>5636176</v>
      </c>
      <c r="F54" s="91">
        <v>0</v>
      </c>
      <c r="G54" s="91">
        <f t="shared" si="1"/>
        <v>77263069</v>
      </c>
      <c r="H54" s="1"/>
    </row>
    <row r="55" spans="1:8" s="67" customFormat="1" x14ac:dyDescent="0.25">
      <c r="A55" s="89" t="s">
        <v>68</v>
      </c>
      <c r="B55" s="89" t="s">
        <v>71</v>
      </c>
      <c r="C55" s="90">
        <v>41534639</v>
      </c>
      <c r="D55" s="91">
        <v>0</v>
      </c>
      <c r="E55" s="91">
        <v>2061876</v>
      </c>
      <c r="F55" s="91">
        <v>0</v>
      </c>
      <c r="G55" s="91">
        <f t="shared" si="1"/>
        <v>43596515</v>
      </c>
      <c r="H55" s="1"/>
    </row>
    <row r="56" spans="1:8" s="67" customFormat="1" x14ac:dyDescent="0.25">
      <c r="A56" s="89" t="s">
        <v>72</v>
      </c>
      <c r="B56" s="89" t="s">
        <v>73</v>
      </c>
      <c r="C56" s="90">
        <v>48343199</v>
      </c>
      <c r="D56" s="91">
        <v>0</v>
      </c>
      <c r="E56" s="91">
        <v>2002313</v>
      </c>
      <c r="F56" s="91">
        <v>0</v>
      </c>
      <c r="G56" s="91">
        <f t="shared" si="1"/>
        <v>50345512</v>
      </c>
      <c r="H56" s="1"/>
    </row>
    <row r="57" spans="1:8" s="67" customFormat="1" x14ac:dyDescent="0.25">
      <c r="A57" s="89" t="s">
        <v>74</v>
      </c>
      <c r="B57" s="89" t="s">
        <v>73</v>
      </c>
      <c r="C57" s="90">
        <v>12222135</v>
      </c>
      <c r="D57" s="91">
        <v>0</v>
      </c>
      <c r="E57" s="91">
        <v>551396</v>
      </c>
      <c r="F57" s="91">
        <v>0</v>
      </c>
      <c r="G57" s="91">
        <f t="shared" si="1"/>
        <v>12773531</v>
      </c>
      <c r="H57" s="1"/>
    </row>
    <row r="58" spans="1:8" s="67" customFormat="1" x14ac:dyDescent="0.25">
      <c r="A58" s="89" t="s">
        <v>22</v>
      </c>
      <c r="B58" s="89" t="s">
        <v>75</v>
      </c>
      <c r="C58" s="90">
        <v>8509951</v>
      </c>
      <c r="D58" s="91">
        <v>0</v>
      </c>
      <c r="E58" s="91">
        <v>383742</v>
      </c>
      <c r="F58" s="91">
        <v>3017146</v>
      </c>
      <c r="G58" s="91">
        <f t="shared" si="1"/>
        <v>11910839</v>
      </c>
      <c r="H58" s="1"/>
    </row>
    <row r="59" spans="1:8" s="67" customFormat="1" x14ac:dyDescent="0.25">
      <c r="A59" s="89" t="s">
        <v>76</v>
      </c>
      <c r="B59" s="89" t="s">
        <v>75</v>
      </c>
      <c r="C59" s="90">
        <v>26327110</v>
      </c>
      <c r="D59" s="91">
        <v>0</v>
      </c>
      <c r="E59" s="91">
        <v>1180812</v>
      </c>
      <c r="F59" s="91">
        <v>10218158</v>
      </c>
      <c r="G59" s="91">
        <f t="shared" si="1"/>
        <v>37726080</v>
      </c>
      <c r="H59" s="1"/>
    </row>
    <row r="60" spans="1:8" s="67" customFormat="1" x14ac:dyDescent="0.25">
      <c r="A60" s="89" t="s">
        <v>25</v>
      </c>
      <c r="B60" s="89" t="s">
        <v>77</v>
      </c>
      <c r="C60" s="90">
        <v>17448954</v>
      </c>
      <c r="D60" s="91">
        <v>0</v>
      </c>
      <c r="E60" s="91">
        <v>1558332</v>
      </c>
      <c r="F60" s="91">
        <v>0</v>
      </c>
      <c r="G60" s="91">
        <f t="shared" si="1"/>
        <v>19007286</v>
      </c>
      <c r="H60" s="1"/>
    </row>
    <row r="61" spans="1:8" s="67" customFormat="1" x14ac:dyDescent="0.25">
      <c r="A61" s="89" t="s">
        <v>78</v>
      </c>
      <c r="B61" s="89" t="s">
        <v>79</v>
      </c>
      <c r="C61" s="90">
        <v>14910688</v>
      </c>
      <c r="D61" s="91">
        <v>0</v>
      </c>
      <c r="E61" s="91">
        <v>1320256</v>
      </c>
      <c r="F61" s="91">
        <v>0</v>
      </c>
      <c r="G61" s="91">
        <f t="shared" si="1"/>
        <v>16230944</v>
      </c>
      <c r="H61" s="1"/>
    </row>
    <row r="62" spans="1:8" s="67" customFormat="1" x14ac:dyDescent="0.25">
      <c r="A62" s="89" t="s">
        <v>50</v>
      </c>
      <c r="B62" s="89" t="s">
        <v>80</v>
      </c>
      <c r="C62" s="90">
        <v>46586281</v>
      </c>
      <c r="D62" s="91">
        <v>0</v>
      </c>
      <c r="E62" s="91">
        <v>2605632</v>
      </c>
      <c r="F62" s="91">
        <v>0</v>
      </c>
      <c r="G62" s="91">
        <f t="shared" si="1"/>
        <v>49191913</v>
      </c>
      <c r="H62" s="1"/>
    </row>
    <row r="63" spans="1:8" s="67" customFormat="1" x14ac:dyDescent="0.25">
      <c r="A63" s="89" t="s">
        <v>50</v>
      </c>
      <c r="B63" s="89" t="s">
        <v>81</v>
      </c>
      <c r="C63" s="90">
        <v>35400567</v>
      </c>
      <c r="D63" s="91">
        <v>0</v>
      </c>
      <c r="E63" s="91">
        <v>2227858</v>
      </c>
      <c r="F63" s="91">
        <v>0</v>
      </c>
      <c r="G63" s="91">
        <f t="shared" si="1"/>
        <v>37628425</v>
      </c>
      <c r="H63" s="1"/>
    </row>
    <row r="64" spans="1:8" s="67" customFormat="1" x14ac:dyDescent="0.25">
      <c r="A64" s="89" t="s">
        <v>82</v>
      </c>
      <c r="B64" s="89" t="s">
        <v>83</v>
      </c>
      <c r="C64" s="90">
        <v>37616687</v>
      </c>
      <c r="D64" s="91">
        <v>0</v>
      </c>
      <c r="E64" s="91">
        <v>1724975</v>
      </c>
      <c r="F64" s="91">
        <v>0</v>
      </c>
      <c r="G64" s="91">
        <f t="shared" si="1"/>
        <v>39341662</v>
      </c>
      <c r="H64" s="1"/>
    </row>
    <row r="65" spans="1:8" s="67" customFormat="1" x14ac:dyDescent="0.25">
      <c r="A65" s="89" t="s">
        <v>18</v>
      </c>
      <c r="B65" s="89" t="s">
        <v>84</v>
      </c>
      <c r="C65" s="90">
        <v>42726696</v>
      </c>
      <c r="D65" s="91">
        <v>0</v>
      </c>
      <c r="E65" s="91">
        <v>2939914</v>
      </c>
      <c r="F65" s="91">
        <v>0</v>
      </c>
      <c r="G65" s="91">
        <f t="shared" si="1"/>
        <v>45666610</v>
      </c>
      <c r="H65" s="1"/>
    </row>
    <row r="66" spans="1:8" s="67" customFormat="1" x14ac:dyDescent="0.25">
      <c r="A66" s="89" t="s">
        <v>50</v>
      </c>
      <c r="B66" s="89" t="s">
        <v>85</v>
      </c>
      <c r="C66" s="90">
        <v>95435172</v>
      </c>
      <c r="D66" s="91">
        <v>0</v>
      </c>
      <c r="E66" s="91">
        <v>3513885</v>
      </c>
      <c r="F66" s="91">
        <v>0</v>
      </c>
      <c r="G66" s="91">
        <f t="shared" si="1"/>
        <v>98949057</v>
      </c>
      <c r="H66" s="1"/>
    </row>
    <row r="67" spans="1:8" s="67" customFormat="1" x14ac:dyDescent="0.25">
      <c r="A67" s="89" t="s">
        <v>50</v>
      </c>
      <c r="B67" s="89" t="s">
        <v>86</v>
      </c>
      <c r="C67" s="90">
        <v>201863588</v>
      </c>
      <c r="D67" s="91">
        <v>0</v>
      </c>
      <c r="E67" s="91">
        <v>4023901</v>
      </c>
      <c r="F67" s="91">
        <v>0</v>
      </c>
      <c r="G67" s="91">
        <f t="shared" si="1"/>
        <v>205887489</v>
      </c>
      <c r="H67" s="1"/>
    </row>
    <row r="68" spans="1:8" s="67" customFormat="1" x14ac:dyDescent="0.25">
      <c r="A68" s="89" t="s">
        <v>50</v>
      </c>
      <c r="B68" s="89" t="s">
        <v>87</v>
      </c>
      <c r="C68" s="90">
        <v>59937920</v>
      </c>
      <c r="D68" s="91">
        <v>0</v>
      </c>
      <c r="E68" s="91">
        <v>2102913</v>
      </c>
      <c r="F68" s="91">
        <v>0</v>
      </c>
      <c r="G68" s="91">
        <f t="shared" si="1"/>
        <v>62040833</v>
      </c>
      <c r="H68" s="1"/>
    </row>
    <row r="69" spans="1:8" s="67" customFormat="1" x14ac:dyDescent="0.25">
      <c r="A69" s="89" t="s">
        <v>88</v>
      </c>
      <c r="B69" s="89" t="s">
        <v>89</v>
      </c>
      <c r="C69" s="90">
        <v>26912037</v>
      </c>
      <c r="D69" s="91">
        <v>0</v>
      </c>
      <c r="E69" s="91">
        <v>0</v>
      </c>
      <c r="F69" s="91">
        <v>0</v>
      </c>
      <c r="G69" s="91">
        <f t="shared" si="1"/>
        <v>26912037</v>
      </c>
      <c r="H69" s="1"/>
    </row>
    <row r="70" spans="1:8" s="67" customFormat="1" x14ac:dyDescent="0.25">
      <c r="A70" s="89" t="s">
        <v>74</v>
      </c>
      <c r="B70" s="89" t="s">
        <v>90</v>
      </c>
      <c r="C70" s="90">
        <v>139091258</v>
      </c>
      <c r="D70" s="91">
        <v>0</v>
      </c>
      <c r="E70" s="91">
        <v>4601940</v>
      </c>
      <c r="F70" s="91">
        <v>0</v>
      </c>
      <c r="G70" s="91">
        <f t="shared" si="1"/>
        <v>143693198</v>
      </c>
      <c r="H70" s="1"/>
    </row>
    <row r="71" spans="1:8" s="67" customFormat="1" x14ac:dyDescent="0.25">
      <c r="A71" s="89" t="s">
        <v>28</v>
      </c>
      <c r="B71" s="89" t="s">
        <v>91</v>
      </c>
      <c r="C71" s="90">
        <v>6757626</v>
      </c>
      <c r="D71" s="91">
        <v>0</v>
      </c>
      <c r="E71" s="91">
        <v>398911</v>
      </c>
      <c r="F71" s="91">
        <v>0</v>
      </c>
      <c r="G71" s="91">
        <f t="shared" si="1"/>
        <v>7156537</v>
      </c>
      <c r="H71" s="1"/>
    </row>
    <row r="72" spans="1:8" s="67" customFormat="1" x14ac:dyDescent="0.25">
      <c r="A72" s="89" t="s">
        <v>47</v>
      </c>
      <c r="B72" s="89" t="s">
        <v>91</v>
      </c>
      <c r="C72" s="90">
        <v>34211652</v>
      </c>
      <c r="D72" s="91">
        <v>0</v>
      </c>
      <c r="E72" s="91">
        <v>2196783</v>
      </c>
      <c r="F72" s="91">
        <v>0</v>
      </c>
      <c r="G72" s="91">
        <f t="shared" si="1"/>
        <v>36408435</v>
      </c>
      <c r="H72" s="1"/>
    </row>
    <row r="73" spans="1:8" s="67" customFormat="1" x14ac:dyDescent="0.25">
      <c r="A73" s="89" t="s">
        <v>43</v>
      </c>
      <c r="B73" s="89" t="s">
        <v>92</v>
      </c>
      <c r="C73" s="90">
        <v>44170257</v>
      </c>
      <c r="D73" s="91">
        <v>0</v>
      </c>
      <c r="E73" s="91">
        <v>4245275</v>
      </c>
      <c r="F73" s="91">
        <v>7685813</v>
      </c>
      <c r="G73" s="91">
        <f t="shared" si="1"/>
        <v>56101345</v>
      </c>
      <c r="H73" s="1"/>
    </row>
    <row r="74" spans="1:8" s="67" customFormat="1" x14ac:dyDescent="0.25">
      <c r="A74" s="89" t="s">
        <v>78</v>
      </c>
      <c r="B74" s="89" t="s">
        <v>93</v>
      </c>
      <c r="C74" s="90">
        <v>23236336</v>
      </c>
      <c r="D74" s="91">
        <v>0</v>
      </c>
      <c r="E74" s="91">
        <v>1809427</v>
      </c>
      <c r="F74" s="91">
        <v>0</v>
      </c>
      <c r="G74" s="91">
        <f t="shared" si="1"/>
        <v>25045763</v>
      </c>
      <c r="H74" s="1"/>
    </row>
    <row r="75" spans="1:8" s="67" customFormat="1" x14ac:dyDescent="0.25">
      <c r="A75" s="89" t="s">
        <v>94</v>
      </c>
      <c r="B75" s="89" t="s">
        <v>95</v>
      </c>
      <c r="C75" s="90">
        <v>32000215</v>
      </c>
      <c r="D75" s="91">
        <v>0</v>
      </c>
      <c r="E75" s="91">
        <v>0</v>
      </c>
      <c r="F75" s="91">
        <v>0</v>
      </c>
      <c r="G75" s="91">
        <f t="shared" si="1"/>
        <v>32000215</v>
      </c>
      <c r="H75" s="1"/>
    </row>
    <row r="76" spans="1:8" s="67" customFormat="1" x14ac:dyDescent="0.25">
      <c r="A76" s="89" t="s">
        <v>20</v>
      </c>
      <c r="B76" s="89" t="s">
        <v>95</v>
      </c>
      <c r="C76" s="90">
        <v>90883081</v>
      </c>
      <c r="D76" s="91">
        <v>0</v>
      </c>
      <c r="E76" s="91">
        <v>2382474</v>
      </c>
      <c r="F76" s="91">
        <v>17489297</v>
      </c>
      <c r="G76" s="91">
        <f t="shared" si="1"/>
        <v>110754852</v>
      </c>
      <c r="H76" s="1"/>
    </row>
    <row r="77" spans="1:8" s="67" customFormat="1" x14ac:dyDescent="0.25">
      <c r="A77" s="89" t="s">
        <v>78</v>
      </c>
      <c r="B77" s="89" t="s">
        <v>95</v>
      </c>
      <c r="C77" s="90">
        <v>117265502</v>
      </c>
      <c r="D77" s="91">
        <v>0</v>
      </c>
      <c r="E77" s="91">
        <v>3149784</v>
      </c>
      <c r="F77" s="91">
        <v>0</v>
      </c>
      <c r="G77" s="91">
        <f t="shared" si="1"/>
        <v>120415286</v>
      </c>
      <c r="H77" s="1"/>
    </row>
    <row r="78" spans="1:8" s="94" customFormat="1" x14ac:dyDescent="0.25">
      <c r="A78" s="113" t="s">
        <v>10</v>
      </c>
      <c r="B78" s="92"/>
      <c r="C78" s="93">
        <f>SUM(C17:C77)</f>
        <v>4632770315</v>
      </c>
      <c r="D78" s="93">
        <f t="shared" ref="D78:G78" si="2">SUM(D17:D77)</f>
        <v>0</v>
      </c>
      <c r="E78" s="93">
        <f t="shared" si="2"/>
        <v>185302909</v>
      </c>
      <c r="F78" s="93">
        <f t="shared" si="2"/>
        <v>273568447</v>
      </c>
      <c r="G78" s="93">
        <f t="shared" si="2"/>
        <v>5091641671</v>
      </c>
      <c r="H78" s="7"/>
    </row>
    <row r="79" spans="1:8" s="67" customFormat="1" x14ac:dyDescent="0.25">
      <c r="A79" s="95"/>
      <c r="B79" s="89"/>
      <c r="C79" s="96"/>
      <c r="D79" s="97"/>
      <c r="E79" s="97"/>
      <c r="F79" s="97"/>
      <c r="G79" s="117"/>
      <c r="H79" s="118"/>
    </row>
    <row r="80" spans="1:8" s="67" customFormat="1" ht="30" customHeight="1" x14ac:dyDescent="0.25">
      <c r="A80" s="153" t="s">
        <v>96</v>
      </c>
      <c r="B80" s="153"/>
      <c r="C80" s="153"/>
      <c r="D80" s="153"/>
      <c r="E80" s="153"/>
      <c r="F80" s="153"/>
      <c r="G80" s="153"/>
    </row>
    <row r="81" spans="1:8" s="67" customFormat="1" x14ac:dyDescent="0.25">
      <c r="A81" s="89" t="s">
        <v>88</v>
      </c>
      <c r="B81" s="89" t="s">
        <v>97</v>
      </c>
      <c r="C81" s="90">
        <v>2307601</v>
      </c>
      <c r="D81" s="91">
        <v>0</v>
      </c>
      <c r="E81" s="91">
        <v>0</v>
      </c>
      <c r="F81" s="91">
        <v>0</v>
      </c>
      <c r="G81" s="91">
        <f>SUM(C81:F81)</f>
        <v>2307601</v>
      </c>
      <c r="H81" s="1"/>
    </row>
    <row r="82" spans="1:8" s="67" customFormat="1" x14ac:dyDescent="0.25">
      <c r="A82" s="89" t="s">
        <v>33</v>
      </c>
      <c r="B82" s="89" t="s">
        <v>98</v>
      </c>
      <c r="C82" s="90">
        <v>9673029</v>
      </c>
      <c r="D82" s="91">
        <v>0</v>
      </c>
      <c r="E82" s="91">
        <v>643220</v>
      </c>
      <c r="F82" s="91">
        <v>0</v>
      </c>
      <c r="G82" s="91">
        <f t="shared" ref="G82:G145" si="3">SUM(C82:F82)</f>
        <v>10316249</v>
      </c>
      <c r="H82" s="1"/>
    </row>
    <row r="83" spans="1:8" s="67" customFormat="1" x14ac:dyDescent="0.25">
      <c r="A83" s="89" t="s">
        <v>64</v>
      </c>
      <c r="B83" s="89" t="s">
        <v>99</v>
      </c>
      <c r="C83" s="90">
        <v>16329534</v>
      </c>
      <c r="D83" s="91">
        <v>0</v>
      </c>
      <c r="E83" s="91">
        <v>643274</v>
      </c>
      <c r="F83" s="91">
        <v>2724875</v>
      </c>
      <c r="G83" s="91">
        <f t="shared" si="3"/>
        <v>19697683</v>
      </c>
      <c r="H83" s="1"/>
    </row>
    <row r="84" spans="1:8" s="67" customFormat="1" x14ac:dyDescent="0.25">
      <c r="A84" s="89" t="s">
        <v>100</v>
      </c>
      <c r="B84" s="89" t="s">
        <v>101</v>
      </c>
      <c r="C84" s="90">
        <v>26144883</v>
      </c>
      <c r="D84" s="91">
        <v>0</v>
      </c>
      <c r="E84" s="91">
        <v>910162</v>
      </c>
      <c r="F84" s="91">
        <v>0</v>
      </c>
      <c r="G84" s="91">
        <f t="shared" si="3"/>
        <v>27055045</v>
      </c>
      <c r="H84" s="1"/>
    </row>
    <row r="85" spans="1:8" s="67" customFormat="1" x14ac:dyDescent="0.25">
      <c r="A85" s="89" t="s">
        <v>62</v>
      </c>
      <c r="B85" s="89" t="s">
        <v>102</v>
      </c>
      <c r="C85" s="90">
        <v>503891</v>
      </c>
      <c r="D85" s="91">
        <v>0</v>
      </c>
      <c r="E85" s="91">
        <v>39075</v>
      </c>
      <c r="F85" s="91">
        <v>337302</v>
      </c>
      <c r="G85" s="91">
        <f t="shared" si="3"/>
        <v>880268</v>
      </c>
      <c r="H85" s="1"/>
    </row>
    <row r="86" spans="1:8" s="67" customFormat="1" x14ac:dyDescent="0.25">
      <c r="A86" s="89" t="s">
        <v>68</v>
      </c>
      <c r="B86" s="89" t="s">
        <v>102</v>
      </c>
      <c r="C86" s="90">
        <v>9558447</v>
      </c>
      <c r="D86" s="91">
        <v>0</v>
      </c>
      <c r="E86" s="91">
        <v>697797</v>
      </c>
      <c r="F86" s="91">
        <v>0</v>
      </c>
      <c r="G86" s="91">
        <f t="shared" si="3"/>
        <v>10256244</v>
      </c>
      <c r="H86" s="1"/>
    </row>
    <row r="87" spans="1:8" s="67" customFormat="1" x14ac:dyDescent="0.25">
      <c r="A87" s="89" t="s">
        <v>18</v>
      </c>
      <c r="B87" s="89" t="s">
        <v>103</v>
      </c>
      <c r="C87" s="90">
        <v>2440851</v>
      </c>
      <c r="D87" s="91">
        <v>0</v>
      </c>
      <c r="E87" s="91">
        <v>303716</v>
      </c>
      <c r="F87" s="91">
        <v>0</v>
      </c>
      <c r="G87" s="91">
        <f t="shared" si="3"/>
        <v>2744567</v>
      </c>
      <c r="H87" s="1"/>
    </row>
    <row r="88" spans="1:8" s="67" customFormat="1" x14ac:dyDescent="0.25">
      <c r="A88" s="89" t="s">
        <v>104</v>
      </c>
      <c r="B88" s="89" t="s">
        <v>105</v>
      </c>
      <c r="C88" s="90">
        <v>22222241</v>
      </c>
      <c r="D88" s="91">
        <v>0</v>
      </c>
      <c r="E88" s="91">
        <v>298120</v>
      </c>
      <c r="F88" s="91">
        <v>0</v>
      </c>
      <c r="G88" s="91">
        <f t="shared" si="3"/>
        <v>22520361</v>
      </c>
      <c r="H88" s="1"/>
    </row>
    <row r="89" spans="1:8" s="67" customFormat="1" x14ac:dyDescent="0.25">
      <c r="A89" s="89" t="s">
        <v>39</v>
      </c>
      <c r="B89" s="89" t="s">
        <v>106</v>
      </c>
      <c r="C89" s="90">
        <v>9853834</v>
      </c>
      <c r="D89" s="91">
        <v>0</v>
      </c>
      <c r="E89" s="91">
        <v>375942</v>
      </c>
      <c r="F89" s="91">
        <v>0</v>
      </c>
      <c r="G89" s="91">
        <f t="shared" si="3"/>
        <v>10229776</v>
      </c>
      <c r="H89" s="1"/>
    </row>
    <row r="90" spans="1:8" s="67" customFormat="1" x14ac:dyDescent="0.25">
      <c r="A90" s="89" t="s">
        <v>50</v>
      </c>
      <c r="B90" s="89" t="s">
        <v>107</v>
      </c>
      <c r="C90" s="90">
        <v>11513688</v>
      </c>
      <c r="D90" s="91">
        <v>0</v>
      </c>
      <c r="E90" s="91">
        <v>373334</v>
      </c>
      <c r="F90" s="91">
        <v>0</v>
      </c>
      <c r="G90" s="91">
        <f t="shared" si="3"/>
        <v>11887022</v>
      </c>
      <c r="H90" s="1"/>
    </row>
    <row r="91" spans="1:8" s="67" customFormat="1" x14ac:dyDescent="0.25">
      <c r="A91" s="89" t="s">
        <v>57</v>
      </c>
      <c r="B91" s="89" t="s">
        <v>108</v>
      </c>
      <c r="C91" s="90">
        <v>3172346</v>
      </c>
      <c r="D91" s="91">
        <v>0</v>
      </c>
      <c r="E91" s="91">
        <v>278473</v>
      </c>
      <c r="F91" s="91">
        <v>0</v>
      </c>
      <c r="G91" s="91">
        <f t="shared" si="3"/>
        <v>3450819</v>
      </c>
      <c r="H91" s="1"/>
    </row>
    <row r="92" spans="1:8" s="67" customFormat="1" x14ac:dyDescent="0.25">
      <c r="A92" s="89" t="s">
        <v>25</v>
      </c>
      <c r="B92" s="89" t="s">
        <v>109</v>
      </c>
      <c r="C92" s="90">
        <v>3804897</v>
      </c>
      <c r="D92" s="91">
        <v>0</v>
      </c>
      <c r="E92" s="91">
        <v>402418</v>
      </c>
      <c r="F92" s="91">
        <v>0</v>
      </c>
      <c r="G92" s="91">
        <f t="shared" si="3"/>
        <v>4207315</v>
      </c>
      <c r="H92" s="1"/>
    </row>
    <row r="93" spans="1:8" s="67" customFormat="1" x14ac:dyDescent="0.25">
      <c r="A93" s="89" t="s">
        <v>62</v>
      </c>
      <c r="B93" s="89" t="s">
        <v>110</v>
      </c>
      <c r="C93" s="90">
        <v>16169203</v>
      </c>
      <c r="D93" s="91">
        <v>0</v>
      </c>
      <c r="E93" s="91">
        <v>370153</v>
      </c>
      <c r="F93" s="91">
        <v>3195239</v>
      </c>
      <c r="G93" s="91">
        <f t="shared" si="3"/>
        <v>19734595</v>
      </c>
      <c r="H93" s="1"/>
    </row>
    <row r="94" spans="1:8" s="67" customFormat="1" x14ac:dyDescent="0.25">
      <c r="A94" s="89" t="s">
        <v>16</v>
      </c>
      <c r="B94" s="89" t="s">
        <v>111</v>
      </c>
      <c r="C94" s="90">
        <v>2819590</v>
      </c>
      <c r="D94" s="91">
        <v>0</v>
      </c>
      <c r="E94" s="91">
        <v>433530</v>
      </c>
      <c r="F94" s="91">
        <v>0</v>
      </c>
      <c r="G94" s="91">
        <f t="shared" si="3"/>
        <v>3253120</v>
      </c>
      <c r="H94" s="1"/>
    </row>
    <row r="95" spans="1:8" s="67" customFormat="1" x14ac:dyDescent="0.25">
      <c r="A95" s="89" t="s">
        <v>27</v>
      </c>
      <c r="B95" s="89" t="s">
        <v>111</v>
      </c>
      <c r="C95" s="90">
        <v>957710</v>
      </c>
      <c r="D95" s="91">
        <v>0</v>
      </c>
      <c r="E95" s="91">
        <v>159887</v>
      </c>
      <c r="F95" s="91">
        <v>0</v>
      </c>
      <c r="G95" s="91">
        <f t="shared" si="3"/>
        <v>1117597</v>
      </c>
      <c r="H95" s="1"/>
    </row>
    <row r="96" spans="1:8" s="67" customFormat="1" x14ac:dyDescent="0.25">
      <c r="A96" s="89" t="s">
        <v>50</v>
      </c>
      <c r="B96" s="89" t="s">
        <v>112</v>
      </c>
      <c r="C96" s="90">
        <v>10403124</v>
      </c>
      <c r="D96" s="91">
        <v>0</v>
      </c>
      <c r="E96" s="91">
        <v>652620</v>
      </c>
      <c r="F96" s="91">
        <v>0</v>
      </c>
      <c r="G96" s="91">
        <f t="shared" si="3"/>
        <v>11055744</v>
      </c>
      <c r="H96" s="1"/>
    </row>
    <row r="97" spans="1:8" s="67" customFormat="1" x14ac:dyDescent="0.25">
      <c r="A97" s="89" t="s">
        <v>22</v>
      </c>
      <c r="B97" s="89" t="s">
        <v>113</v>
      </c>
      <c r="C97" s="90">
        <v>11132743</v>
      </c>
      <c r="D97" s="91">
        <v>0</v>
      </c>
      <c r="E97" s="91">
        <v>370515</v>
      </c>
      <c r="F97" s="91">
        <v>2913153</v>
      </c>
      <c r="G97" s="91">
        <f t="shared" si="3"/>
        <v>14416411</v>
      </c>
      <c r="H97" s="1"/>
    </row>
    <row r="98" spans="1:8" s="67" customFormat="1" x14ac:dyDescent="0.25">
      <c r="A98" s="89" t="s">
        <v>114</v>
      </c>
      <c r="B98" s="89" t="s">
        <v>115</v>
      </c>
      <c r="C98" s="90">
        <v>7501515</v>
      </c>
      <c r="D98" s="91">
        <v>0</v>
      </c>
      <c r="E98" s="91">
        <v>694671</v>
      </c>
      <c r="F98" s="91">
        <v>0</v>
      </c>
      <c r="G98" s="91">
        <f t="shared" si="3"/>
        <v>8196186</v>
      </c>
      <c r="H98" s="1"/>
    </row>
    <row r="99" spans="1:8" s="67" customFormat="1" x14ac:dyDescent="0.25">
      <c r="A99" s="89" t="s">
        <v>20</v>
      </c>
      <c r="B99" s="89" t="s">
        <v>116</v>
      </c>
      <c r="C99" s="90">
        <v>2362350</v>
      </c>
      <c r="D99" s="91">
        <v>0</v>
      </c>
      <c r="E99" s="91">
        <v>261132</v>
      </c>
      <c r="F99" s="91">
        <v>1916922</v>
      </c>
      <c r="G99" s="91">
        <f t="shared" si="3"/>
        <v>4540404</v>
      </c>
      <c r="H99" s="1"/>
    </row>
    <row r="100" spans="1:8" s="67" customFormat="1" x14ac:dyDescent="0.25">
      <c r="A100" s="89" t="s">
        <v>117</v>
      </c>
      <c r="B100" s="89" t="s">
        <v>118</v>
      </c>
      <c r="C100" s="90">
        <v>9459527</v>
      </c>
      <c r="D100" s="91">
        <v>0</v>
      </c>
      <c r="E100" s="91">
        <v>985233</v>
      </c>
      <c r="F100" s="91">
        <v>0</v>
      </c>
      <c r="G100" s="91">
        <f t="shared" si="3"/>
        <v>10444760</v>
      </c>
      <c r="H100" s="1"/>
    </row>
    <row r="101" spans="1:8" s="67" customFormat="1" x14ac:dyDescent="0.25">
      <c r="A101" s="89" t="s">
        <v>119</v>
      </c>
      <c r="B101" s="89" t="s">
        <v>120</v>
      </c>
      <c r="C101" s="90">
        <v>5914471</v>
      </c>
      <c r="D101" s="91">
        <v>0</v>
      </c>
      <c r="E101" s="91">
        <v>666809</v>
      </c>
      <c r="F101" s="91">
        <v>0</v>
      </c>
      <c r="G101" s="91">
        <f t="shared" si="3"/>
        <v>6581280</v>
      </c>
      <c r="H101" s="1"/>
    </row>
    <row r="102" spans="1:8" s="67" customFormat="1" x14ac:dyDescent="0.25">
      <c r="A102" s="89" t="s">
        <v>43</v>
      </c>
      <c r="B102" s="89" t="s">
        <v>121</v>
      </c>
      <c r="C102" s="90">
        <v>5294793</v>
      </c>
      <c r="D102" s="91">
        <v>0</v>
      </c>
      <c r="E102" s="91">
        <v>649327</v>
      </c>
      <c r="F102" s="91">
        <v>1175568</v>
      </c>
      <c r="G102" s="91">
        <f t="shared" si="3"/>
        <v>7119688</v>
      </c>
      <c r="H102" s="1"/>
    </row>
    <row r="103" spans="1:8" s="67" customFormat="1" x14ac:dyDescent="0.25">
      <c r="A103" s="89" t="s">
        <v>43</v>
      </c>
      <c r="B103" s="89" t="s">
        <v>122</v>
      </c>
      <c r="C103" s="90">
        <v>11013293</v>
      </c>
      <c r="D103" s="91">
        <v>0</v>
      </c>
      <c r="E103" s="91">
        <v>1188406</v>
      </c>
      <c r="F103" s="91">
        <v>2151537</v>
      </c>
      <c r="G103" s="91">
        <f t="shared" si="3"/>
        <v>14353236</v>
      </c>
      <c r="H103" s="1"/>
    </row>
    <row r="104" spans="1:8" s="67" customFormat="1" x14ac:dyDescent="0.25">
      <c r="A104" s="89" t="s">
        <v>74</v>
      </c>
      <c r="B104" s="89" t="s">
        <v>123</v>
      </c>
      <c r="C104" s="90">
        <v>5442279</v>
      </c>
      <c r="D104" s="91">
        <v>0</v>
      </c>
      <c r="E104" s="91">
        <v>291450</v>
      </c>
      <c r="F104" s="91">
        <v>0</v>
      </c>
      <c r="G104" s="91">
        <f t="shared" si="3"/>
        <v>5733729</v>
      </c>
      <c r="H104" s="1"/>
    </row>
    <row r="105" spans="1:8" s="67" customFormat="1" x14ac:dyDescent="0.25">
      <c r="A105" s="89" t="s">
        <v>124</v>
      </c>
      <c r="B105" s="89" t="s">
        <v>125</v>
      </c>
      <c r="C105" s="90">
        <v>26126148</v>
      </c>
      <c r="D105" s="91">
        <v>0</v>
      </c>
      <c r="E105" s="91">
        <v>1067023</v>
      </c>
      <c r="F105" s="91">
        <v>8490077</v>
      </c>
      <c r="G105" s="91">
        <f t="shared" si="3"/>
        <v>35683248</v>
      </c>
      <c r="H105" s="1"/>
    </row>
    <row r="106" spans="1:8" s="67" customFormat="1" x14ac:dyDescent="0.25">
      <c r="A106" s="89" t="s">
        <v>64</v>
      </c>
      <c r="B106" s="89" t="s">
        <v>125</v>
      </c>
      <c r="C106" s="90">
        <v>1682138</v>
      </c>
      <c r="D106" s="91">
        <v>0</v>
      </c>
      <c r="E106" s="91">
        <v>60119</v>
      </c>
      <c r="F106" s="91">
        <v>254662</v>
      </c>
      <c r="G106" s="91">
        <f t="shared" si="3"/>
        <v>1996919</v>
      </c>
      <c r="H106" s="1"/>
    </row>
    <row r="107" spans="1:8" s="67" customFormat="1" x14ac:dyDescent="0.25">
      <c r="A107" s="89" t="s">
        <v>18</v>
      </c>
      <c r="B107" s="89" t="s">
        <v>126</v>
      </c>
      <c r="C107" s="90">
        <v>3347556</v>
      </c>
      <c r="D107" s="91">
        <v>0</v>
      </c>
      <c r="E107" s="91">
        <v>319331</v>
      </c>
      <c r="F107" s="91">
        <v>0</v>
      </c>
      <c r="G107" s="91">
        <f t="shared" si="3"/>
        <v>3666887</v>
      </c>
      <c r="H107" s="1"/>
    </row>
    <row r="108" spans="1:8" s="67" customFormat="1" x14ac:dyDescent="0.25">
      <c r="A108" s="89" t="s">
        <v>64</v>
      </c>
      <c r="B108" s="89" t="s">
        <v>127</v>
      </c>
      <c r="C108" s="90">
        <v>17573964</v>
      </c>
      <c r="D108" s="91">
        <v>0</v>
      </c>
      <c r="E108" s="91">
        <v>1029061</v>
      </c>
      <c r="F108" s="91">
        <v>4359050</v>
      </c>
      <c r="G108" s="91">
        <f t="shared" si="3"/>
        <v>22962075</v>
      </c>
      <c r="H108" s="1"/>
    </row>
    <row r="109" spans="1:8" s="67" customFormat="1" x14ac:dyDescent="0.25">
      <c r="A109" s="89" t="s">
        <v>33</v>
      </c>
      <c r="B109" s="89" t="s">
        <v>128</v>
      </c>
      <c r="C109" s="90">
        <v>5297210</v>
      </c>
      <c r="D109" s="91">
        <v>0</v>
      </c>
      <c r="E109" s="91">
        <v>350549</v>
      </c>
      <c r="F109" s="91">
        <v>0</v>
      </c>
      <c r="G109" s="91">
        <f t="shared" si="3"/>
        <v>5647759</v>
      </c>
      <c r="H109" s="1"/>
    </row>
    <row r="110" spans="1:8" s="67" customFormat="1" x14ac:dyDescent="0.25">
      <c r="A110" s="89" t="s">
        <v>43</v>
      </c>
      <c r="B110" s="89" t="s">
        <v>129</v>
      </c>
      <c r="C110" s="90">
        <v>8356805</v>
      </c>
      <c r="D110" s="91">
        <v>0</v>
      </c>
      <c r="E110" s="91">
        <v>914088</v>
      </c>
      <c r="F110" s="91">
        <v>1654900</v>
      </c>
      <c r="G110" s="91">
        <f t="shared" si="3"/>
        <v>10925793</v>
      </c>
      <c r="H110" s="1"/>
    </row>
    <row r="111" spans="1:8" s="67" customFormat="1" x14ac:dyDescent="0.25">
      <c r="A111" s="89" t="s">
        <v>27</v>
      </c>
      <c r="B111" s="89" t="s">
        <v>130</v>
      </c>
      <c r="C111" s="90">
        <v>8307900</v>
      </c>
      <c r="D111" s="91">
        <v>0</v>
      </c>
      <c r="E111" s="91">
        <v>1000797</v>
      </c>
      <c r="F111" s="91">
        <v>0</v>
      </c>
      <c r="G111" s="91">
        <f t="shared" si="3"/>
        <v>9308697</v>
      </c>
      <c r="H111" s="1"/>
    </row>
    <row r="112" spans="1:8" s="67" customFormat="1" x14ac:dyDescent="0.25">
      <c r="A112" s="89" t="s">
        <v>16</v>
      </c>
      <c r="B112" s="89" t="s">
        <v>131</v>
      </c>
      <c r="C112" s="90">
        <v>935181</v>
      </c>
      <c r="D112" s="91">
        <v>0</v>
      </c>
      <c r="E112" s="91">
        <v>105205</v>
      </c>
      <c r="F112" s="91">
        <v>0</v>
      </c>
      <c r="G112" s="91">
        <f t="shared" si="3"/>
        <v>1040386</v>
      </c>
      <c r="H112" s="1"/>
    </row>
    <row r="113" spans="1:8" s="67" customFormat="1" x14ac:dyDescent="0.25">
      <c r="A113" s="89" t="s">
        <v>55</v>
      </c>
      <c r="B113" s="89" t="s">
        <v>131</v>
      </c>
      <c r="C113" s="90">
        <v>3833682</v>
      </c>
      <c r="D113" s="91">
        <v>0</v>
      </c>
      <c r="E113" s="91">
        <v>434164</v>
      </c>
      <c r="F113" s="91">
        <v>0</v>
      </c>
      <c r="G113" s="91">
        <f t="shared" si="3"/>
        <v>4267846</v>
      </c>
      <c r="H113" s="1"/>
    </row>
    <row r="114" spans="1:8" s="67" customFormat="1" x14ac:dyDescent="0.25">
      <c r="A114" s="89" t="s">
        <v>31</v>
      </c>
      <c r="B114" s="89" t="s">
        <v>132</v>
      </c>
      <c r="C114" s="90">
        <v>262394</v>
      </c>
      <c r="D114" s="91">
        <v>0</v>
      </c>
      <c r="E114" s="91">
        <v>24591</v>
      </c>
      <c r="F114" s="91">
        <v>0</v>
      </c>
      <c r="G114" s="91">
        <f t="shared" si="3"/>
        <v>286985</v>
      </c>
      <c r="H114" s="1"/>
    </row>
    <row r="115" spans="1:8" s="67" customFormat="1" x14ac:dyDescent="0.25">
      <c r="A115" s="89" t="s">
        <v>55</v>
      </c>
      <c r="B115" s="89" t="s">
        <v>132</v>
      </c>
      <c r="C115" s="90">
        <v>2386955</v>
      </c>
      <c r="D115" s="91">
        <v>0</v>
      </c>
      <c r="E115" s="91">
        <v>245322</v>
      </c>
      <c r="F115" s="91">
        <v>0</v>
      </c>
      <c r="G115" s="91">
        <f t="shared" si="3"/>
        <v>2632277</v>
      </c>
      <c r="H115" s="1"/>
    </row>
    <row r="116" spans="1:8" s="67" customFormat="1" x14ac:dyDescent="0.25">
      <c r="A116" s="89" t="s">
        <v>18</v>
      </c>
      <c r="B116" s="89" t="s">
        <v>133</v>
      </c>
      <c r="C116" s="90">
        <v>2606564</v>
      </c>
      <c r="D116" s="91">
        <v>0</v>
      </c>
      <c r="E116" s="91">
        <v>304124</v>
      </c>
      <c r="F116" s="91">
        <v>0</v>
      </c>
      <c r="G116" s="91">
        <f t="shared" si="3"/>
        <v>2910688</v>
      </c>
      <c r="H116" s="1"/>
    </row>
    <row r="117" spans="1:8" s="67" customFormat="1" x14ac:dyDescent="0.25">
      <c r="A117" s="89" t="s">
        <v>37</v>
      </c>
      <c r="B117" s="89" t="s">
        <v>134</v>
      </c>
      <c r="C117" s="90">
        <v>9936002</v>
      </c>
      <c r="D117" s="91">
        <v>0</v>
      </c>
      <c r="E117" s="91">
        <v>818582</v>
      </c>
      <c r="F117" s="91">
        <v>0</v>
      </c>
      <c r="G117" s="91">
        <f t="shared" si="3"/>
        <v>10754584</v>
      </c>
      <c r="H117" s="1"/>
    </row>
    <row r="118" spans="1:8" s="67" customFormat="1" x14ac:dyDescent="0.25">
      <c r="A118" s="89" t="s">
        <v>27</v>
      </c>
      <c r="B118" s="89" t="s">
        <v>135</v>
      </c>
      <c r="C118" s="90">
        <v>7448318</v>
      </c>
      <c r="D118" s="91">
        <v>0</v>
      </c>
      <c r="E118" s="91">
        <v>862881</v>
      </c>
      <c r="F118" s="91">
        <v>0</v>
      </c>
      <c r="G118" s="91">
        <f t="shared" si="3"/>
        <v>8311199</v>
      </c>
      <c r="H118" s="1"/>
    </row>
    <row r="119" spans="1:8" s="67" customFormat="1" x14ac:dyDescent="0.25">
      <c r="A119" s="89" t="s">
        <v>117</v>
      </c>
      <c r="B119" s="89" t="s">
        <v>136</v>
      </c>
      <c r="C119" s="90">
        <v>740561</v>
      </c>
      <c r="D119" s="91">
        <v>0</v>
      </c>
      <c r="E119" s="91">
        <v>79737</v>
      </c>
      <c r="F119" s="91">
        <v>0</v>
      </c>
      <c r="G119" s="91">
        <f t="shared" si="3"/>
        <v>820298</v>
      </c>
      <c r="H119" s="1"/>
    </row>
    <row r="120" spans="1:8" s="67" customFormat="1" x14ac:dyDescent="0.25">
      <c r="A120" s="89" t="s">
        <v>16</v>
      </c>
      <c r="B120" s="89" t="s">
        <v>136</v>
      </c>
      <c r="C120" s="90">
        <v>2420877</v>
      </c>
      <c r="D120" s="91">
        <v>0</v>
      </c>
      <c r="E120" s="91">
        <v>275972</v>
      </c>
      <c r="F120" s="91">
        <v>0</v>
      </c>
      <c r="G120" s="91">
        <f t="shared" si="3"/>
        <v>2696849</v>
      </c>
      <c r="H120" s="1"/>
    </row>
    <row r="121" spans="1:8" s="67" customFormat="1" x14ac:dyDescent="0.25">
      <c r="A121" s="89" t="s">
        <v>25</v>
      </c>
      <c r="B121" s="89" t="s">
        <v>137</v>
      </c>
      <c r="C121" s="90">
        <v>2988381</v>
      </c>
      <c r="D121" s="91">
        <v>0</v>
      </c>
      <c r="E121" s="91">
        <v>392330</v>
      </c>
      <c r="F121" s="91">
        <v>0</v>
      </c>
      <c r="G121" s="91">
        <f t="shared" si="3"/>
        <v>3380711</v>
      </c>
      <c r="H121" s="1"/>
    </row>
    <row r="122" spans="1:8" s="67" customFormat="1" x14ac:dyDescent="0.25">
      <c r="A122" s="89" t="s">
        <v>50</v>
      </c>
      <c r="B122" s="89" t="s">
        <v>138</v>
      </c>
      <c r="C122" s="90">
        <v>20792243</v>
      </c>
      <c r="D122" s="91">
        <v>0</v>
      </c>
      <c r="E122" s="91">
        <v>616395</v>
      </c>
      <c r="F122" s="91">
        <v>0</v>
      </c>
      <c r="G122" s="91">
        <f t="shared" si="3"/>
        <v>21408638</v>
      </c>
      <c r="H122" s="1"/>
    </row>
    <row r="123" spans="1:8" s="67" customFormat="1" x14ac:dyDescent="0.25">
      <c r="A123" s="89" t="s">
        <v>18</v>
      </c>
      <c r="B123" s="89" t="s">
        <v>139</v>
      </c>
      <c r="C123" s="90">
        <v>7690132</v>
      </c>
      <c r="D123" s="91">
        <v>0</v>
      </c>
      <c r="E123" s="91">
        <v>500241</v>
      </c>
      <c r="F123" s="91">
        <v>0</v>
      </c>
      <c r="G123" s="91">
        <f t="shared" si="3"/>
        <v>8190373</v>
      </c>
      <c r="H123" s="1"/>
    </row>
    <row r="124" spans="1:8" s="67" customFormat="1" x14ac:dyDescent="0.25">
      <c r="A124" s="89" t="s">
        <v>28</v>
      </c>
      <c r="B124" s="89" t="s">
        <v>140</v>
      </c>
      <c r="C124" s="90">
        <v>2864898</v>
      </c>
      <c r="D124" s="91">
        <v>0</v>
      </c>
      <c r="E124" s="91">
        <v>149992</v>
      </c>
      <c r="F124" s="91">
        <v>0</v>
      </c>
      <c r="G124" s="91">
        <f t="shared" si="3"/>
        <v>3014890</v>
      </c>
      <c r="H124" s="1"/>
    </row>
    <row r="125" spans="1:8" s="67" customFormat="1" x14ac:dyDescent="0.25">
      <c r="A125" s="89" t="s">
        <v>141</v>
      </c>
      <c r="B125" s="89" t="s">
        <v>140</v>
      </c>
      <c r="C125" s="90">
        <v>3244995</v>
      </c>
      <c r="D125" s="91">
        <v>0</v>
      </c>
      <c r="E125" s="91">
        <v>185662</v>
      </c>
      <c r="F125" s="91">
        <v>0</v>
      </c>
      <c r="G125" s="91">
        <f t="shared" si="3"/>
        <v>3430657</v>
      </c>
      <c r="H125" s="1"/>
    </row>
    <row r="126" spans="1:8" s="67" customFormat="1" x14ac:dyDescent="0.25">
      <c r="A126" s="89" t="s">
        <v>33</v>
      </c>
      <c r="B126" s="89" t="s">
        <v>142</v>
      </c>
      <c r="C126" s="90">
        <v>19400805</v>
      </c>
      <c r="D126" s="91">
        <v>0</v>
      </c>
      <c r="E126" s="91">
        <v>800105</v>
      </c>
      <c r="F126" s="91">
        <v>0</v>
      </c>
      <c r="G126" s="91">
        <f t="shared" si="3"/>
        <v>20200910</v>
      </c>
      <c r="H126" s="1"/>
    </row>
    <row r="127" spans="1:8" s="67" customFormat="1" x14ac:dyDescent="0.25">
      <c r="A127" s="89" t="s">
        <v>43</v>
      </c>
      <c r="B127" s="89" t="s">
        <v>143</v>
      </c>
      <c r="C127" s="90">
        <v>6669451</v>
      </c>
      <c r="D127" s="91">
        <v>0</v>
      </c>
      <c r="E127" s="91">
        <v>613406</v>
      </c>
      <c r="F127" s="91">
        <v>1110534</v>
      </c>
      <c r="G127" s="91">
        <f t="shared" si="3"/>
        <v>8393391</v>
      </c>
      <c r="H127" s="1"/>
    </row>
    <row r="128" spans="1:8" s="67" customFormat="1" x14ac:dyDescent="0.25">
      <c r="A128" s="89" t="s">
        <v>43</v>
      </c>
      <c r="B128" s="89" t="s">
        <v>144</v>
      </c>
      <c r="C128" s="90">
        <v>2780466</v>
      </c>
      <c r="D128" s="91">
        <v>0</v>
      </c>
      <c r="E128" s="91">
        <v>321422</v>
      </c>
      <c r="F128" s="91">
        <v>581914</v>
      </c>
      <c r="G128" s="91">
        <f t="shared" si="3"/>
        <v>3683802</v>
      </c>
      <c r="H128" s="1"/>
    </row>
    <row r="129" spans="1:8" s="67" customFormat="1" x14ac:dyDescent="0.25">
      <c r="A129" s="89" t="s">
        <v>18</v>
      </c>
      <c r="B129" s="89" t="s">
        <v>145</v>
      </c>
      <c r="C129" s="90">
        <v>11078673</v>
      </c>
      <c r="D129" s="91">
        <v>0</v>
      </c>
      <c r="E129" s="91">
        <v>633605</v>
      </c>
      <c r="F129" s="91">
        <v>0</v>
      </c>
      <c r="G129" s="91">
        <f t="shared" si="3"/>
        <v>11712278</v>
      </c>
      <c r="H129" s="1"/>
    </row>
    <row r="130" spans="1:8" s="67" customFormat="1" x14ac:dyDescent="0.25">
      <c r="A130" s="89" t="s">
        <v>141</v>
      </c>
      <c r="B130" s="89" t="s">
        <v>146</v>
      </c>
      <c r="C130" s="90">
        <v>8563275</v>
      </c>
      <c r="D130" s="91">
        <v>0</v>
      </c>
      <c r="E130" s="91">
        <v>664912</v>
      </c>
      <c r="F130" s="91">
        <v>0</v>
      </c>
      <c r="G130" s="91">
        <f t="shared" si="3"/>
        <v>9228187</v>
      </c>
      <c r="H130" s="1"/>
    </row>
    <row r="131" spans="1:8" s="67" customFormat="1" x14ac:dyDescent="0.25">
      <c r="A131" s="89" t="s">
        <v>25</v>
      </c>
      <c r="B131" s="89" t="s">
        <v>147</v>
      </c>
      <c r="C131" s="90">
        <v>9545426</v>
      </c>
      <c r="D131" s="91">
        <v>0</v>
      </c>
      <c r="E131" s="91">
        <v>557797</v>
      </c>
      <c r="F131" s="91">
        <v>0</v>
      </c>
      <c r="G131" s="91">
        <f t="shared" si="3"/>
        <v>10103223</v>
      </c>
      <c r="H131" s="1"/>
    </row>
    <row r="132" spans="1:8" s="67" customFormat="1" x14ac:dyDescent="0.25">
      <c r="A132" s="89" t="s">
        <v>100</v>
      </c>
      <c r="B132" s="89" t="s">
        <v>148</v>
      </c>
      <c r="C132" s="90">
        <v>738887</v>
      </c>
      <c r="D132" s="91">
        <v>0</v>
      </c>
      <c r="E132" s="91">
        <v>36476</v>
      </c>
      <c r="F132" s="91">
        <v>0</v>
      </c>
      <c r="G132" s="91">
        <f t="shared" si="3"/>
        <v>775363</v>
      </c>
      <c r="H132" s="1"/>
    </row>
    <row r="133" spans="1:8" s="67" customFormat="1" x14ac:dyDescent="0.25">
      <c r="A133" s="89" t="s">
        <v>18</v>
      </c>
      <c r="B133" s="89" t="s">
        <v>148</v>
      </c>
      <c r="C133" s="90">
        <v>19727883</v>
      </c>
      <c r="D133" s="91">
        <v>0</v>
      </c>
      <c r="E133" s="91">
        <v>1215293</v>
      </c>
      <c r="F133" s="91">
        <v>0</v>
      </c>
      <c r="G133" s="91">
        <f t="shared" si="3"/>
        <v>20943176</v>
      </c>
      <c r="H133" s="1"/>
    </row>
    <row r="134" spans="1:8" s="67" customFormat="1" x14ac:dyDescent="0.25">
      <c r="A134" s="89" t="s">
        <v>72</v>
      </c>
      <c r="B134" s="89" t="s">
        <v>149</v>
      </c>
      <c r="C134" s="90">
        <v>9198914</v>
      </c>
      <c r="D134" s="91">
        <v>0</v>
      </c>
      <c r="E134" s="91">
        <v>322090</v>
      </c>
      <c r="F134" s="91">
        <v>0</v>
      </c>
      <c r="G134" s="91">
        <f t="shared" si="3"/>
        <v>9521004</v>
      </c>
      <c r="H134" s="1"/>
    </row>
    <row r="135" spans="1:8" s="67" customFormat="1" x14ac:dyDescent="0.25">
      <c r="A135" s="89" t="s">
        <v>30</v>
      </c>
      <c r="B135" s="89" t="s">
        <v>150</v>
      </c>
      <c r="C135" s="90">
        <v>2616054</v>
      </c>
      <c r="D135" s="91">
        <v>0</v>
      </c>
      <c r="E135" s="91">
        <v>257506</v>
      </c>
      <c r="F135" s="91">
        <v>0</v>
      </c>
      <c r="G135" s="91">
        <f t="shared" si="3"/>
        <v>2873560</v>
      </c>
      <c r="H135" s="1"/>
    </row>
    <row r="136" spans="1:8" s="67" customFormat="1" x14ac:dyDescent="0.25">
      <c r="A136" s="89" t="s">
        <v>59</v>
      </c>
      <c r="B136" s="89" t="s">
        <v>151</v>
      </c>
      <c r="C136" s="90">
        <v>784335</v>
      </c>
      <c r="D136" s="91">
        <v>0</v>
      </c>
      <c r="E136" s="91">
        <v>59234</v>
      </c>
      <c r="F136" s="91">
        <v>0</v>
      </c>
      <c r="G136" s="91">
        <f t="shared" si="3"/>
        <v>843569</v>
      </c>
      <c r="H136" s="1"/>
    </row>
    <row r="137" spans="1:8" s="67" customFormat="1" x14ac:dyDescent="0.25">
      <c r="A137" s="89" t="s">
        <v>152</v>
      </c>
      <c r="B137" s="89" t="s">
        <v>151</v>
      </c>
      <c r="C137" s="90">
        <v>2714340</v>
      </c>
      <c r="D137" s="91">
        <v>0</v>
      </c>
      <c r="E137" s="91">
        <v>210257</v>
      </c>
      <c r="F137" s="91">
        <v>0</v>
      </c>
      <c r="G137" s="91">
        <f t="shared" si="3"/>
        <v>2924597</v>
      </c>
      <c r="H137" s="1"/>
    </row>
    <row r="138" spans="1:8" s="67" customFormat="1" x14ac:dyDescent="0.25">
      <c r="A138" s="89" t="s">
        <v>25</v>
      </c>
      <c r="B138" s="89" t="s">
        <v>153</v>
      </c>
      <c r="C138" s="90">
        <v>4668941</v>
      </c>
      <c r="D138" s="91">
        <v>0</v>
      </c>
      <c r="E138" s="91">
        <v>457663</v>
      </c>
      <c r="F138" s="91">
        <v>0</v>
      </c>
      <c r="G138" s="91">
        <f t="shared" si="3"/>
        <v>5126604</v>
      </c>
      <c r="H138" s="1"/>
    </row>
    <row r="139" spans="1:8" s="67" customFormat="1" x14ac:dyDescent="0.25">
      <c r="A139" s="89" t="s">
        <v>52</v>
      </c>
      <c r="B139" s="89" t="s">
        <v>154</v>
      </c>
      <c r="C139" s="90">
        <v>3839745</v>
      </c>
      <c r="D139" s="91">
        <v>0</v>
      </c>
      <c r="E139" s="91">
        <v>473362</v>
      </c>
      <c r="F139" s="91">
        <v>0</v>
      </c>
      <c r="G139" s="91">
        <f t="shared" si="3"/>
        <v>4313107</v>
      </c>
      <c r="H139" s="1"/>
    </row>
    <row r="140" spans="1:8" s="67" customFormat="1" x14ac:dyDescent="0.25">
      <c r="A140" s="89" t="s">
        <v>47</v>
      </c>
      <c r="B140" s="89" t="s">
        <v>154</v>
      </c>
      <c r="C140" s="90">
        <v>257</v>
      </c>
      <c r="D140" s="91">
        <v>0</v>
      </c>
      <c r="E140" s="91">
        <v>30</v>
      </c>
      <c r="F140" s="91">
        <v>0</v>
      </c>
      <c r="G140" s="91">
        <f t="shared" si="3"/>
        <v>287</v>
      </c>
      <c r="H140" s="1"/>
    </row>
    <row r="141" spans="1:8" s="67" customFormat="1" x14ac:dyDescent="0.25">
      <c r="A141" s="89" t="s">
        <v>39</v>
      </c>
      <c r="B141" s="89" t="s">
        <v>155</v>
      </c>
      <c r="C141" s="90">
        <v>10130722</v>
      </c>
      <c r="D141" s="91">
        <v>0</v>
      </c>
      <c r="E141" s="91">
        <v>353784</v>
      </c>
      <c r="F141" s="91">
        <v>0</v>
      </c>
      <c r="G141" s="91">
        <f t="shared" si="3"/>
        <v>10484506</v>
      </c>
      <c r="H141" s="1"/>
    </row>
    <row r="142" spans="1:8" s="67" customFormat="1" x14ac:dyDescent="0.25">
      <c r="A142" s="89" t="s">
        <v>37</v>
      </c>
      <c r="B142" s="89" t="s">
        <v>156</v>
      </c>
      <c r="C142" s="90">
        <v>5169320</v>
      </c>
      <c r="D142" s="91">
        <v>0</v>
      </c>
      <c r="E142" s="91">
        <v>422343</v>
      </c>
      <c r="F142" s="91">
        <v>0</v>
      </c>
      <c r="G142" s="91">
        <f t="shared" si="3"/>
        <v>5591663</v>
      </c>
      <c r="H142" s="1"/>
    </row>
    <row r="143" spans="1:8" s="67" customFormat="1" x14ac:dyDescent="0.25">
      <c r="A143" s="89" t="s">
        <v>30</v>
      </c>
      <c r="B143" s="89" t="s">
        <v>157</v>
      </c>
      <c r="C143" s="90">
        <v>4181732</v>
      </c>
      <c r="D143" s="91">
        <v>0</v>
      </c>
      <c r="E143" s="91">
        <v>418191</v>
      </c>
      <c r="F143" s="91">
        <v>0</v>
      </c>
      <c r="G143" s="91">
        <f t="shared" si="3"/>
        <v>4599923</v>
      </c>
      <c r="H143" s="1"/>
    </row>
    <row r="144" spans="1:8" s="67" customFormat="1" x14ac:dyDescent="0.25">
      <c r="A144" s="89" t="s">
        <v>50</v>
      </c>
      <c r="B144" s="89" t="s">
        <v>158</v>
      </c>
      <c r="C144" s="90">
        <v>14065762</v>
      </c>
      <c r="D144" s="91">
        <v>0</v>
      </c>
      <c r="E144" s="91">
        <v>821263</v>
      </c>
      <c r="F144" s="91">
        <v>0</v>
      </c>
      <c r="G144" s="91">
        <f t="shared" si="3"/>
        <v>14887025</v>
      </c>
      <c r="H144" s="1"/>
    </row>
    <row r="145" spans="1:8" s="67" customFormat="1" x14ac:dyDescent="0.25">
      <c r="A145" s="89" t="s">
        <v>43</v>
      </c>
      <c r="B145" s="89" t="s">
        <v>159</v>
      </c>
      <c r="C145" s="90">
        <v>5349682</v>
      </c>
      <c r="D145" s="91">
        <v>0</v>
      </c>
      <c r="E145" s="91">
        <v>326053</v>
      </c>
      <c r="F145" s="91">
        <v>590298</v>
      </c>
      <c r="G145" s="91">
        <f t="shared" si="3"/>
        <v>6266033</v>
      </c>
      <c r="H145" s="1"/>
    </row>
    <row r="146" spans="1:8" s="67" customFormat="1" x14ac:dyDescent="0.25">
      <c r="A146" s="89" t="s">
        <v>39</v>
      </c>
      <c r="B146" s="89" t="s">
        <v>160</v>
      </c>
      <c r="C146" s="90">
        <v>12357771</v>
      </c>
      <c r="D146" s="91">
        <v>0</v>
      </c>
      <c r="E146" s="91">
        <v>716724</v>
      </c>
      <c r="F146" s="91">
        <v>0</v>
      </c>
      <c r="G146" s="91">
        <f t="shared" ref="G146:G209" si="4">SUM(C146:F146)</f>
        <v>13074495</v>
      </c>
      <c r="H146" s="1"/>
    </row>
    <row r="147" spans="1:8" s="67" customFormat="1" x14ac:dyDescent="0.25">
      <c r="A147" s="89" t="s">
        <v>57</v>
      </c>
      <c r="B147" s="89" t="s">
        <v>161</v>
      </c>
      <c r="C147" s="90">
        <v>2791830</v>
      </c>
      <c r="D147" s="91">
        <v>0</v>
      </c>
      <c r="E147" s="91">
        <v>270261</v>
      </c>
      <c r="F147" s="91">
        <v>0</v>
      </c>
      <c r="G147" s="91">
        <f t="shared" si="4"/>
        <v>3062091</v>
      </c>
      <c r="H147" s="1"/>
    </row>
    <row r="148" spans="1:8" s="67" customFormat="1" x14ac:dyDescent="0.25">
      <c r="A148" s="89" t="s">
        <v>25</v>
      </c>
      <c r="B148" s="89" t="s">
        <v>162</v>
      </c>
      <c r="C148" s="90">
        <v>6701945</v>
      </c>
      <c r="D148" s="91">
        <v>0</v>
      </c>
      <c r="E148" s="91">
        <v>477264</v>
      </c>
      <c r="F148" s="91">
        <v>0</v>
      </c>
      <c r="G148" s="91">
        <f t="shared" si="4"/>
        <v>7179209</v>
      </c>
      <c r="H148" s="1"/>
    </row>
    <row r="149" spans="1:8" s="67" customFormat="1" x14ac:dyDescent="0.25">
      <c r="A149" s="89" t="s">
        <v>27</v>
      </c>
      <c r="B149" s="89" t="s">
        <v>163</v>
      </c>
      <c r="C149" s="90">
        <v>3419162</v>
      </c>
      <c r="D149" s="91">
        <v>0</v>
      </c>
      <c r="E149" s="91">
        <v>565997</v>
      </c>
      <c r="F149" s="91">
        <v>0</v>
      </c>
      <c r="G149" s="91">
        <f t="shared" si="4"/>
        <v>3985159</v>
      </c>
      <c r="H149" s="1"/>
    </row>
    <row r="150" spans="1:8" s="67" customFormat="1" x14ac:dyDescent="0.25">
      <c r="A150" s="89" t="s">
        <v>54</v>
      </c>
      <c r="B150" s="89" t="s">
        <v>164</v>
      </c>
      <c r="C150" s="90">
        <v>3335715</v>
      </c>
      <c r="D150" s="91">
        <v>0</v>
      </c>
      <c r="E150" s="91">
        <v>266952</v>
      </c>
      <c r="F150" s="91">
        <v>0</v>
      </c>
      <c r="G150" s="91">
        <f t="shared" si="4"/>
        <v>3602667</v>
      </c>
      <c r="H150" s="1"/>
    </row>
    <row r="151" spans="1:8" s="67" customFormat="1" x14ac:dyDescent="0.25">
      <c r="A151" s="89" t="s">
        <v>68</v>
      </c>
      <c r="B151" s="89" t="s">
        <v>165</v>
      </c>
      <c r="C151" s="90">
        <v>8620935</v>
      </c>
      <c r="D151" s="91">
        <v>0</v>
      </c>
      <c r="E151" s="91">
        <v>579982</v>
      </c>
      <c r="F151" s="91">
        <v>0</v>
      </c>
      <c r="G151" s="91">
        <f t="shared" si="4"/>
        <v>9200917</v>
      </c>
      <c r="H151" s="1"/>
    </row>
    <row r="152" spans="1:8" s="67" customFormat="1" x14ac:dyDescent="0.25">
      <c r="A152" s="89" t="s">
        <v>124</v>
      </c>
      <c r="B152" s="89" t="s">
        <v>166</v>
      </c>
      <c r="C152" s="90">
        <v>23911368</v>
      </c>
      <c r="D152" s="91">
        <v>0</v>
      </c>
      <c r="E152" s="91">
        <v>1211012</v>
      </c>
      <c r="F152" s="91">
        <v>9635769</v>
      </c>
      <c r="G152" s="91">
        <f t="shared" si="4"/>
        <v>34758149</v>
      </c>
      <c r="H152" s="1"/>
    </row>
    <row r="153" spans="1:8" s="67" customFormat="1" x14ac:dyDescent="0.25">
      <c r="A153" s="89" t="s">
        <v>25</v>
      </c>
      <c r="B153" s="89" t="s">
        <v>167</v>
      </c>
      <c r="C153" s="90">
        <v>1915726</v>
      </c>
      <c r="D153" s="91">
        <v>0</v>
      </c>
      <c r="E153" s="91">
        <v>283759</v>
      </c>
      <c r="F153" s="91">
        <v>0</v>
      </c>
      <c r="G153" s="91">
        <f t="shared" si="4"/>
        <v>2199485</v>
      </c>
      <c r="H153" s="1"/>
    </row>
    <row r="154" spans="1:8" s="67" customFormat="1" x14ac:dyDescent="0.25">
      <c r="A154" s="89" t="s">
        <v>168</v>
      </c>
      <c r="B154" s="89" t="s">
        <v>169</v>
      </c>
      <c r="C154" s="90">
        <v>38199488</v>
      </c>
      <c r="D154" s="91">
        <v>0</v>
      </c>
      <c r="E154" s="91">
        <v>963336</v>
      </c>
      <c r="F154" s="91">
        <v>0</v>
      </c>
      <c r="G154" s="91">
        <f t="shared" si="4"/>
        <v>39162824</v>
      </c>
      <c r="H154" s="1"/>
    </row>
    <row r="155" spans="1:8" s="67" customFormat="1" x14ac:dyDescent="0.25">
      <c r="A155" s="89" t="s">
        <v>31</v>
      </c>
      <c r="B155" s="89" t="s">
        <v>170</v>
      </c>
      <c r="C155" s="90">
        <v>820130</v>
      </c>
      <c r="D155" s="91">
        <v>0</v>
      </c>
      <c r="E155" s="91">
        <v>67916</v>
      </c>
      <c r="F155" s="91">
        <v>0</v>
      </c>
      <c r="G155" s="91">
        <f t="shared" si="4"/>
        <v>888046</v>
      </c>
      <c r="H155" s="1"/>
    </row>
    <row r="156" spans="1:8" s="67" customFormat="1" x14ac:dyDescent="0.25">
      <c r="A156" s="89" t="s">
        <v>33</v>
      </c>
      <c r="B156" s="89" t="s">
        <v>170</v>
      </c>
      <c r="C156" s="90">
        <v>477515</v>
      </c>
      <c r="D156" s="91">
        <v>0</v>
      </c>
      <c r="E156" s="91">
        <v>37988</v>
      </c>
      <c r="F156" s="91">
        <v>0</v>
      </c>
      <c r="G156" s="91">
        <f t="shared" si="4"/>
        <v>515503</v>
      </c>
      <c r="H156" s="1"/>
    </row>
    <row r="157" spans="1:8" s="67" customFormat="1" x14ac:dyDescent="0.25">
      <c r="A157" s="89" t="s">
        <v>171</v>
      </c>
      <c r="B157" s="89" t="s">
        <v>170</v>
      </c>
      <c r="C157" s="90">
        <v>1688888</v>
      </c>
      <c r="D157" s="91">
        <v>0</v>
      </c>
      <c r="E157" s="91">
        <v>124375</v>
      </c>
      <c r="F157" s="91">
        <v>0</v>
      </c>
      <c r="G157" s="91">
        <f t="shared" si="4"/>
        <v>1813263</v>
      </c>
      <c r="H157" s="1"/>
    </row>
    <row r="158" spans="1:8" s="67" customFormat="1" x14ac:dyDescent="0.25">
      <c r="A158" s="89" t="s">
        <v>117</v>
      </c>
      <c r="B158" s="89" t="s">
        <v>172</v>
      </c>
      <c r="C158" s="90">
        <v>3449317</v>
      </c>
      <c r="D158" s="91">
        <v>0</v>
      </c>
      <c r="E158" s="91">
        <v>418355</v>
      </c>
      <c r="F158" s="91">
        <v>0</v>
      </c>
      <c r="G158" s="91">
        <f t="shared" si="4"/>
        <v>3867672</v>
      </c>
      <c r="H158" s="1"/>
    </row>
    <row r="159" spans="1:8" s="67" customFormat="1" x14ac:dyDescent="0.25">
      <c r="A159" s="89" t="s">
        <v>50</v>
      </c>
      <c r="B159" s="89" t="s">
        <v>173</v>
      </c>
      <c r="C159" s="90">
        <v>6468251</v>
      </c>
      <c r="D159" s="91">
        <v>0</v>
      </c>
      <c r="E159" s="91">
        <v>413242</v>
      </c>
      <c r="F159" s="91">
        <v>0</v>
      </c>
      <c r="G159" s="91">
        <f t="shared" si="4"/>
        <v>6881493</v>
      </c>
      <c r="H159" s="1"/>
    </row>
    <row r="160" spans="1:8" s="67" customFormat="1" x14ac:dyDescent="0.25">
      <c r="A160" s="89" t="s">
        <v>54</v>
      </c>
      <c r="B160" s="89" t="s">
        <v>174</v>
      </c>
      <c r="C160" s="90">
        <v>3276880</v>
      </c>
      <c r="D160" s="91">
        <v>0</v>
      </c>
      <c r="E160" s="91">
        <v>392721</v>
      </c>
      <c r="F160" s="91">
        <v>0</v>
      </c>
      <c r="G160" s="91">
        <f t="shared" si="4"/>
        <v>3669601</v>
      </c>
      <c r="H160" s="1"/>
    </row>
    <row r="161" spans="1:8" s="67" customFormat="1" x14ac:dyDescent="0.25">
      <c r="A161" s="89" t="s">
        <v>39</v>
      </c>
      <c r="B161" s="89" t="s">
        <v>175</v>
      </c>
      <c r="C161" s="90">
        <v>3731536</v>
      </c>
      <c r="D161" s="91">
        <v>0</v>
      </c>
      <c r="E161" s="91">
        <v>242072</v>
      </c>
      <c r="F161" s="91">
        <v>0</v>
      </c>
      <c r="G161" s="91">
        <f t="shared" si="4"/>
        <v>3973608</v>
      </c>
      <c r="H161" s="1"/>
    </row>
    <row r="162" spans="1:8" s="67" customFormat="1" x14ac:dyDescent="0.25">
      <c r="A162" s="89" t="s">
        <v>74</v>
      </c>
      <c r="B162" s="89" t="s">
        <v>176</v>
      </c>
      <c r="C162" s="90">
        <v>9477060</v>
      </c>
      <c r="D162" s="91">
        <v>0</v>
      </c>
      <c r="E162" s="91">
        <v>331641</v>
      </c>
      <c r="F162" s="91">
        <v>0</v>
      </c>
      <c r="G162" s="91">
        <f t="shared" si="4"/>
        <v>9808701</v>
      </c>
      <c r="H162" s="1"/>
    </row>
    <row r="163" spans="1:8" s="67" customFormat="1" x14ac:dyDescent="0.25">
      <c r="A163" s="89" t="s">
        <v>18</v>
      </c>
      <c r="B163" s="89" t="s">
        <v>177</v>
      </c>
      <c r="C163" s="90">
        <v>2679902</v>
      </c>
      <c r="D163" s="91">
        <v>0</v>
      </c>
      <c r="E163" s="91">
        <v>379493</v>
      </c>
      <c r="F163" s="91">
        <v>0</v>
      </c>
      <c r="G163" s="91">
        <f t="shared" si="4"/>
        <v>3059395</v>
      </c>
      <c r="H163" s="1"/>
    </row>
    <row r="164" spans="1:8" s="67" customFormat="1" x14ac:dyDescent="0.25">
      <c r="A164" s="89" t="s">
        <v>43</v>
      </c>
      <c r="B164" s="89" t="s">
        <v>178</v>
      </c>
      <c r="C164" s="90">
        <v>7137154</v>
      </c>
      <c r="D164" s="91">
        <v>0</v>
      </c>
      <c r="E164" s="91">
        <v>638236</v>
      </c>
      <c r="F164" s="91">
        <v>1155488</v>
      </c>
      <c r="G164" s="91">
        <f t="shared" si="4"/>
        <v>8930878</v>
      </c>
      <c r="H164" s="1"/>
    </row>
    <row r="165" spans="1:8" s="67" customFormat="1" x14ac:dyDescent="0.25">
      <c r="A165" s="89" t="s">
        <v>55</v>
      </c>
      <c r="B165" s="89" t="s">
        <v>179</v>
      </c>
      <c r="C165" s="90">
        <v>8096878</v>
      </c>
      <c r="D165" s="91">
        <v>0</v>
      </c>
      <c r="E165" s="91">
        <v>809301</v>
      </c>
      <c r="F165" s="91">
        <v>0</v>
      </c>
      <c r="G165" s="91">
        <f t="shared" si="4"/>
        <v>8906179</v>
      </c>
      <c r="H165" s="1"/>
    </row>
    <row r="166" spans="1:8" s="67" customFormat="1" x14ac:dyDescent="0.25">
      <c r="A166" s="89" t="s">
        <v>114</v>
      </c>
      <c r="B166" s="89" t="s">
        <v>180</v>
      </c>
      <c r="C166" s="90">
        <v>2827132</v>
      </c>
      <c r="D166" s="91">
        <v>0</v>
      </c>
      <c r="E166" s="91">
        <v>250124</v>
      </c>
      <c r="F166" s="91">
        <v>0</v>
      </c>
      <c r="G166" s="91">
        <f t="shared" si="4"/>
        <v>3077256</v>
      </c>
      <c r="H166" s="1"/>
    </row>
    <row r="167" spans="1:8" s="67" customFormat="1" x14ac:dyDescent="0.25">
      <c r="A167" s="89" t="s">
        <v>50</v>
      </c>
      <c r="B167" s="89" t="s">
        <v>181</v>
      </c>
      <c r="C167" s="90">
        <v>2494765</v>
      </c>
      <c r="D167" s="91">
        <v>0</v>
      </c>
      <c r="E167" s="91">
        <v>165949</v>
      </c>
      <c r="F167" s="91">
        <v>0</v>
      </c>
      <c r="G167" s="91">
        <f t="shared" si="4"/>
        <v>2660714</v>
      </c>
      <c r="H167" s="1"/>
    </row>
    <row r="168" spans="1:8" s="67" customFormat="1" x14ac:dyDescent="0.25">
      <c r="A168" s="89" t="s">
        <v>48</v>
      </c>
      <c r="B168" s="89" t="s">
        <v>181</v>
      </c>
      <c r="C168" s="90">
        <v>1118343</v>
      </c>
      <c r="D168" s="91">
        <v>0</v>
      </c>
      <c r="E168" s="91">
        <v>89937</v>
      </c>
      <c r="F168" s="91">
        <v>0</v>
      </c>
      <c r="G168" s="91">
        <f t="shared" si="4"/>
        <v>1208280</v>
      </c>
      <c r="H168" s="1"/>
    </row>
    <row r="169" spans="1:8" s="67" customFormat="1" x14ac:dyDescent="0.25">
      <c r="A169" s="89" t="s">
        <v>43</v>
      </c>
      <c r="B169" s="89" t="s">
        <v>182</v>
      </c>
      <c r="C169" s="90">
        <v>3043477</v>
      </c>
      <c r="D169" s="91">
        <v>0</v>
      </c>
      <c r="E169" s="91">
        <v>423933</v>
      </c>
      <c r="F169" s="91">
        <v>767506</v>
      </c>
      <c r="G169" s="91">
        <f t="shared" si="4"/>
        <v>4234916</v>
      </c>
      <c r="H169" s="1"/>
    </row>
    <row r="170" spans="1:8" s="67" customFormat="1" x14ac:dyDescent="0.25">
      <c r="A170" s="89" t="s">
        <v>68</v>
      </c>
      <c r="B170" s="89" t="s">
        <v>183</v>
      </c>
      <c r="C170" s="90">
        <v>11441858</v>
      </c>
      <c r="D170" s="91">
        <v>0</v>
      </c>
      <c r="E170" s="91">
        <v>466163</v>
      </c>
      <c r="F170" s="91">
        <v>0</v>
      </c>
      <c r="G170" s="91">
        <f t="shared" si="4"/>
        <v>11908021</v>
      </c>
      <c r="H170" s="1"/>
    </row>
    <row r="171" spans="1:8" s="67" customFormat="1" x14ac:dyDescent="0.25">
      <c r="A171" s="89" t="s">
        <v>39</v>
      </c>
      <c r="B171" s="89" t="s">
        <v>184</v>
      </c>
      <c r="C171" s="90">
        <v>8105713</v>
      </c>
      <c r="D171" s="91">
        <v>0</v>
      </c>
      <c r="E171" s="91">
        <v>376665</v>
      </c>
      <c r="F171" s="91">
        <v>0</v>
      </c>
      <c r="G171" s="91">
        <f t="shared" si="4"/>
        <v>8482378</v>
      </c>
      <c r="H171" s="1"/>
    </row>
    <row r="172" spans="1:8" s="67" customFormat="1" x14ac:dyDescent="0.25">
      <c r="A172" s="89" t="s">
        <v>18</v>
      </c>
      <c r="B172" s="89" t="s">
        <v>185</v>
      </c>
      <c r="C172" s="90">
        <v>4415499</v>
      </c>
      <c r="D172" s="91">
        <v>0</v>
      </c>
      <c r="E172" s="91">
        <v>370995</v>
      </c>
      <c r="F172" s="91">
        <v>0</v>
      </c>
      <c r="G172" s="91">
        <f t="shared" si="4"/>
        <v>4786494</v>
      </c>
      <c r="H172" s="1"/>
    </row>
    <row r="173" spans="1:8" s="67" customFormat="1" x14ac:dyDescent="0.25">
      <c r="A173" s="89" t="s">
        <v>31</v>
      </c>
      <c r="B173" s="89" t="s">
        <v>186</v>
      </c>
      <c r="C173" s="90">
        <v>6316758</v>
      </c>
      <c r="D173" s="91">
        <v>0</v>
      </c>
      <c r="E173" s="91">
        <v>390002</v>
      </c>
      <c r="F173" s="91">
        <v>0</v>
      </c>
      <c r="G173" s="91">
        <f t="shared" si="4"/>
        <v>6706760</v>
      </c>
      <c r="H173" s="1"/>
    </row>
    <row r="174" spans="1:8" s="67" customFormat="1" x14ac:dyDescent="0.25">
      <c r="A174" s="89" t="s">
        <v>187</v>
      </c>
      <c r="B174" s="89" t="s">
        <v>188</v>
      </c>
      <c r="C174" s="90">
        <v>4768882</v>
      </c>
      <c r="D174" s="91">
        <v>0</v>
      </c>
      <c r="E174" s="91">
        <v>365004</v>
      </c>
      <c r="F174" s="91">
        <v>0</v>
      </c>
      <c r="G174" s="91">
        <f t="shared" si="4"/>
        <v>5133886</v>
      </c>
      <c r="H174" s="1"/>
    </row>
    <row r="175" spans="1:8" s="67" customFormat="1" x14ac:dyDescent="0.25">
      <c r="A175" s="89" t="s">
        <v>52</v>
      </c>
      <c r="B175" s="89" t="s">
        <v>189</v>
      </c>
      <c r="C175" s="90">
        <v>6772691</v>
      </c>
      <c r="D175" s="91">
        <v>0</v>
      </c>
      <c r="E175" s="91">
        <v>585098</v>
      </c>
      <c r="F175" s="91">
        <v>0</v>
      </c>
      <c r="G175" s="91">
        <f t="shared" si="4"/>
        <v>7357789</v>
      </c>
      <c r="H175" s="1"/>
    </row>
    <row r="176" spans="1:8" s="67" customFormat="1" x14ac:dyDescent="0.25">
      <c r="A176" s="89" t="s">
        <v>50</v>
      </c>
      <c r="B176" s="89" t="s">
        <v>190</v>
      </c>
      <c r="C176" s="90">
        <v>8294635</v>
      </c>
      <c r="D176" s="91">
        <v>0</v>
      </c>
      <c r="E176" s="91">
        <v>275110</v>
      </c>
      <c r="F176" s="91">
        <v>0</v>
      </c>
      <c r="G176" s="91">
        <f t="shared" si="4"/>
        <v>8569745</v>
      </c>
      <c r="H176" s="1"/>
    </row>
    <row r="177" spans="1:8" s="67" customFormat="1" x14ac:dyDescent="0.25">
      <c r="A177" s="89" t="s">
        <v>30</v>
      </c>
      <c r="B177" s="89" t="s">
        <v>191</v>
      </c>
      <c r="C177" s="90">
        <v>2515623</v>
      </c>
      <c r="D177" s="91">
        <v>0</v>
      </c>
      <c r="E177" s="91">
        <v>176328</v>
      </c>
      <c r="F177" s="91">
        <v>0</v>
      </c>
      <c r="G177" s="91">
        <f t="shared" si="4"/>
        <v>2691951</v>
      </c>
      <c r="H177" s="1"/>
    </row>
    <row r="178" spans="1:8" s="67" customFormat="1" x14ac:dyDescent="0.25">
      <c r="A178" s="89" t="s">
        <v>31</v>
      </c>
      <c r="B178" s="89" t="s">
        <v>191</v>
      </c>
      <c r="C178" s="90">
        <v>14789720</v>
      </c>
      <c r="D178" s="91">
        <v>0</v>
      </c>
      <c r="E178" s="91">
        <v>1028969</v>
      </c>
      <c r="F178" s="91">
        <v>0</v>
      </c>
      <c r="G178" s="91">
        <f t="shared" si="4"/>
        <v>15818689</v>
      </c>
      <c r="H178" s="1"/>
    </row>
    <row r="179" spans="1:8" s="67" customFormat="1" x14ac:dyDescent="0.25">
      <c r="A179" s="89" t="s">
        <v>18</v>
      </c>
      <c r="B179" s="89" t="s">
        <v>192</v>
      </c>
      <c r="C179" s="90">
        <v>4387720</v>
      </c>
      <c r="D179" s="91">
        <v>0</v>
      </c>
      <c r="E179" s="91">
        <v>401708</v>
      </c>
      <c r="F179" s="91">
        <v>0</v>
      </c>
      <c r="G179" s="91">
        <f t="shared" si="4"/>
        <v>4789428</v>
      </c>
      <c r="H179" s="1"/>
    </row>
    <row r="180" spans="1:8" s="67" customFormat="1" x14ac:dyDescent="0.25">
      <c r="A180" s="89" t="s">
        <v>57</v>
      </c>
      <c r="B180" s="89" t="s">
        <v>193</v>
      </c>
      <c r="C180" s="90">
        <v>10261637</v>
      </c>
      <c r="D180" s="91">
        <v>0</v>
      </c>
      <c r="E180" s="91">
        <v>542925</v>
      </c>
      <c r="F180" s="91">
        <v>0</v>
      </c>
      <c r="G180" s="91">
        <f t="shared" si="4"/>
        <v>10804562</v>
      </c>
      <c r="H180" s="1"/>
    </row>
    <row r="181" spans="1:8" s="67" customFormat="1" x14ac:dyDescent="0.25">
      <c r="A181" s="89" t="s">
        <v>18</v>
      </c>
      <c r="B181" s="89" t="s">
        <v>194</v>
      </c>
      <c r="C181" s="90">
        <v>10674090</v>
      </c>
      <c r="D181" s="91">
        <v>0</v>
      </c>
      <c r="E181" s="91">
        <v>1150114</v>
      </c>
      <c r="F181" s="91">
        <v>0</v>
      </c>
      <c r="G181" s="91">
        <f t="shared" si="4"/>
        <v>11824204</v>
      </c>
      <c r="H181" s="1"/>
    </row>
    <row r="182" spans="1:8" s="67" customFormat="1" x14ac:dyDescent="0.25">
      <c r="A182" s="89" t="s">
        <v>18</v>
      </c>
      <c r="B182" s="89" t="s">
        <v>195</v>
      </c>
      <c r="C182" s="90">
        <v>5341046</v>
      </c>
      <c r="D182" s="91">
        <v>0</v>
      </c>
      <c r="E182" s="91">
        <v>744761</v>
      </c>
      <c r="F182" s="91">
        <v>0</v>
      </c>
      <c r="G182" s="91">
        <f t="shared" si="4"/>
        <v>6085807</v>
      </c>
      <c r="H182" s="1"/>
    </row>
    <row r="183" spans="1:8" s="67" customFormat="1" x14ac:dyDescent="0.25">
      <c r="A183" s="89" t="s">
        <v>50</v>
      </c>
      <c r="B183" s="89" t="s">
        <v>196</v>
      </c>
      <c r="C183" s="90">
        <v>12931636</v>
      </c>
      <c r="D183" s="91">
        <v>0</v>
      </c>
      <c r="E183" s="91">
        <v>740296</v>
      </c>
      <c r="F183" s="91">
        <v>0</v>
      </c>
      <c r="G183" s="91">
        <f t="shared" si="4"/>
        <v>13671932</v>
      </c>
      <c r="H183" s="1"/>
    </row>
    <row r="184" spans="1:8" s="67" customFormat="1" x14ac:dyDescent="0.25">
      <c r="A184" s="89" t="s">
        <v>117</v>
      </c>
      <c r="B184" s="89" t="s">
        <v>197</v>
      </c>
      <c r="C184" s="90">
        <v>3695377</v>
      </c>
      <c r="D184" s="91">
        <v>0</v>
      </c>
      <c r="E184" s="91">
        <v>409254</v>
      </c>
      <c r="F184" s="91">
        <v>0</v>
      </c>
      <c r="G184" s="91">
        <f t="shared" si="4"/>
        <v>4104631</v>
      </c>
      <c r="H184" s="1"/>
    </row>
    <row r="185" spans="1:8" s="67" customFormat="1" x14ac:dyDescent="0.25">
      <c r="A185" s="89" t="s">
        <v>50</v>
      </c>
      <c r="B185" s="89" t="s">
        <v>198</v>
      </c>
      <c r="C185" s="90">
        <v>8053708</v>
      </c>
      <c r="D185" s="91">
        <v>0</v>
      </c>
      <c r="E185" s="91">
        <v>408922</v>
      </c>
      <c r="F185" s="91">
        <v>0</v>
      </c>
      <c r="G185" s="91">
        <f t="shared" si="4"/>
        <v>8462630</v>
      </c>
      <c r="H185" s="1"/>
    </row>
    <row r="186" spans="1:8" s="67" customFormat="1" x14ac:dyDescent="0.25">
      <c r="A186" s="89" t="s">
        <v>117</v>
      </c>
      <c r="B186" s="89" t="s">
        <v>199</v>
      </c>
      <c r="C186" s="90">
        <v>3167415</v>
      </c>
      <c r="D186" s="91">
        <v>0</v>
      </c>
      <c r="E186" s="91">
        <v>323363</v>
      </c>
      <c r="F186" s="91">
        <v>0</v>
      </c>
      <c r="G186" s="91">
        <f t="shared" si="4"/>
        <v>3490778</v>
      </c>
      <c r="H186" s="1"/>
    </row>
    <row r="187" spans="1:8" s="67" customFormat="1" x14ac:dyDescent="0.25">
      <c r="A187" s="89" t="s">
        <v>25</v>
      </c>
      <c r="B187" s="89" t="s">
        <v>200</v>
      </c>
      <c r="C187" s="90">
        <v>245155</v>
      </c>
      <c r="D187" s="91">
        <v>0</v>
      </c>
      <c r="E187" s="91">
        <v>33223</v>
      </c>
      <c r="F187" s="91">
        <v>0</v>
      </c>
      <c r="G187" s="91">
        <f t="shared" si="4"/>
        <v>278378</v>
      </c>
      <c r="H187" s="1"/>
    </row>
    <row r="188" spans="1:8" s="67" customFormat="1" x14ac:dyDescent="0.25">
      <c r="A188" s="89" t="s">
        <v>27</v>
      </c>
      <c r="B188" s="89" t="s">
        <v>200</v>
      </c>
      <c r="C188" s="90">
        <v>2861283</v>
      </c>
      <c r="D188" s="91">
        <v>0</v>
      </c>
      <c r="E188" s="91">
        <v>402441</v>
      </c>
      <c r="F188" s="91">
        <v>0</v>
      </c>
      <c r="G188" s="91">
        <f t="shared" si="4"/>
        <v>3263724</v>
      </c>
      <c r="H188" s="1"/>
    </row>
    <row r="189" spans="1:8" s="67" customFormat="1" x14ac:dyDescent="0.25">
      <c r="A189" s="89" t="s">
        <v>22</v>
      </c>
      <c r="B189" s="89" t="s">
        <v>201</v>
      </c>
      <c r="C189" s="90">
        <v>3524</v>
      </c>
      <c r="D189" s="91">
        <v>0</v>
      </c>
      <c r="E189" s="91">
        <v>519</v>
      </c>
      <c r="F189" s="91">
        <v>4082</v>
      </c>
      <c r="G189" s="91">
        <f t="shared" si="4"/>
        <v>8125</v>
      </c>
      <c r="H189" s="1"/>
    </row>
    <row r="190" spans="1:8" s="67" customFormat="1" x14ac:dyDescent="0.25">
      <c r="A190" s="89" t="s">
        <v>24</v>
      </c>
      <c r="B190" s="89" t="s">
        <v>201</v>
      </c>
      <c r="C190" s="90">
        <v>2011301</v>
      </c>
      <c r="D190" s="91">
        <v>0</v>
      </c>
      <c r="E190" s="91">
        <v>304498</v>
      </c>
      <c r="F190" s="91">
        <v>0</v>
      </c>
      <c r="G190" s="91">
        <f t="shared" si="4"/>
        <v>2315799</v>
      </c>
      <c r="H190" s="1"/>
    </row>
    <row r="191" spans="1:8" s="67" customFormat="1" x14ac:dyDescent="0.25">
      <c r="A191" s="89" t="s">
        <v>43</v>
      </c>
      <c r="B191" s="89" t="s">
        <v>202</v>
      </c>
      <c r="C191" s="90">
        <v>2213604</v>
      </c>
      <c r="D191" s="91">
        <v>0</v>
      </c>
      <c r="E191" s="91">
        <v>345067</v>
      </c>
      <c r="F191" s="91">
        <v>624722</v>
      </c>
      <c r="G191" s="91">
        <f t="shared" si="4"/>
        <v>3183393</v>
      </c>
      <c r="H191" s="1"/>
    </row>
    <row r="192" spans="1:8" s="67" customFormat="1" x14ac:dyDescent="0.25">
      <c r="A192" s="89" t="s">
        <v>124</v>
      </c>
      <c r="B192" s="89" t="s">
        <v>203</v>
      </c>
      <c r="C192" s="90">
        <v>24797731</v>
      </c>
      <c r="D192" s="91">
        <v>0</v>
      </c>
      <c r="E192" s="91">
        <v>695824</v>
      </c>
      <c r="F192" s="91">
        <v>5536526</v>
      </c>
      <c r="G192" s="91">
        <f t="shared" si="4"/>
        <v>31030081</v>
      </c>
      <c r="H192" s="1"/>
    </row>
    <row r="193" spans="1:8" s="67" customFormat="1" x14ac:dyDescent="0.25">
      <c r="A193" s="89" t="s">
        <v>114</v>
      </c>
      <c r="B193" s="89" t="s">
        <v>204</v>
      </c>
      <c r="C193" s="90">
        <v>21006418</v>
      </c>
      <c r="D193" s="91">
        <v>0</v>
      </c>
      <c r="E193" s="91">
        <v>1059858</v>
      </c>
      <c r="F193" s="91">
        <v>0</v>
      </c>
      <c r="G193" s="91">
        <f t="shared" si="4"/>
        <v>22066276</v>
      </c>
      <c r="H193" s="1"/>
    </row>
    <row r="194" spans="1:8" s="67" customFormat="1" x14ac:dyDescent="0.25">
      <c r="A194" s="89" t="s">
        <v>82</v>
      </c>
      <c r="B194" s="89" t="s">
        <v>205</v>
      </c>
      <c r="C194" s="90">
        <v>18014315</v>
      </c>
      <c r="D194" s="91">
        <v>0</v>
      </c>
      <c r="E194" s="91">
        <v>891162</v>
      </c>
      <c r="F194" s="91">
        <v>0</v>
      </c>
      <c r="G194" s="91">
        <f t="shared" si="4"/>
        <v>18905477</v>
      </c>
      <c r="H194" s="1"/>
    </row>
    <row r="195" spans="1:8" s="67" customFormat="1" x14ac:dyDescent="0.25">
      <c r="A195" s="89" t="s">
        <v>206</v>
      </c>
      <c r="B195" s="89" t="s">
        <v>207</v>
      </c>
      <c r="C195" s="90">
        <v>12704742</v>
      </c>
      <c r="D195" s="91">
        <v>0</v>
      </c>
      <c r="E195" s="91">
        <v>1282045</v>
      </c>
      <c r="F195" s="91">
        <v>0</v>
      </c>
      <c r="G195" s="91">
        <f t="shared" si="4"/>
        <v>13986787</v>
      </c>
      <c r="H195" s="1"/>
    </row>
    <row r="196" spans="1:8" s="67" customFormat="1" x14ac:dyDescent="0.25">
      <c r="A196" s="89" t="s">
        <v>74</v>
      </c>
      <c r="B196" s="89" t="s">
        <v>208</v>
      </c>
      <c r="C196" s="90">
        <v>5970425</v>
      </c>
      <c r="D196" s="91">
        <v>0</v>
      </c>
      <c r="E196" s="91">
        <v>270294</v>
      </c>
      <c r="F196" s="91">
        <v>0</v>
      </c>
      <c r="G196" s="91">
        <f t="shared" si="4"/>
        <v>6240719</v>
      </c>
      <c r="H196" s="1"/>
    </row>
    <row r="197" spans="1:8" s="67" customFormat="1" x14ac:dyDescent="0.25">
      <c r="A197" s="89" t="s">
        <v>141</v>
      </c>
      <c r="B197" s="89" t="s">
        <v>209</v>
      </c>
      <c r="C197" s="90">
        <v>983770</v>
      </c>
      <c r="D197" s="91">
        <v>0</v>
      </c>
      <c r="E197" s="91">
        <v>83894</v>
      </c>
      <c r="F197" s="91">
        <v>0</v>
      </c>
      <c r="G197" s="91">
        <f t="shared" si="4"/>
        <v>1067664</v>
      </c>
      <c r="H197" s="1"/>
    </row>
    <row r="198" spans="1:8" s="67" customFormat="1" x14ac:dyDescent="0.25">
      <c r="A198" s="89" t="s">
        <v>187</v>
      </c>
      <c r="B198" s="89" t="s">
        <v>209</v>
      </c>
      <c r="C198" s="90">
        <v>10794793</v>
      </c>
      <c r="D198" s="91">
        <v>0</v>
      </c>
      <c r="E198" s="91">
        <v>941362</v>
      </c>
      <c r="F198" s="91">
        <v>0</v>
      </c>
      <c r="G198" s="91">
        <f t="shared" si="4"/>
        <v>11736155</v>
      </c>
      <c r="H198" s="1"/>
    </row>
    <row r="199" spans="1:8" s="67" customFormat="1" x14ac:dyDescent="0.25">
      <c r="A199" s="89" t="s">
        <v>50</v>
      </c>
      <c r="B199" s="89" t="s">
        <v>210</v>
      </c>
      <c r="C199" s="90">
        <v>12188906</v>
      </c>
      <c r="D199" s="91">
        <v>0</v>
      </c>
      <c r="E199" s="91">
        <v>430457</v>
      </c>
      <c r="F199" s="91">
        <v>0</v>
      </c>
      <c r="G199" s="91">
        <f t="shared" si="4"/>
        <v>12619363</v>
      </c>
      <c r="H199" s="1"/>
    </row>
    <row r="200" spans="1:8" s="67" customFormat="1" x14ac:dyDescent="0.25">
      <c r="A200" s="89" t="s">
        <v>43</v>
      </c>
      <c r="B200" s="89" t="s">
        <v>211</v>
      </c>
      <c r="C200" s="90">
        <v>6660203</v>
      </c>
      <c r="D200" s="91">
        <v>0</v>
      </c>
      <c r="E200" s="91">
        <v>778987</v>
      </c>
      <c r="F200" s="91">
        <v>1410309</v>
      </c>
      <c r="G200" s="91">
        <f t="shared" si="4"/>
        <v>8849499</v>
      </c>
      <c r="H200" s="1"/>
    </row>
    <row r="201" spans="1:8" s="67" customFormat="1" x14ac:dyDescent="0.25">
      <c r="A201" s="89" t="s">
        <v>50</v>
      </c>
      <c r="B201" s="89" t="s">
        <v>212</v>
      </c>
      <c r="C201" s="90">
        <v>13071443</v>
      </c>
      <c r="D201" s="91">
        <v>0</v>
      </c>
      <c r="E201" s="91">
        <v>411507</v>
      </c>
      <c r="F201" s="91">
        <v>0</v>
      </c>
      <c r="G201" s="91">
        <f t="shared" si="4"/>
        <v>13482950</v>
      </c>
      <c r="H201" s="1"/>
    </row>
    <row r="202" spans="1:8" s="67" customFormat="1" x14ac:dyDescent="0.25">
      <c r="A202" s="89" t="s">
        <v>117</v>
      </c>
      <c r="B202" s="89" t="s">
        <v>213</v>
      </c>
      <c r="C202" s="90">
        <v>137936</v>
      </c>
      <c r="D202" s="91">
        <v>0</v>
      </c>
      <c r="E202" s="91">
        <v>15018</v>
      </c>
      <c r="F202" s="91">
        <v>0</v>
      </c>
      <c r="G202" s="91">
        <f t="shared" si="4"/>
        <v>152954</v>
      </c>
      <c r="H202" s="1"/>
    </row>
    <row r="203" spans="1:8" s="67" customFormat="1" x14ac:dyDescent="0.25">
      <c r="A203" s="89" t="s">
        <v>43</v>
      </c>
      <c r="B203" s="89" t="s">
        <v>213</v>
      </c>
      <c r="C203" s="90">
        <v>4417967</v>
      </c>
      <c r="D203" s="91">
        <v>0</v>
      </c>
      <c r="E203" s="91">
        <v>577151</v>
      </c>
      <c r="F203" s="91">
        <v>1044897</v>
      </c>
      <c r="G203" s="91">
        <f t="shared" si="4"/>
        <v>6040015</v>
      </c>
      <c r="H203" s="1"/>
    </row>
    <row r="204" spans="1:8" s="67" customFormat="1" x14ac:dyDescent="0.25">
      <c r="A204" s="89" t="s">
        <v>28</v>
      </c>
      <c r="B204" s="89" t="s">
        <v>214</v>
      </c>
      <c r="C204" s="90">
        <v>4489036</v>
      </c>
      <c r="D204" s="91">
        <v>0</v>
      </c>
      <c r="E204" s="91">
        <v>291363</v>
      </c>
      <c r="F204" s="91">
        <v>0</v>
      </c>
      <c r="G204" s="91">
        <f t="shared" si="4"/>
        <v>4780399</v>
      </c>
      <c r="H204" s="1"/>
    </row>
    <row r="205" spans="1:8" s="67" customFormat="1" x14ac:dyDescent="0.25">
      <c r="A205" s="89" t="s">
        <v>69</v>
      </c>
      <c r="B205" s="89" t="s">
        <v>215</v>
      </c>
      <c r="C205" s="90">
        <v>6479315</v>
      </c>
      <c r="D205" s="91">
        <v>0</v>
      </c>
      <c r="E205" s="91">
        <v>595247</v>
      </c>
      <c r="F205" s="91">
        <v>0</v>
      </c>
      <c r="G205" s="91">
        <f t="shared" si="4"/>
        <v>7074562</v>
      </c>
      <c r="H205" s="1"/>
    </row>
    <row r="206" spans="1:8" s="67" customFormat="1" x14ac:dyDescent="0.25">
      <c r="A206" s="89" t="s">
        <v>43</v>
      </c>
      <c r="B206" s="89" t="s">
        <v>216</v>
      </c>
      <c r="C206" s="90">
        <v>5161598</v>
      </c>
      <c r="D206" s="91">
        <v>0</v>
      </c>
      <c r="E206" s="91">
        <v>667739</v>
      </c>
      <c r="F206" s="91">
        <v>1208901</v>
      </c>
      <c r="G206" s="91">
        <f t="shared" si="4"/>
        <v>7038238</v>
      </c>
      <c r="H206" s="1"/>
    </row>
    <row r="207" spans="1:8" s="67" customFormat="1" x14ac:dyDescent="0.25">
      <c r="A207" s="89" t="s">
        <v>217</v>
      </c>
      <c r="B207" s="89" t="s">
        <v>218</v>
      </c>
      <c r="C207" s="90">
        <v>14853483</v>
      </c>
      <c r="D207" s="91">
        <v>0</v>
      </c>
      <c r="E207" s="91">
        <v>265309</v>
      </c>
      <c r="F207" s="91">
        <v>0</v>
      </c>
      <c r="G207" s="91">
        <f t="shared" si="4"/>
        <v>15118792</v>
      </c>
      <c r="H207" s="1"/>
    </row>
    <row r="208" spans="1:8" s="67" customFormat="1" x14ac:dyDescent="0.25">
      <c r="A208" s="89" t="s">
        <v>64</v>
      </c>
      <c r="B208" s="89" t="s">
        <v>219</v>
      </c>
      <c r="C208" s="90">
        <v>16726959</v>
      </c>
      <c r="D208" s="91">
        <v>0</v>
      </c>
      <c r="E208" s="91">
        <v>341370</v>
      </c>
      <c r="F208" s="91">
        <v>1446024</v>
      </c>
      <c r="G208" s="91">
        <f t="shared" si="4"/>
        <v>18514353</v>
      </c>
      <c r="H208" s="1"/>
    </row>
    <row r="209" spans="1:8" s="67" customFormat="1" x14ac:dyDescent="0.25">
      <c r="A209" s="89" t="s">
        <v>82</v>
      </c>
      <c r="B209" s="89" t="s">
        <v>220</v>
      </c>
      <c r="C209" s="90">
        <v>13621856</v>
      </c>
      <c r="D209" s="91">
        <v>0</v>
      </c>
      <c r="E209" s="91">
        <v>861525</v>
      </c>
      <c r="F209" s="91">
        <v>0</v>
      </c>
      <c r="G209" s="91">
        <f t="shared" si="4"/>
        <v>14483381</v>
      </c>
      <c r="H209" s="1"/>
    </row>
    <row r="210" spans="1:8" s="67" customFormat="1" x14ac:dyDescent="0.25">
      <c r="A210" s="89" t="s">
        <v>68</v>
      </c>
      <c r="B210" s="89" t="s">
        <v>221</v>
      </c>
      <c r="C210" s="90">
        <v>4844170</v>
      </c>
      <c r="D210" s="91">
        <v>0</v>
      </c>
      <c r="E210" s="91">
        <v>326440</v>
      </c>
      <c r="F210" s="91">
        <v>0</v>
      </c>
      <c r="G210" s="91">
        <f t="shared" ref="G210:G251" si="5">SUM(C210:F210)</f>
        <v>5170610</v>
      </c>
      <c r="H210" s="1"/>
    </row>
    <row r="211" spans="1:8" s="67" customFormat="1" x14ac:dyDescent="0.25">
      <c r="A211" s="89" t="s">
        <v>50</v>
      </c>
      <c r="B211" s="89" t="s">
        <v>222</v>
      </c>
      <c r="C211" s="90">
        <v>1150</v>
      </c>
      <c r="D211" s="91">
        <v>0</v>
      </c>
      <c r="E211" s="91">
        <v>46</v>
      </c>
      <c r="F211" s="91">
        <v>0</v>
      </c>
      <c r="G211" s="91">
        <f t="shared" si="5"/>
        <v>1196</v>
      </c>
      <c r="H211" s="1"/>
    </row>
    <row r="212" spans="1:8" s="67" customFormat="1" x14ac:dyDescent="0.25">
      <c r="A212" s="89" t="s">
        <v>48</v>
      </c>
      <c r="B212" s="89" t="s">
        <v>222</v>
      </c>
      <c r="C212" s="90">
        <v>12836756</v>
      </c>
      <c r="D212" s="91">
        <v>0</v>
      </c>
      <c r="E212" s="91">
        <v>617779</v>
      </c>
      <c r="F212" s="91">
        <v>0</v>
      </c>
      <c r="G212" s="91">
        <f t="shared" si="5"/>
        <v>13454535</v>
      </c>
      <c r="H212" s="1"/>
    </row>
    <row r="213" spans="1:8" s="67" customFormat="1" x14ac:dyDescent="0.25">
      <c r="A213" s="89" t="s">
        <v>78</v>
      </c>
      <c r="B213" s="89" t="s">
        <v>223</v>
      </c>
      <c r="C213" s="90">
        <v>3273724</v>
      </c>
      <c r="D213" s="91">
        <v>0</v>
      </c>
      <c r="E213" s="91">
        <v>270885</v>
      </c>
      <c r="F213" s="91">
        <v>0</v>
      </c>
      <c r="G213" s="91">
        <f t="shared" si="5"/>
        <v>3544609</v>
      </c>
      <c r="H213" s="1"/>
    </row>
    <row r="214" spans="1:8" s="67" customFormat="1" x14ac:dyDescent="0.25">
      <c r="A214" s="89" t="s">
        <v>64</v>
      </c>
      <c r="B214" s="89" t="s">
        <v>224</v>
      </c>
      <c r="C214" s="90">
        <v>12197486</v>
      </c>
      <c r="D214" s="91">
        <v>0</v>
      </c>
      <c r="E214" s="91">
        <v>763856</v>
      </c>
      <c r="F214" s="91">
        <v>3235655</v>
      </c>
      <c r="G214" s="91">
        <f t="shared" si="5"/>
        <v>16196997</v>
      </c>
      <c r="H214" s="1"/>
    </row>
    <row r="215" spans="1:8" s="67" customFormat="1" x14ac:dyDescent="0.25">
      <c r="A215" s="89" t="s">
        <v>27</v>
      </c>
      <c r="B215" s="89" t="s">
        <v>225</v>
      </c>
      <c r="C215" s="90">
        <v>1833651</v>
      </c>
      <c r="D215" s="91">
        <v>0</v>
      </c>
      <c r="E215" s="91">
        <v>319255</v>
      </c>
      <c r="F215" s="91">
        <v>0</v>
      </c>
      <c r="G215" s="91">
        <f t="shared" si="5"/>
        <v>2152906</v>
      </c>
      <c r="H215" s="1"/>
    </row>
    <row r="216" spans="1:8" s="67" customFormat="1" x14ac:dyDescent="0.25">
      <c r="A216" s="89" t="s">
        <v>28</v>
      </c>
      <c r="B216" s="89" t="s">
        <v>226</v>
      </c>
      <c r="C216" s="90">
        <v>3997948</v>
      </c>
      <c r="D216" s="91">
        <v>0</v>
      </c>
      <c r="E216" s="91">
        <v>310050</v>
      </c>
      <c r="F216" s="91">
        <v>0</v>
      </c>
      <c r="G216" s="91">
        <f t="shared" si="5"/>
        <v>4307998</v>
      </c>
      <c r="H216" s="1"/>
    </row>
    <row r="217" spans="1:8" s="67" customFormat="1" x14ac:dyDescent="0.25">
      <c r="A217" s="89" t="s">
        <v>28</v>
      </c>
      <c r="B217" s="89" t="s">
        <v>227</v>
      </c>
      <c r="C217" s="90">
        <v>6328222</v>
      </c>
      <c r="D217" s="91">
        <v>0</v>
      </c>
      <c r="E217" s="91">
        <v>278666</v>
      </c>
      <c r="F217" s="91">
        <v>0</v>
      </c>
      <c r="G217" s="91">
        <f t="shared" si="5"/>
        <v>6606888</v>
      </c>
      <c r="H217" s="1"/>
    </row>
    <row r="218" spans="1:8" s="67" customFormat="1" x14ac:dyDescent="0.25">
      <c r="A218" s="89" t="s">
        <v>57</v>
      </c>
      <c r="B218" s="89" t="s">
        <v>227</v>
      </c>
      <c r="C218" s="90">
        <v>340632</v>
      </c>
      <c r="D218" s="91">
        <v>0</v>
      </c>
      <c r="E218" s="91">
        <v>16126</v>
      </c>
      <c r="F218" s="91">
        <v>0</v>
      </c>
      <c r="G218" s="91">
        <f t="shared" si="5"/>
        <v>356758</v>
      </c>
      <c r="H218" s="1"/>
    </row>
    <row r="219" spans="1:8" s="67" customFormat="1" x14ac:dyDescent="0.25">
      <c r="A219" s="89" t="s">
        <v>72</v>
      </c>
      <c r="B219" s="89" t="s">
        <v>228</v>
      </c>
      <c r="C219" s="90">
        <v>5866676</v>
      </c>
      <c r="D219" s="91">
        <v>0</v>
      </c>
      <c r="E219" s="91">
        <v>319887</v>
      </c>
      <c r="F219" s="91">
        <v>0</v>
      </c>
      <c r="G219" s="91">
        <f t="shared" si="5"/>
        <v>6186563</v>
      </c>
      <c r="H219" s="1"/>
    </row>
    <row r="220" spans="1:8" s="67" customFormat="1" x14ac:dyDescent="0.25">
      <c r="A220" s="89" t="s">
        <v>50</v>
      </c>
      <c r="B220" s="89" t="s">
        <v>229</v>
      </c>
      <c r="C220" s="90">
        <v>5970828</v>
      </c>
      <c r="D220" s="91">
        <v>0</v>
      </c>
      <c r="E220" s="91">
        <v>231410</v>
      </c>
      <c r="F220" s="91">
        <v>0</v>
      </c>
      <c r="G220" s="91">
        <f t="shared" si="5"/>
        <v>6202238</v>
      </c>
      <c r="H220" s="1"/>
    </row>
    <row r="221" spans="1:8" s="67" customFormat="1" x14ac:dyDescent="0.25">
      <c r="A221" s="89" t="s">
        <v>50</v>
      </c>
      <c r="B221" s="89" t="s">
        <v>230</v>
      </c>
      <c r="C221" s="90">
        <v>7317110</v>
      </c>
      <c r="D221" s="91">
        <v>0</v>
      </c>
      <c r="E221" s="91">
        <v>318200</v>
      </c>
      <c r="F221" s="91">
        <v>0</v>
      </c>
      <c r="G221" s="91">
        <f t="shared" si="5"/>
        <v>7635310</v>
      </c>
      <c r="H221" s="1"/>
    </row>
    <row r="222" spans="1:8" s="67" customFormat="1" x14ac:dyDescent="0.25">
      <c r="A222" s="89" t="s">
        <v>50</v>
      </c>
      <c r="B222" s="89" t="s">
        <v>231</v>
      </c>
      <c r="C222" s="90">
        <v>9141917</v>
      </c>
      <c r="D222" s="91">
        <v>0</v>
      </c>
      <c r="E222" s="91">
        <v>340286</v>
      </c>
      <c r="F222" s="91">
        <v>0</v>
      </c>
      <c r="G222" s="91">
        <f t="shared" si="5"/>
        <v>9482203</v>
      </c>
      <c r="H222" s="1"/>
    </row>
    <row r="223" spans="1:8" s="67" customFormat="1" x14ac:dyDescent="0.25">
      <c r="A223" s="89" t="s">
        <v>16</v>
      </c>
      <c r="B223" s="89" t="s">
        <v>232</v>
      </c>
      <c r="C223" s="90">
        <v>4172431</v>
      </c>
      <c r="D223" s="91">
        <v>0</v>
      </c>
      <c r="E223" s="91">
        <v>416549</v>
      </c>
      <c r="F223" s="91">
        <v>0</v>
      </c>
      <c r="G223" s="91">
        <f t="shared" si="5"/>
        <v>4588980</v>
      </c>
      <c r="H223" s="1"/>
    </row>
    <row r="224" spans="1:8" s="67" customFormat="1" x14ac:dyDescent="0.25">
      <c r="A224" s="89" t="s">
        <v>68</v>
      </c>
      <c r="B224" s="89" t="s">
        <v>233</v>
      </c>
      <c r="C224" s="90">
        <v>6245434</v>
      </c>
      <c r="D224" s="91">
        <v>0</v>
      </c>
      <c r="E224" s="91">
        <v>433295</v>
      </c>
      <c r="F224" s="91">
        <v>0</v>
      </c>
      <c r="G224" s="91">
        <f t="shared" si="5"/>
        <v>6678729</v>
      </c>
      <c r="H224" s="1"/>
    </row>
    <row r="225" spans="1:8" s="67" customFormat="1" x14ac:dyDescent="0.25">
      <c r="A225" s="89" t="s">
        <v>114</v>
      </c>
      <c r="B225" s="89" t="s">
        <v>234</v>
      </c>
      <c r="C225" s="90">
        <v>5905197</v>
      </c>
      <c r="D225" s="91">
        <v>0</v>
      </c>
      <c r="E225" s="91">
        <v>316954</v>
      </c>
      <c r="F225" s="91">
        <v>0</v>
      </c>
      <c r="G225" s="91">
        <f t="shared" si="5"/>
        <v>6222151</v>
      </c>
      <c r="H225" s="1"/>
    </row>
    <row r="226" spans="1:8" s="67" customFormat="1" x14ac:dyDescent="0.25">
      <c r="A226" s="89" t="s">
        <v>30</v>
      </c>
      <c r="B226" s="89" t="s">
        <v>235</v>
      </c>
      <c r="C226" s="90">
        <v>4918061</v>
      </c>
      <c r="D226" s="91">
        <v>0</v>
      </c>
      <c r="E226" s="91">
        <v>311422</v>
      </c>
      <c r="F226" s="91">
        <v>0</v>
      </c>
      <c r="G226" s="91">
        <f t="shared" si="5"/>
        <v>5229483</v>
      </c>
      <c r="H226" s="1"/>
    </row>
    <row r="227" spans="1:8" s="67" customFormat="1" x14ac:dyDescent="0.25">
      <c r="A227" s="89" t="s">
        <v>39</v>
      </c>
      <c r="B227" s="89" t="s">
        <v>235</v>
      </c>
      <c r="C227" s="90">
        <v>565300</v>
      </c>
      <c r="D227" s="91">
        <v>0</v>
      </c>
      <c r="E227" s="91">
        <v>34028</v>
      </c>
      <c r="F227" s="91">
        <v>0</v>
      </c>
      <c r="G227" s="91">
        <f t="shared" si="5"/>
        <v>599328</v>
      </c>
      <c r="H227" s="1"/>
    </row>
    <row r="228" spans="1:8" s="67" customFormat="1" x14ac:dyDescent="0.25">
      <c r="A228" s="89" t="s">
        <v>74</v>
      </c>
      <c r="B228" s="89" t="s">
        <v>236</v>
      </c>
      <c r="C228" s="90">
        <v>12517871</v>
      </c>
      <c r="D228" s="91">
        <v>0</v>
      </c>
      <c r="E228" s="91">
        <v>580797</v>
      </c>
      <c r="F228" s="91">
        <v>0</v>
      </c>
      <c r="G228" s="91">
        <f t="shared" si="5"/>
        <v>13098668</v>
      </c>
      <c r="H228" s="1"/>
    </row>
    <row r="229" spans="1:8" s="67" customFormat="1" x14ac:dyDescent="0.25">
      <c r="A229" s="89" t="s">
        <v>124</v>
      </c>
      <c r="B229" s="89" t="s">
        <v>237</v>
      </c>
      <c r="C229" s="90">
        <v>17016</v>
      </c>
      <c r="D229" s="91">
        <v>0</v>
      </c>
      <c r="E229" s="91">
        <v>1169</v>
      </c>
      <c r="F229" s="91">
        <v>9299</v>
      </c>
      <c r="G229" s="91">
        <f t="shared" si="5"/>
        <v>27484</v>
      </c>
      <c r="H229" s="1"/>
    </row>
    <row r="230" spans="1:8" s="67" customFormat="1" x14ac:dyDescent="0.25">
      <c r="A230" s="89" t="s">
        <v>22</v>
      </c>
      <c r="B230" s="89" t="s">
        <v>237</v>
      </c>
      <c r="C230" s="90">
        <v>7961086</v>
      </c>
      <c r="D230" s="91">
        <v>0</v>
      </c>
      <c r="E230" s="91">
        <v>539033</v>
      </c>
      <c r="F230" s="91">
        <v>4238115</v>
      </c>
      <c r="G230" s="91">
        <f t="shared" si="5"/>
        <v>12738234</v>
      </c>
      <c r="H230" s="1"/>
    </row>
    <row r="231" spans="1:8" s="67" customFormat="1" x14ac:dyDescent="0.25">
      <c r="A231" s="89" t="s">
        <v>47</v>
      </c>
      <c r="B231" s="89" t="s">
        <v>238</v>
      </c>
      <c r="C231" s="90">
        <v>3527884</v>
      </c>
      <c r="D231" s="91">
        <v>0</v>
      </c>
      <c r="E231" s="91">
        <v>344833</v>
      </c>
      <c r="F231" s="91">
        <v>0</v>
      </c>
      <c r="G231" s="91">
        <f t="shared" si="5"/>
        <v>3872717</v>
      </c>
      <c r="H231" s="1"/>
    </row>
    <row r="232" spans="1:8" s="67" customFormat="1" x14ac:dyDescent="0.25">
      <c r="A232" s="89" t="s">
        <v>50</v>
      </c>
      <c r="B232" s="89" t="s">
        <v>239</v>
      </c>
      <c r="C232" s="90">
        <v>16252604</v>
      </c>
      <c r="D232" s="91">
        <v>0</v>
      </c>
      <c r="E232" s="91">
        <v>474783</v>
      </c>
      <c r="F232" s="91">
        <v>0</v>
      </c>
      <c r="G232" s="91">
        <f t="shared" si="5"/>
        <v>16727387</v>
      </c>
      <c r="H232" s="1"/>
    </row>
    <row r="233" spans="1:8" s="67" customFormat="1" x14ac:dyDescent="0.25">
      <c r="A233" s="89" t="s">
        <v>64</v>
      </c>
      <c r="B233" s="89" t="s">
        <v>240</v>
      </c>
      <c r="C233" s="90">
        <v>6966093</v>
      </c>
      <c r="D233" s="91">
        <v>0</v>
      </c>
      <c r="E233" s="91">
        <v>448622</v>
      </c>
      <c r="F233" s="91">
        <v>1900340</v>
      </c>
      <c r="G233" s="91">
        <f t="shared" si="5"/>
        <v>9315055</v>
      </c>
      <c r="H233" s="1"/>
    </row>
    <row r="234" spans="1:8" s="67" customFormat="1" x14ac:dyDescent="0.25">
      <c r="A234" s="89" t="s">
        <v>43</v>
      </c>
      <c r="B234" s="89" t="s">
        <v>241</v>
      </c>
      <c r="C234" s="90">
        <v>4254300</v>
      </c>
      <c r="D234" s="91">
        <v>0</v>
      </c>
      <c r="E234" s="91">
        <v>385827</v>
      </c>
      <c r="F234" s="91">
        <v>698517</v>
      </c>
      <c r="G234" s="91">
        <f t="shared" si="5"/>
        <v>5338644</v>
      </c>
      <c r="H234" s="1"/>
    </row>
    <row r="235" spans="1:8" s="67" customFormat="1" x14ac:dyDescent="0.25">
      <c r="A235" s="89" t="s">
        <v>50</v>
      </c>
      <c r="B235" s="89" t="s">
        <v>242</v>
      </c>
      <c r="C235" s="90">
        <v>6618719</v>
      </c>
      <c r="D235" s="91">
        <v>0</v>
      </c>
      <c r="E235" s="91">
        <v>605418</v>
      </c>
      <c r="F235" s="91">
        <v>0</v>
      </c>
      <c r="G235" s="91">
        <f t="shared" si="5"/>
        <v>7224137</v>
      </c>
      <c r="H235" s="1"/>
    </row>
    <row r="236" spans="1:8" s="67" customFormat="1" x14ac:dyDescent="0.25">
      <c r="A236" s="89" t="s">
        <v>18</v>
      </c>
      <c r="B236" s="89" t="s">
        <v>243</v>
      </c>
      <c r="C236" s="90">
        <v>4702152</v>
      </c>
      <c r="D236" s="91">
        <v>0</v>
      </c>
      <c r="E236" s="91">
        <v>593761</v>
      </c>
      <c r="F236" s="91">
        <v>0</v>
      </c>
      <c r="G236" s="91">
        <f t="shared" si="5"/>
        <v>5295913</v>
      </c>
      <c r="H236" s="1"/>
    </row>
    <row r="237" spans="1:8" s="67" customFormat="1" x14ac:dyDescent="0.25">
      <c r="A237" s="89" t="s">
        <v>50</v>
      </c>
      <c r="B237" s="89" t="s">
        <v>244</v>
      </c>
      <c r="C237" s="90">
        <v>3362088</v>
      </c>
      <c r="D237" s="91">
        <v>0</v>
      </c>
      <c r="E237" s="91">
        <v>244902</v>
      </c>
      <c r="F237" s="91">
        <v>0</v>
      </c>
      <c r="G237" s="91">
        <f t="shared" si="5"/>
        <v>3606990</v>
      </c>
      <c r="H237" s="1"/>
    </row>
    <row r="238" spans="1:8" s="67" customFormat="1" x14ac:dyDescent="0.25">
      <c r="A238" s="89" t="s">
        <v>39</v>
      </c>
      <c r="B238" s="89" t="s">
        <v>245</v>
      </c>
      <c r="C238" s="90">
        <v>432690</v>
      </c>
      <c r="D238" s="91">
        <v>0</v>
      </c>
      <c r="E238" s="91">
        <v>33558</v>
      </c>
      <c r="F238" s="91">
        <v>0</v>
      </c>
      <c r="G238" s="91">
        <f t="shared" si="5"/>
        <v>466248</v>
      </c>
      <c r="H238" s="1"/>
    </row>
    <row r="239" spans="1:8" s="67" customFormat="1" x14ac:dyDescent="0.25">
      <c r="A239" s="89" t="s">
        <v>33</v>
      </c>
      <c r="B239" s="89" t="s">
        <v>245</v>
      </c>
      <c r="C239" s="90">
        <v>7165130</v>
      </c>
      <c r="D239" s="91">
        <v>0</v>
      </c>
      <c r="E239" s="91">
        <v>557417</v>
      </c>
      <c r="F239" s="91">
        <v>0</v>
      </c>
      <c r="G239" s="91">
        <f t="shared" si="5"/>
        <v>7722547</v>
      </c>
      <c r="H239" s="1"/>
    </row>
    <row r="240" spans="1:8" s="67" customFormat="1" x14ac:dyDescent="0.25">
      <c r="A240" s="89" t="s">
        <v>62</v>
      </c>
      <c r="B240" s="89" t="s">
        <v>246</v>
      </c>
      <c r="C240" s="90">
        <v>16529754</v>
      </c>
      <c r="D240" s="91">
        <v>0</v>
      </c>
      <c r="E240" s="91">
        <v>464914</v>
      </c>
      <c r="F240" s="91">
        <v>4013234</v>
      </c>
      <c r="G240" s="91">
        <f t="shared" si="5"/>
        <v>21007902</v>
      </c>
      <c r="H240" s="1"/>
    </row>
    <row r="241" spans="1:8" s="67" customFormat="1" x14ac:dyDescent="0.25">
      <c r="A241" s="89" t="s">
        <v>69</v>
      </c>
      <c r="B241" s="89" t="s">
        <v>247</v>
      </c>
      <c r="C241" s="90">
        <v>20289628</v>
      </c>
      <c r="D241" s="91">
        <v>0</v>
      </c>
      <c r="E241" s="91">
        <v>1240883</v>
      </c>
      <c r="F241" s="91">
        <v>0</v>
      </c>
      <c r="G241" s="91">
        <f t="shared" si="5"/>
        <v>21530511</v>
      </c>
      <c r="H241" s="1"/>
    </row>
    <row r="242" spans="1:8" s="67" customFormat="1" x14ac:dyDescent="0.25">
      <c r="A242" s="89" t="s">
        <v>206</v>
      </c>
      <c r="B242" s="89" t="s">
        <v>248</v>
      </c>
      <c r="C242" s="90">
        <v>9119401</v>
      </c>
      <c r="D242" s="91">
        <v>0</v>
      </c>
      <c r="E242" s="91">
        <v>943395</v>
      </c>
      <c r="F242" s="91">
        <v>0</v>
      </c>
      <c r="G242" s="91">
        <f t="shared" si="5"/>
        <v>10062796</v>
      </c>
      <c r="H242" s="1"/>
    </row>
    <row r="243" spans="1:8" s="67" customFormat="1" x14ac:dyDescent="0.25">
      <c r="A243" s="89" t="s">
        <v>50</v>
      </c>
      <c r="B243" s="89" t="s">
        <v>249</v>
      </c>
      <c r="C243" s="90">
        <v>11562959</v>
      </c>
      <c r="D243" s="91">
        <v>0</v>
      </c>
      <c r="E243" s="91">
        <v>407223</v>
      </c>
      <c r="F243" s="91">
        <v>0</v>
      </c>
      <c r="G243" s="91">
        <f t="shared" si="5"/>
        <v>11970182</v>
      </c>
      <c r="H243" s="1"/>
    </row>
    <row r="244" spans="1:8" s="67" customFormat="1" x14ac:dyDescent="0.25">
      <c r="A244" s="89" t="s">
        <v>45</v>
      </c>
      <c r="B244" s="89" t="s">
        <v>250</v>
      </c>
      <c r="C244" s="90">
        <v>6230125</v>
      </c>
      <c r="D244" s="91">
        <v>0</v>
      </c>
      <c r="E244" s="91">
        <v>602529</v>
      </c>
      <c r="F244" s="91">
        <v>0</v>
      </c>
      <c r="G244" s="91">
        <f t="shared" si="5"/>
        <v>6832654</v>
      </c>
      <c r="H244" s="1"/>
    </row>
    <row r="245" spans="1:8" s="67" customFormat="1" x14ac:dyDescent="0.25">
      <c r="A245" s="89" t="s">
        <v>25</v>
      </c>
      <c r="B245" s="89" t="s">
        <v>251</v>
      </c>
      <c r="C245" s="90">
        <v>3118752</v>
      </c>
      <c r="D245" s="91">
        <v>0</v>
      </c>
      <c r="E245" s="91">
        <v>359543</v>
      </c>
      <c r="F245" s="91">
        <v>0</v>
      </c>
      <c r="G245" s="91">
        <f t="shared" si="5"/>
        <v>3478295</v>
      </c>
      <c r="H245" s="1"/>
    </row>
    <row r="246" spans="1:8" s="67" customFormat="1" x14ac:dyDescent="0.25">
      <c r="A246" s="89" t="s">
        <v>25</v>
      </c>
      <c r="B246" s="89" t="s">
        <v>252</v>
      </c>
      <c r="C246" s="90">
        <v>6354362</v>
      </c>
      <c r="D246" s="91">
        <v>0</v>
      </c>
      <c r="E246" s="91">
        <v>592727</v>
      </c>
      <c r="F246" s="91">
        <v>0</v>
      </c>
      <c r="G246" s="91">
        <f t="shared" si="5"/>
        <v>6947089</v>
      </c>
      <c r="H246" s="1"/>
    </row>
    <row r="247" spans="1:8" s="67" customFormat="1" x14ac:dyDescent="0.25">
      <c r="A247" s="89" t="s">
        <v>43</v>
      </c>
      <c r="B247" s="89" t="s">
        <v>253</v>
      </c>
      <c r="C247" s="90">
        <v>2953382</v>
      </c>
      <c r="D247" s="91">
        <v>0</v>
      </c>
      <c r="E247" s="91">
        <v>386311</v>
      </c>
      <c r="F247" s="91">
        <v>699392</v>
      </c>
      <c r="G247" s="91">
        <f t="shared" si="5"/>
        <v>4039085</v>
      </c>
      <c r="H247" s="1"/>
    </row>
    <row r="248" spans="1:8" s="67" customFormat="1" x14ac:dyDescent="0.25">
      <c r="A248" s="89" t="s">
        <v>124</v>
      </c>
      <c r="B248" s="89" t="s">
        <v>254</v>
      </c>
      <c r="C248" s="90">
        <v>26392</v>
      </c>
      <c r="D248" s="91">
        <v>0</v>
      </c>
      <c r="E248" s="91">
        <v>1555</v>
      </c>
      <c r="F248" s="91">
        <v>12376</v>
      </c>
      <c r="G248" s="91">
        <f t="shared" si="5"/>
        <v>40323</v>
      </c>
      <c r="H248" s="1"/>
    </row>
    <row r="249" spans="1:8" s="67" customFormat="1" x14ac:dyDescent="0.25">
      <c r="A249" s="89" t="s">
        <v>22</v>
      </c>
      <c r="B249" s="89" t="s">
        <v>254</v>
      </c>
      <c r="C249" s="90">
        <v>10111756</v>
      </c>
      <c r="D249" s="91">
        <v>0</v>
      </c>
      <c r="E249" s="91">
        <v>587449</v>
      </c>
      <c r="F249" s="91">
        <v>4618775</v>
      </c>
      <c r="G249" s="91">
        <f t="shared" si="5"/>
        <v>15317980</v>
      </c>
      <c r="H249" s="1"/>
    </row>
    <row r="250" spans="1:8" s="67" customFormat="1" x14ac:dyDescent="0.25">
      <c r="A250" s="89" t="s">
        <v>68</v>
      </c>
      <c r="B250" s="89" t="s">
        <v>255</v>
      </c>
      <c r="C250" s="90">
        <v>4686777</v>
      </c>
      <c r="D250" s="91">
        <v>0</v>
      </c>
      <c r="E250" s="91">
        <v>281861</v>
      </c>
      <c r="F250" s="91">
        <v>0</v>
      </c>
      <c r="G250" s="91">
        <f t="shared" si="5"/>
        <v>4968638</v>
      </c>
      <c r="H250" s="1"/>
    </row>
    <row r="251" spans="1:8" s="67" customFormat="1" x14ac:dyDescent="0.25">
      <c r="A251" s="89" t="s">
        <v>33</v>
      </c>
      <c r="B251" s="89" t="s">
        <v>256</v>
      </c>
      <c r="C251" s="90">
        <v>4010817</v>
      </c>
      <c r="D251" s="91">
        <v>0</v>
      </c>
      <c r="E251" s="91">
        <v>380915</v>
      </c>
      <c r="F251" s="91">
        <v>0</v>
      </c>
      <c r="G251" s="91">
        <f t="shared" si="5"/>
        <v>4391732</v>
      </c>
      <c r="H251" s="1"/>
    </row>
    <row r="252" spans="1:8" s="94" customFormat="1" x14ac:dyDescent="0.25">
      <c r="A252" s="113" t="s">
        <v>10</v>
      </c>
      <c r="B252" s="92"/>
      <c r="C252" s="93">
        <f>SUM(C81:C251)</f>
        <v>1233982784</v>
      </c>
      <c r="D252" s="93">
        <f>SUM(D81:D251)</f>
        <v>0</v>
      </c>
      <c r="E252" s="93">
        <f>SUM(E81:E251)</f>
        <v>77496888</v>
      </c>
      <c r="F252" s="93">
        <f>SUM(F81:F251)</f>
        <v>73715958</v>
      </c>
      <c r="G252" s="93">
        <f>SUM(G81:G251)</f>
        <v>1385195630</v>
      </c>
      <c r="H252" s="7"/>
    </row>
    <row r="253" spans="1:8" s="94" customFormat="1" x14ac:dyDescent="0.25">
      <c r="A253" s="114"/>
      <c r="B253" s="115"/>
      <c r="C253" s="116"/>
      <c r="D253" s="116"/>
      <c r="E253" s="116"/>
      <c r="F253" s="116"/>
      <c r="G253" s="116"/>
      <c r="H253" s="7"/>
    </row>
    <row r="254" spans="1:8" s="67" customFormat="1" ht="30" customHeight="1" x14ac:dyDescent="0.25">
      <c r="A254" s="153" t="s">
        <v>257</v>
      </c>
      <c r="B254" s="153"/>
      <c r="C254" s="153"/>
      <c r="D254" s="153"/>
      <c r="E254" s="153"/>
      <c r="F254" s="153"/>
      <c r="G254" s="153"/>
    </row>
    <row r="255" spans="1:8" s="9" customFormat="1" x14ac:dyDescent="0.25">
      <c r="A255" s="98"/>
      <c r="B255" s="99" t="s">
        <v>117</v>
      </c>
      <c r="C255" s="96">
        <v>12119725</v>
      </c>
      <c r="D255" s="96">
        <v>0</v>
      </c>
      <c r="E255" s="96">
        <v>867287</v>
      </c>
      <c r="F255" s="96">
        <v>0</v>
      </c>
      <c r="G255" s="96">
        <f t="shared" ref="G255:G263" si="6">SUM(C255:F255)</f>
        <v>12987012</v>
      </c>
      <c r="H255" s="8"/>
    </row>
    <row r="256" spans="1:8" s="67" customFormat="1" x14ac:dyDescent="0.25">
      <c r="A256" s="89" t="s">
        <v>117</v>
      </c>
      <c r="B256" s="100" t="s">
        <v>258</v>
      </c>
      <c r="C256" s="91">
        <v>1247135</v>
      </c>
      <c r="D256" s="91">
        <v>0</v>
      </c>
      <c r="E256" s="91">
        <v>99549</v>
      </c>
      <c r="F256" s="91">
        <v>0</v>
      </c>
      <c r="G256" s="91">
        <f t="shared" si="6"/>
        <v>1346684</v>
      </c>
      <c r="H256" s="1"/>
    </row>
    <row r="257" spans="1:8" s="67" customFormat="1" x14ac:dyDescent="0.25">
      <c r="A257" s="89" t="s">
        <v>117</v>
      </c>
      <c r="B257" s="100" t="s">
        <v>259</v>
      </c>
      <c r="C257" s="91">
        <v>1924598</v>
      </c>
      <c r="D257" s="91">
        <v>0</v>
      </c>
      <c r="E257" s="91">
        <v>128205</v>
      </c>
      <c r="F257" s="91">
        <v>0</v>
      </c>
      <c r="G257" s="91">
        <f t="shared" si="6"/>
        <v>2052803</v>
      </c>
      <c r="H257" s="1"/>
    </row>
    <row r="258" spans="1:8" s="67" customFormat="1" x14ac:dyDescent="0.25">
      <c r="A258" s="89" t="s">
        <v>117</v>
      </c>
      <c r="B258" s="100" t="s">
        <v>260</v>
      </c>
      <c r="C258" s="91">
        <v>1059769</v>
      </c>
      <c r="D258" s="91">
        <v>0</v>
      </c>
      <c r="E258" s="91">
        <v>76863</v>
      </c>
      <c r="F258" s="91">
        <v>0</v>
      </c>
      <c r="G258" s="91">
        <f t="shared" si="6"/>
        <v>1136632</v>
      </c>
      <c r="H258" s="1"/>
    </row>
    <row r="259" spans="1:8" s="67" customFormat="1" x14ac:dyDescent="0.25">
      <c r="A259" s="89" t="s">
        <v>117</v>
      </c>
      <c r="B259" s="100" t="s">
        <v>261</v>
      </c>
      <c r="C259" s="91">
        <v>1266682</v>
      </c>
      <c r="D259" s="91">
        <v>0</v>
      </c>
      <c r="E259" s="91">
        <v>92074</v>
      </c>
      <c r="F259" s="91">
        <v>0</v>
      </c>
      <c r="G259" s="91">
        <f t="shared" si="6"/>
        <v>1358756</v>
      </c>
      <c r="H259" s="1"/>
    </row>
    <row r="260" spans="1:8" s="67" customFormat="1" x14ac:dyDescent="0.25">
      <c r="A260" s="89" t="s">
        <v>117</v>
      </c>
      <c r="B260" s="100" t="s">
        <v>262</v>
      </c>
      <c r="C260" s="91">
        <v>1235528</v>
      </c>
      <c r="D260" s="91">
        <v>0</v>
      </c>
      <c r="E260" s="91">
        <v>97648</v>
      </c>
      <c r="F260" s="91">
        <v>0</v>
      </c>
      <c r="G260" s="91">
        <f t="shared" si="6"/>
        <v>1333176</v>
      </c>
      <c r="H260" s="1"/>
    </row>
    <row r="261" spans="1:8" s="67" customFormat="1" x14ac:dyDescent="0.25">
      <c r="A261" s="89" t="s">
        <v>117</v>
      </c>
      <c r="B261" s="100" t="s">
        <v>263</v>
      </c>
      <c r="C261" s="91">
        <v>1412354</v>
      </c>
      <c r="D261" s="91">
        <v>0</v>
      </c>
      <c r="E261" s="91">
        <v>100341</v>
      </c>
      <c r="F261" s="91">
        <v>0</v>
      </c>
      <c r="G261" s="91">
        <f t="shared" si="6"/>
        <v>1512695</v>
      </c>
      <c r="H261" s="1"/>
    </row>
    <row r="262" spans="1:8" s="67" customFormat="1" x14ac:dyDescent="0.25">
      <c r="A262" s="89" t="s">
        <v>117</v>
      </c>
      <c r="B262" s="100" t="s">
        <v>264</v>
      </c>
      <c r="C262" s="91">
        <v>929963</v>
      </c>
      <c r="D262" s="91">
        <v>0</v>
      </c>
      <c r="E262" s="91">
        <v>73706</v>
      </c>
      <c r="F262" s="91">
        <v>0</v>
      </c>
      <c r="G262" s="91">
        <f t="shared" si="6"/>
        <v>1003669</v>
      </c>
      <c r="H262" s="1"/>
    </row>
    <row r="263" spans="1:8" s="67" customFormat="1" x14ac:dyDescent="0.25">
      <c r="A263" s="89" t="s">
        <v>117</v>
      </c>
      <c r="B263" s="100" t="s">
        <v>265</v>
      </c>
      <c r="C263" s="91">
        <v>3043696</v>
      </c>
      <c r="D263" s="91">
        <v>0</v>
      </c>
      <c r="E263" s="91">
        <v>198901</v>
      </c>
      <c r="F263" s="91">
        <v>0</v>
      </c>
      <c r="G263" s="91">
        <f t="shared" si="6"/>
        <v>3242597</v>
      </c>
      <c r="H263" s="1"/>
    </row>
    <row r="264" spans="1:8" s="67" customFormat="1" x14ac:dyDescent="0.25">
      <c r="A264" s="89"/>
      <c r="B264" s="100"/>
      <c r="C264" s="91"/>
      <c r="D264" s="91"/>
      <c r="E264" s="91"/>
      <c r="F264" s="91"/>
      <c r="G264" s="91"/>
      <c r="H264" s="1"/>
    </row>
    <row r="265" spans="1:8" s="9" customFormat="1" x14ac:dyDescent="0.25">
      <c r="A265" s="98"/>
      <c r="B265" s="99" t="s">
        <v>104</v>
      </c>
      <c r="C265" s="96">
        <v>1851132</v>
      </c>
      <c r="D265" s="96">
        <v>2050020</v>
      </c>
      <c r="E265" s="96">
        <v>149316</v>
      </c>
      <c r="F265" s="96">
        <v>0</v>
      </c>
      <c r="G265" s="96">
        <f>SUM(C265:F265)</f>
        <v>4050468</v>
      </c>
      <c r="H265" s="8"/>
    </row>
    <row r="266" spans="1:8" s="67" customFormat="1" x14ac:dyDescent="0.25">
      <c r="A266" s="89" t="s">
        <v>104</v>
      </c>
      <c r="B266" s="100" t="s">
        <v>266</v>
      </c>
      <c r="C266" s="91">
        <v>1052610</v>
      </c>
      <c r="D266" s="91">
        <v>1025010</v>
      </c>
      <c r="E266" s="91">
        <v>85394</v>
      </c>
      <c r="F266" s="91">
        <v>0</v>
      </c>
      <c r="G266" s="91">
        <f>SUM(C266:F266)</f>
        <v>2163014</v>
      </c>
      <c r="H266" s="1"/>
    </row>
    <row r="267" spans="1:8" s="67" customFormat="1" x14ac:dyDescent="0.25">
      <c r="A267" s="89" t="s">
        <v>104</v>
      </c>
      <c r="B267" s="100" t="s">
        <v>267</v>
      </c>
      <c r="C267" s="91">
        <v>798522</v>
      </c>
      <c r="D267" s="91">
        <v>1025010</v>
      </c>
      <c r="E267" s="91">
        <v>63922</v>
      </c>
      <c r="F267" s="91">
        <v>0</v>
      </c>
      <c r="G267" s="91">
        <f>SUM(C267:F267)</f>
        <v>1887454</v>
      </c>
      <c r="H267" s="1"/>
    </row>
    <row r="268" spans="1:8" s="67" customFormat="1" x14ac:dyDescent="0.25">
      <c r="A268" s="89"/>
      <c r="B268" s="100"/>
      <c r="C268" s="91"/>
      <c r="D268" s="91"/>
      <c r="E268" s="91"/>
      <c r="F268" s="91"/>
      <c r="G268" s="91"/>
      <c r="H268" s="1"/>
    </row>
    <row r="269" spans="1:8" s="9" customFormat="1" x14ac:dyDescent="0.25">
      <c r="A269" s="98"/>
      <c r="B269" s="99" t="s">
        <v>69</v>
      </c>
      <c r="C269" s="96">
        <v>12716685</v>
      </c>
      <c r="D269" s="96">
        <v>5618524</v>
      </c>
      <c r="E269" s="96">
        <v>826290</v>
      </c>
      <c r="F269" s="96">
        <v>0</v>
      </c>
      <c r="G269" s="96">
        <f t="shared" ref="G269:G277" si="7">SUM(C269:F269)</f>
        <v>19161499</v>
      </c>
      <c r="H269" s="8"/>
    </row>
    <row r="270" spans="1:8" s="67" customFormat="1" x14ac:dyDescent="0.25">
      <c r="A270" s="89" t="s">
        <v>69</v>
      </c>
      <c r="B270" s="100" t="s">
        <v>268</v>
      </c>
      <c r="C270" s="91">
        <v>998559</v>
      </c>
      <c r="D270" s="91">
        <v>0</v>
      </c>
      <c r="E270" s="91">
        <v>76793</v>
      </c>
      <c r="F270" s="91">
        <v>0</v>
      </c>
      <c r="G270" s="91">
        <f t="shared" si="7"/>
        <v>1075352</v>
      </c>
      <c r="H270" s="1"/>
    </row>
    <row r="271" spans="1:8" s="67" customFormat="1" x14ac:dyDescent="0.25">
      <c r="A271" s="89" t="s">
        <v>69</v>
      </c>
      <c r="B271" s="100" t="s">
        <v>269</v>
      </c>
      <c r="C271" s="91">
        <v>1121211</v>
      </c>
      <c r="D271" s="91">
        <v>0</v>
      </c>
      <c r="E271" s="91">
        <v>72262</v>
      </c>
      <c r="F271" s="91">
        <v>0</v>
      </c>
      <c r="G271" s="91">
        <f t="shared" si="7"/>
        <v>1193473</v>
      </c>
      <c r="H271" s="1"/>
    </row>
    <row r="272" spans="1:8" s="67" customFormat="1" x14ac:dyDescent="0.25">
      <c r="A272" s="89" t="s">
        <v>69</v>
      </c>
      <c r="B272" s="100" t="s">
        <v>270</v>
      </c>
      <c r="C272" s="91">
        <v>1858146</v>
      </c>
      <c r="D272" s="91">
        <v>2562526</v>
      </c>
      <c r="E272" s="91">
        <v>113171</v>
      </c>
      <c r="F272" s="91">
        <v>0</v>
      </c>
      <c r="G272" s="91">
        <f t="shared" si="7"/>
        <v>4533843</v>
      </c>
      <c r="H272" s="1"/>
    </row>
    <row r="273" spans="1:8" s="67" customFormat="1" x14ac:dyDescent="0.25">
      <c r="A273" s="89" t="s">
        <v>69</v>
      </c>
      <c r="B273" s="100" t="s">
        <v>271</v>
      </c>
      <c r="C273" s="91">
        <v>1100587</v>
      </c>
      <c r="D273" s="91">
        <v>0</v>
      </c>
      <c r="E273" s="91">
        <v>83653</v>
      </c>
      <c r="F273" s="91">
        <v>0</v>
      </c>
      <c r="G273" s="91">
        <f t="shared" si="7"/>
        <v>1184240</v>
      </c>
      <c r="H273" s="1"/>
    </row>
    <row r="274" spans="1:8" s="67" customFormat="1" x14ac:dyDescent="0.25">
      <c r="A274" s="89" t="s">
        <v>69</v>
      </c>
      <c r="B274" s="100" t="s">
        <v>272</v>
      </c>
      <c r="C274" s="91">
        <v>1727414</v>
      </c>
      <c r="D274" s="91">
        <v>0</v>
      </c>
      <c r="E274" s="91">
        <v>81887</v>
      </c>
      <c r="F274" s="91">
        <v>0</v>
      </c>
      <c r="G274" s="91">
        <f t="shared" si="7"/>
        <v>1809301</v>
      </c>
      <c r="H274" s="1"/>
    </row>
    <row r="275" spans="1:8" s="67" customFormat="1" x14ac:dyDescent="0.25">
      <c r="A275" s="89" t="s">
        <v>69</v>
      </c>
      <c r="B275" s="100" t="s">
        <v>273</v>
      </c>
      <c r="C275" s="91">
        <v>1790143</v>
      </c>
      <c r="D275" s="91">
        <v>0</v>
      </c>
      <c r="E275" s="91">
        <v>131010</v>
      </c>
      <c r="F275" s="91">
        <v>0</v>
      </c>
      <c r="G275" s="91">
        <f t="shared" si="7"/>
        <v>1921153</v>
      </c>
      <c r="H275" s="1"/>
    </row>
    <row r="276" spans="1:8" s="67" customFormat="1" x14ac:dyDescent="0.25">
      <c r="A276" s="89" t="s">
        <v>69</v>
      </c>
      <c r="B276" s="100" t="s">
        <v>274</v>
      </c>
      <c r="C276" s="91">
        <v>1053733</v>
      </c>
      <c r="D276" s="91">
        <v>1025010</v>
      </c>
      <c r="E276" s="91">
        <v>76930</v>
      </c>
      <c r="F276" s="91">
        <v>0</v>
      </c>
      <c r="G276" s="91">
        <f t="shared" si="7"/>
        <v>2155673</v>
      </c>
      <c r="H276" s="1"/>
    </row>
    <row r="277" spans="1:8" s="67" customFormat="1" x14ac:dyDescent="0.25">
      <c r="A277" s="89" t="s">
        <v>69</v>
      </c>
      <c r="B277" s="100" t="s">
        <v>275</v>
      </c>
      <c r="C277" s="91">
        <v>3066892</v>
      </c>
      <c r="D277" s="91">
        <v>2030988</v>
      </c>
      <c r="E277" s="91">
        <v>190584</v>
      </c>
      <c r="F277" s="91">
        <v>0</v>
      </c>
      <c r="G277" s="91">
        <f t="shared" si="7"/>
        <v>5288464</v>
      </c>
      <c r="H277" s="1"/>
    </row>
    <row r="278" spans="1:8" s="67" customFormat="1" x14ac:dyDescent="0.25">
      <c r="A278" s="89"/>
      <c r="B278" s="100"/>
      <c r="C278" s="91"/>
      <c r="D278" s="91"/>
      <c r="E278" s="91"/>
      <c r="F278" s="91"/>
      <c r="G278" s="91"/>
      <c r="H278" s="1"/>
    </row>
    <row r="279" spans="1:8" s="9" customFormat="1" x14ac:dyDescent="0.25">
      <c r="A279" s="98"/>
      <c r="B279" s="99" t="s">
        <v>52</v>
      </c>
      <c r="C279" s="96">
        <v>6579201</v>
      </c>
      <c r="D279" s="96">
        <v>0</v>
      </c>
      <c r="E279" s="96">
        <v>442288</v>
      </c>
      <c r="F279" s="96">
        <v>0</v>
      </c>
      <c r="G279" s="96">
        <f t="shared" ref="G279:G284" si="8">SUM(C279:F279)</f>
        <v>7021489</v>
      </c>
      <c r="H279" s="8"/>
    </row>
    <row r="280" spans="1:8" s="67" customFormat="1" x14ac:dyDescent="0.25">
      <c r="A280" s="89" t="s">
        <v>52</v>
      </c>
      <c r="B280" s="100" t="s">
        <v>276</v>
      </c>
      <c r="C280" s="91">
        <v>1368243</v>
      </c>
      <c r="D280" s="91">
        <v>0</v>
      </c>
      <c r="E280" s="91">
        <v>84394</v>
      </c>
      <c r="F280" s="91">
        <v>0</v>
      </c>
      <c r="G280" s="91">
        <f t="shared" si="8"/>
        <v>1452637</v>
      </c>
      <c r="H280" s="1"/>
    </row>
    <row r="281" spans="1:8" s="67" customFormat="1" x14ac:dyDescent="0.25">
      <c r="A281" s="89" t="s">
        <v>52</v>
      </c>
      <c r="B281" s="100" t="s">
        <v>277</v>
      </c>
      <c r="C281" s="91">
        <v>2374603</v>
      </c>
      <c r="D281" s="91">
        <v>0</v>
      </c>
      <c r="E281" s="91">
        <v>157085</v>
      </c>
      <c r="F281" s="91">
        <v>0</v>
      </c>
      <c r="G281" s="91">
        <f t="shared" si="8"/>
        <v>2531688</v>
      </c>
      <c r="H281" s="1"/>
    </row>
    <row r="282" spans="1:8" s="67" customFormat="1" x14ac:dyDescent="0.25">
      <c r="A282" s="89" t="s">
        <v>52</v>
      </c>
      <c r="B282" s="100" t="s">
        <v>278</v>
      </c>
      <c r="C282" s="91">
        <v>1007041</v>
      </c>
      <c r="D282" s="91">
        <v>0</v>
      </c>
      <c r="E282" s="91">
        <v>74911</v>
      </c>
      <c r="F282" s="91">
        <v>0</v>
      </c>
      <c r="G282" s="91">
        <f t="shared" si="8"/>
        <v>1081952</v>
      </c>
      <c r="H282" s="1"/>
    </row>
    <row r="283" spans="1:8" s="67" customFormat="1" x14ac:dyDescent="0.25">
      <c r="A283" s="89" t="s">
        <v>52</v>
      </c>
      <c r="B283" s="100" t="s">
        <v>279</v>
      </c>
      <c r="C283" s="91">
        <v>1395892</v>
      </c>
      <c r="D283" s="91">
        <v>0</v>
      </c>
      <c r="E283" s="91">
        <v>93467</v>
      </c>
      <c r="F283" s="91">
        <v>0</v>
      </c>
      <c r="G283" s="91">
        <f t="shared" si="8"/>
        <v>1489359</v>
      </c>
      <c r="H283" s="1"/>
    </row>
    <row r="284" spans="1:8" s="67" customFormat="1" x14ac:dyDescent="0.25">
      <c r="A284" s="89" t="s">
        <v>52</v>
      </c>
      <c r="B284" s="100" t="s">
        <v>280</v>
      </c>
      <c r="C284" s="91">
        <v>433422</v>
      </c>
      <c r="D284" s="91">
        <v>0</v>
      </c>
      <c r="E284" s="91">
        <v>32431</v>
      </c>
      <c r="F284" s="91">
        <v>0</v>
      </c>
      <c r="G284" s="91">
        <f t="shared" si="8"/>
        <v>465853</v>
      </c>
      <c r="H284" s="1"/>
    </row>
    <row r="285" spans="1:8" s="67" customFormat="1" x14ac:dyDescent="0.25">
      <c r="A285" s="89"/>
      <c r="B285" s="100"/>
      <c r="C285" s="91"/>
      <c r="D285" s="91"/>
      <c r="E285" s="91"/>
      <c r="F285" s="91"/>
      <c r="G285" s="91"/>
      <c r="H285" s="1"/>
    </row>
    <row r="286" spans="1:8" s="9" customFormat="1" x14ac:dyDescent="0.25">
      <c r="A286" s="98"/>
      <c r="B286" s="99" t="s">
        <v>50</v>
      </c>
      <c r="C286" s="96">
        <v>101498221</v>
      </c>
      <c r="D286" s="96">
        <v>42556955</v>
      </c>
      <c r="E286" s="96">
        <v>4018109</v>
      </c>
      <c r="F286" s="96">
        <v>0</v>
      </c>
      <c r="G286" s="96">
        <f t="shared" ref="G286:G321" si="9">SUM(C286:F286)</f>
        <v>148073285</v>
      </c>
      <c r="H286" s="8"/>
    </row>
    <row r="287" spans="1:8" s="67" customFormat="1" x14ac:dyDescent="0.25">
      <c r="A287" s="89" t="s">
        <v>50</v>
      </c>
      <c r="B287" s="100" t="s">
        <v>281</v>
      </c>
      <c r="C287" s="91">
        <v>1209897</v>
      </c>
      <c r="D287" s="91">
        <v>2050020</v>
      </c>
      <c r="E287" s="91">
        <v>58237</v>
      </c>
      <c r="F287" s="91">
        <v>0</v>
      </c>
      <c r="G287" s="91">
        <f t="shared" si="9"/>
        <v>3318154</v>
      </c>
      <c r="H287" s="1"/>
    </row>
    <row r="288" spans="1:8" s="67" customFormat="1" x14ac:dyDescent="0.25">
      <c r="A288" s="89" t="s">
        <v>50</v>
      </c>
      <c r="B288" s="100" t="s">
        <v>282</v>
      </c>
      <c r="C288" s="91">
        <v>1929928</v>
      </c>
      <c r="D288" s="91">
        <v>0</v>
      </c>
      <c r="E288" s="91">
        <v>87367</v>
      </c>
      <c r="F288" s="91">
        <v>0</v>
      </c>
      <c r="G288" s="91">
        <f t="shared" si="9"/>
        <v>2017295</v>
      </c>
      <c r="H288" s="1"/>
    </row>
    <row r="289" spans="1:8" s="67" customFormat="1" x14ac:dyDescent="0.25">
      <c r="A289" s="89" t="s">
        <v>50</v>
      </c>
      <c r="B289" s="100" t="s">
        <v>283</v>
      </c>
      <c r="C289" s="91">
        <v>2904120</v>
      </c>
      <c r="D289" s="91">
        <v>512505</v>
      </c>
      <c r="E289" s="91">
        <v>127507</v>
      </c>
      <c r="F289" s="91">
        <v>0</v>
      </c>
      <c r="G289" s="91">
        <f t="shared" si="9"/>
        <v>3544132</v>
      </c>
      <c r="H289" s="1"/>
    </row>
    <row r="290" spans="1:8" s="67" customFormat="1" x14ac:dyDescent="0.25">
      <c r="A290" s="89" t="s">
        <v>50</v>
      </c>
      <c r="B290" s="100" t="s">
        <v>284</v>
      </c>
      <c r="C290" s="91">
        <v>3058164</v>
      </c>
      <c r="D290" s="91">
        <v>3075031</v>
      </c>
      <c r="E290" s="91">
        <v>88164</v>
      </c>
      <c r="F290" s="91">
        <v>0</v>
      </c>
      <c r="G290" s="91">
        <f t="shared" si="9"/>
        <v>6221359</v>
      </c>
      <c r="H290" s="1"/>
    </row>
    <row r="291" spans="1:8" s="67" customFormat="1" x14ac:dyDescent="0.25">
      <c r="A291" s="89" t="s">
        <v>50</v>
      </c>
      <c r="B291" s="100" t="s">
        <v>285</v>
      </c>
      <c r="C291" s="91">
        <v>2143684</v>
      </c>
      <c r="D291" s="91">
        <v>3075031</v>
      </c>
      <c r="E291" s="91">
        <v>85122</v>
      </c>
      <c r="F291" s="91">
        <v>0</v>
      </c>
      <c r="G291" s="91">
        <f t="shared" si="9"/>
        <v>5303837</v>
      </c>
      <c r="H291" s="1"/>
    </row>
    <row r="292" spans="1:8" s="67" customFormat="1" x14ac:dyDescent="0.25">
      <c r="A292" s="89" t="s">
        <v>50</v>
      </c>
      <c r="B292" s="100" t="s">
        <v>286</v>
      </c>
      <c r="C292" s="91">
        <v>1406820</v>
      </c>
      <c r="D292" s="91">
        <v>1025010</v>
      </c>
      <c r="E292" s="91">
        <v>77600</v>
      </c>
      <c r="F292" s="91">
        <v>0</v>
      </c>
      <c r="G292" s="91">
        <f t="shared" si="9"/>
        <v>2509430</v>
      </c>
      <c r="H292" s="1"/>
    </row>
    <row r="293" spans="1:8" s="67" customFormat="1" x14ac:dyDescent="0.25">
      <c r="A293" s="89" t="s">
        <v>50</v>
      </c>
      <c r="B293" s="100" t="s">
        <v>287</v>
      </c>
      <c r="C293" s="91">
        <v>4039283</v>
      </c>
      <c r="D293" s="91">
        <v>0</v>
      </c>
      <c r="E293" s="91">
        <v>171811</v>
      </c>
      <c r="F293" s="91">
        <v>0</v>
      </c>
      <c r="G293" s="91">
        <f t="shared" si="9"/>
        <v>4211094</v>
      </c>
      <c r="H293" s="1"/>
    </row>
    <row r="294" spans="1:8" s="67" customFormat="1" x14ac:dyDescent="0.25">
      <c r="A294" s="89" t="s">
        <v>50</v>
      </c>
      <c r="B294" s="100" t="s">
        <v>288</v>
      </c>
      <c r="C294" s="91">
        <v>2544987</v>
      </c>
      <c r="D294" s="91">
        <v>1025010</v>
      </c>
      <c r="E294" s="91">
        <v>131424</v>
      </c>
      <c r="F294" s="91">
        <v>0</v>
      </c>
      <c r="G294" s="91">
        <f t="shared" si="9"/>
        <v>3701421</v>
      </c>
      <c r="H294" s="1"/>
    </row>
    <row r="295" spans="1:8" s="67" customFormat="1" x14ac:dyDescent="0.25">
      <c r="A295" s="89" t="s">
        <v>50</v>
      </c>
      <c r="B295" s="100" t="s">
        <v>289</v>
      </c>
      <c r="C295" s="91">
        <v>1834789</v>
      </c>
      <c r="D295" s="91">
        <v>2562526</v>
      </c>
      <c r="E295" s="91">
        <v>76266</v>
      </c>
      <c r="F295" s="91">
        <v>0</v>
      </c>
      <c r="G295" s="91">
        <f t="shared" si="9"/>
        <v>4473581</v>
      </c>
      <c r="H295" s="1"/>
    </row>
    <row r="296" spans="1:8" s="67" customFormat="1" x14ac:dyDescent="0.25">
      <c r="A296" s="89" t="s">
        <v>50</v>
      </c>
      <c r="B296" s="100" t="s">
        <v>290</v>
      </c>
      <c r="C296" s="91">
        <v>5595788</v>
      </c>
      <c r="D296" s="91">
        <v>0</v>
      </c>
      <c r="E296" s="91">
        <v>198216</v>
      </c>
      <c r="F296" s="91">
        <v>0</v>
      </c>
      <c r="G296" s="91">
        <f t="shared" si="9"/>
        <v>5794004</v>
      </c>
      <c r="H296" s="1"/>
    </row>
    <row r="297" spans="1:8" s="67" customFormat="1" x14ac:dyDescent="0.25">
      <c r="A297" s="89" t="s">
        <v>50</v>
      </c>
      <c r="B297" s="100" t="s">
        <v>291</v>
      </c>
      <c r="C297" s="91">
        <v>2245716</v>
      </c>
      <c r="D297" s="91">
        <v>512505</v>
      </c>
      <c r="E297" s="91">
        <v>83650</v>
      </c>
      <c r="F297" s="91">
        <v>0</v>
      </c>
      <c r="G297" s="91">
        <f t="shared" si="9"/>
        <v>2841871</v>
      </c>
      <c r="H297" s="1"/>
    </row>
    <row r="298" spans="1:8" s="67" customFormat="1" x14ac:dyDescent="0.25">
      <c r="A298" s="89" t="s">
        <v>50</v>
      </c>
      <c r="B298" s="100" t="s">
        <v>292</v>
      </c>
      <c r="C298" s="91">
        <v>1936397</v>
      </c>
      <c r="D298" s="91">
        <v>1025010</v>
      </c>
      <c r="E298" s="91">
        <v>62130</v>
      </c>
      <c r="F298" s="91">
        <v>0</v>
      </c>
      <c r="G298" s="91">
        <f t="shared" si="9"/>
        <v>3023537</v>
      </c>
      <c r="H298" s="1"/>
    </row>
    <row r="299" spans="1:8" s="67" customFormat="1" x14ac:dyDescent="0.25">
      <c r="A299" s="89" t="s">
        <v>50</v>
      </c>
      <c r="B299" s="100" t="s">
        <v>293</v>
      </c>
      <c r="C299" s="91">
        <v>2406979</v>
      </c>
      <c r="D299" s="91">
        <v>0</v>
      </c>
      <c r="E299" s="91">
        <v>93429</v>
      </c>
      <c r="F299" s="91">
        <v>0</v>
      </c>
      <c r="G299" s="91">
        <f t="shared" si="9"/>
        <v>2500408</v>
      </c>
      <c r="H299" s="1"/>
    </row>
    <row r="300" spans="1:8" s="67" customFormat="1" x14ac:dyDescent="0.25">
      <c r="A300" s="89" t="s">
        <v>50</v>
      </c>
      <c r="B300" s="100" t="s">
        <v>294</v>
      </c>
      <c r="C300" s="91">
        <v>2552264</v>
      </c>
      <c r="D300" s="91">
        <v>2050020</v>
      </c>
      <c r="E300" s="91">
        <v>99196</v>
      </c>
      <c r="F300" s="91">
        <v>0</v>
      </c>
      <c r="G300" s="91">
        <f t="shared" si="9"/>
        <v>4701480</v>
      </c>
      <c r="H300" s="1"/>
    </row>
    <row r="301" spans="1:8" s="67" customFormat="1" x14ac:dyDescent="0.25">
      <c r="A301" s="89" t="s">
        <v>50</v>
      </c>
      <c r="B301" s="100" t="s">
        <v>295</v>
      </c>
      <c r="C301" s="91">
        <v>4080546</v>
      </c>
      <c r="D301" s="91">
        <v>0</v>
      </c>
      <c r="E301" s="91">
        <v>171731</v>
      </c>
      <c r="F301" s="91">
        <v>0</v>
      </c>
      <c r="G301" s="91">
        <f t="shared" si="9"/>
        <v>4252277</v>
      </c>
      <c r="H301" s="1"/>
    </row>
    <row r="302" spans="1:8" s="67" customFormat="1" x14ac:dyDescent="0.25">
      <c r="A302" s="89" t="s">
        <v>50</v>
      </c>
      <c r="B302" s="100" t="s">
        <v>296</v>
      </c>
      <c r="C302" s="91">
        <v>2455862</v>
      </c>
      <c r="D302" s="91">
        <v>1025010</v>
      </c>
      <c r="E302" s="91">
        <v>96844</v>
      </c>
      <c r="F302" s="91">
        <v>0</v>
      </c>
      <c r="G302" s="91">
        <f t="shared" si="9"/>
        <v>3577716</v>
      </c>
      <c r="H302" s="1"/>
    </row>
    <row r="303" spans="1:8" s="67" customFormat="1" x14ac:dyDescent="0.25">
      <c r="A303" s="89" t="s">
        <v>50</v>
      </c>
      <c r="B303" s="100" t="s">
        <v>297</v>
      </c>
      <c r="C303" s="91">
        <v>1564982</v>
      </c>
      <c r="D303" s="91">
        <v>0</v>
      </c>
      <c r="E303" s="91">
        <v>74651</v>
      </c>
      <c r="F303" s="91">
        <v>0</v>
      </c>
      <c r="G303" s="91">
        <f t="shared" si="9"/>
        <v>1639633</v>
      </c>
      <c r="H303" s="1"/>
    </row>
    <row r="304" spans="1:8" s="67" customFormat="1" x14ac:dyDescent="0.25">
      <c r="A304" s="89" t="s">
        <v>50</v>
      </c>
      <c r="B304" s="100" t="s">
        <v>298</v>
      </c>
      <c r="C304" s="91">
        <v>2153384</v>
      </c>
      <c r="D304" s="91">
        <v>1025010</v>
      </c>
      <c r="E304" s="91">
        <v>79955</v>
      </c>
      <c r="F304" s="91">
        <v>0</v>
      </c>
      <c r="G304" s="91">
        <f t="shared" si="9"/>
        <v>3258349</v>
      </c>
      <c r="H304" s="1"/>
    </row>
    <row r="305" spans="1:8" s="67" customFormat="1" x14ac:dyDescent="0.25">
      <c r="A305" s="89" t="s">
        <v>50</v>
      </c>
      <c r="B305" s="100" t="s">
        <v>299</v>
      </c>
      <c r="C305" s="91">
        <v>2305242</v>
      </c>
      <c r="D305" s="91">
        <v>0</v>
      </c>
      <c r="E305" s="91">
        <v>138026</v>
      </c>
      <c r="F305" s="91">
        <v>0</v>
      </c>
      <c r="G305" s="91">
        <f t="shared" si="9"/>
        <v>2443268</v>
      </c>
      <c r="H305" s="1"/>
    </row>
    <row r="306" spans="1:8" s="67" customFormat="1" x14ac:dyDescent="0.25">
      <c r="A306" s="89" t="s">
        <v>50</v>
      </c>
      <c r="B306" s="100" t="s">
        <v>300</v>
      </c>
      <c r="C306" s="91">
        <v>6649384</v>
      </c>
      <c r="D306" s="91">
        <v>2562526</v>
      </c>
      <c r="E306" s="91">
        <v>203181</v>
      </c>
      <c r="F306" s="91">
        <v>0</v>
      </c>
      <c r="G306" s="91">
        <f t="shared" si="9"/>
        <v>9415091</v>
      </c>
      <c r="H306" s="1"/>
    </row>
    <row r="307" spans="1:8" s="67" customFormat="1" x14ac:dyDescent="0.25">
      <c r="A307" s="89" t="s">
        <v>50</v>
      </c>
      <c r="B307" s="100" t="s">
        <v>301</v>
      </c>
      <c r="C307" s="91">
        <v>1683478</v>
      </c>
      <c r="D307" s="91">
        <v>3075031</v>
      </c>
      <c r="E307" s="91">
        <v>65125</v>
      </c>
      <c r="F307" s="91">
        <v>0</v>
      </c>
      <c r="G307" s="91">
        <f t="shared" si="9"/>
        <v>4823634</v>
      </c>
      <c r="H307" s="1"/>
    </row>
    <row r="308" spans="1:8" s="67" customFormat="1" x14ac:dyDescent="0.25">
      <c r="A308" s="89" t="s">
        <v>50</v>
      </c>
      <c r="B308" s="100" t="s">
        <v>302</v>
      </c>
      <c r="C308" s="91">
        <v>3869836</v>
      </c>
      <c r="D308" s="91">
        <v>3075031</v>
      </c>
      <c r="E308" s="91">
        <v>193460</v>
      </c>
      <c r="F308" s="91">
        <v>0</v>
      </c>
      <c r="G308" s="91">
        <f t="shared" si="9"/>
        <v>7138327</v>
      </c>
      <c r="H308" s="1"/>
    </row>
    <row r="309" spans="1:8" s="67" customFormat="1" x14ac:dyDescent="0.25">
      <c r="A309" s="89" t="s">
        <v>50</v>
      </c>
      <c r="B309" s="100" t="s">
        <v>303</v>
      </c>
      <c r="C309" s="91">
        <v>4996284</v>
      </c>
      <c r="D309" s="91">
        <v>1537515</v>
      </c>
      <c r="E309" s="91">
        <v>164357</v>
      </c>
      <c r="F309" s="91">
        <v>0</v>
      </c>
      <c r="G309" s="91">
        <f t="shared" si="9"/>
        <v>6698156</v>
      </c>
      <c r="H309" s="1"/>
    </row>
    <row r="310" spans="1:8" s="67" customFormat="1" x14ac:dyDescent="0.25">
      <c r="A310" s="89" t="s">
        <v>50</v>
      </c>
      <c r="B310" s="100" t="s">
        <v>304</v>
      </c>
      <c r="C310" s="91">
        <v>2961572</v>
      </c>
      <c r="D310" s="91">
        <v>3075031</v>
      </c>
      <c r="E310" s="91">
        <v>141337</v>
      </c>
      <c r="F310" s="91">
        <v>0</v>
      </c>
      <c r="G310" s="91">
        <f t="shared" si="9"/>
        <v>6177940</v>
      </c>
      <c r="H310" s="1"/>
    </row>
    <row r="311" spans="1:8" s="67" customFormat="1" x14ac:dyDescent="0.25">
      <c r="A311" s="89" t="s">
        <v>50</v>
      </c>
      <c r="B311" s="100" t="s">
        <v>305</v>
      </c>
      <c r="C311" s="91">
        <v>3580372</v>
      </c>
      <c r="D311" s="91">
        <v>0</v>
      </c>
      <c r="E311" s="91">
        <v>145765</v>
      </c>
      <c r="F311" s="91">
        <v>0</v>
      </c>
      <c r="G311" s="91">
        <f t="shared" si="9"/>
        <v>3726137</v>
      </c>
      <c r="H311" s="1"/>
    </row>
    <row r="312" spans="1:8" s="67" customFormat="1" x14ac:dyDescent="0.25">
      <c r="A312" s="89" t="s">
        <v>50</v>
      </c>
      <c r="B312" s="100" t="s">
        <v>306</v>
      </c>
      <c r="C312" s="91">
        <v>3632222</v>
      </c>
      <c r="D312" s="91">
        <v>2050020</v>
      </c>
      <c r="E312" s="91">
        <v>138381</v>
      </c>
      <c r="F312" s="91">
        <v>0</v>
      </c>
      <c r="G312" s="91">
        <f t="shared" si="9"/>
        <v>5820623</v>
      </c>
      <c r="H312" s="1"/>
    </row>
    <row r="313" spans="1:8" s="67" customFormat="1" x14ac:dyDescent="0.25">
      <c r="A313" s="89" t="s">
        <v>50</v>
      </c>
      <c r="B313" s="100" t="s">
        <v>307</v>
      </c>
      <c r="C313" s="91">
        <v>2066378</v>
      </c>
      <c r="D313" s="91">
        <v>0</v>
      </c>
      <c r="E313" s="91">
        <v>80832</v>
      </c>
      <c r="F313" s="91">
        <v>0</v>
      </c>
      <c r="G313" s="91">
        <f t="shared" si="9"/>
        <v>2147210</v>
      </c>
      <c r="H313" s="1"/>
    </row>
    <row r="314" spans="1:8" s="67" customFormat="1" x14ac:dyDescent="0.25">
      <c r="A314" s="89" t="s">
        <v>50</v>
      </c>
      <c r="B314" s="100" t="s">
        <v>308</v>
      </c>
      <c r="C314" s="91">
        <v>2509709</v>
      </c>
      <c r="D314" s="91">
        <v>512505</v>
      </c>
      <c r="E314" s="91">
        <v>90646</v>
      </c>
      <c r="F314" s="91">
        <v>0</v>
      </c>
      <c r="G314" s="91">
        <f t="shared" si="9"/>
        <v>3112860</v>
      </c>
      <c r="H314" s="1"/>
    </row>
    <row r="315" spans="1:8" s="67" customFormat="1" x14ac:dyDescent="0.25">
      <c r="A315" s="89" t="s">
        <v>50</v>
      </c>
      <c r="B315" s="100" t="s">
        <v>309</v>
      </c>
      <c r="C315" s="91">
        <v>3128971</v>
      </c>
      <c r="D315" s="91">
        <v>512505</v>
      </c>
      <c r="E315" s="91">
        <v>115623</v>
      </c>
      <c r="F315" s="91">
        <v>0</v>
      </c>
      <c r="G315" s="91">
        <f t="shared" si="9"/>
        <v>3757099</v>
      </c>
      <c r="H315" s="1"/>
    </row>
    <row r="316" spans="1:8" s="67" customFormat="1" x14ac:dyDescent="0.25">
      <c r="A316" s="89" t="s">
        <v>50</v>
      </c>
      <c r="B316" s="100" t="s">
        <v>310</v>
      </c>
      <c r="C316" s="91">
        <v>5292472</v>
      </c>
      <c r="D316" s="91">
        <v>2050020</v>
      </c>
      <c r="E316" s="91">
        <v>200434</v>
      </c>
      <c r="F316" s="91">
        <v>0</v>
      </c>
      <c r="G316" s="91">
        <f t="shared" si="9"/>
        <v>7542926</v>
      </c>
      <c r="H316" s="1"/>
    </row>
    <row r="317" spans="1:8" s="67" customFormat="1" x14ac:dyDescent="0.25">
      <c r="A317" s="89" t="s">
        <v>50</v>
      </c>
      <c r="B317" s="100" t="s">
        <v>311</v>
      </c>
      <c r="C317" s="91">
        <v>4809201</v>
      </c>
      <c r="D317" s="91">
        <v>2050020</v>
      </c>
      <c r="E317" s="91">
        <v>183778</v>
      </c>
      <c r="F317" s="91">
        <v>0</v>
      </c>
      <c r="G317" s="91">
        <f t="shared" si="9"/>
        <v>7042999</v>
      </c>
      <c r="H317" s="1"/>
    </row>
    <row r="318" spans="1:8" s="67" customFormat="1" x14ac:dyDescent="0.25">
      <c r="A318" s="89" t="s">
        <v>50</v>
      </c>
      <c r="B318" s="100" t="s">
        <v>312</v>
      </c>
      <c r="C318" s="91">
        <v>2199976</v>
      </c>
      <c r="D318" s="91">
        <v>3075031</v>
      </c>
      <c r="E318" s="91">
        <v>78589</v>
      </c>
      <c r="F318" s="91">
        <v>0</v>
      </c>
      <c r="G318" s="91">
        <f t="shared" si="9"/>
        <v>5353596</v>
      </c>
      <c r="H318" s="1"/>
    </row>
    <row r="319" spans="1:8" s="67" customFormat="1" x14ac:dyDescent="0.25">
      <c r="A319" s="89" t="s">
        <v>50</v>
      </c>
      <c r="B319" s="100" t="s">
        <v>313</v>
      </c>
      <c r="C319" s="91">
        <v>1955530</v>
      </c>
      <c r="D319" s="91">
        <v>0</v>
      </c>
      <c r="E319" s="91">
        <v>69965</v>
      </c>
      <c r="F319" s="91">
        <v>0</v>
      </c>
      <c r="G319" s="91">
        <f t="shared" si="9"/>
        <v>2025495</v>
      </c>
      <c r="H319" s="1"/>
    </row>
    <row r="320" spans="1:8" s="67" customFormat="1" x14ac:dyDescent="0.25">
      <c r="A320" s="89" t="s">
        <v>50</v>
      </c>
      <c r="B320" s="100" t="s">
        <v>314</v>
      </c>
      <c r="C320" s="91">
        <v>3765264</v>
      </c>
      <c r="D320" s="91">
        <v>0</v>
      </c>
      <c r="E320" s="91">
        <v>143868</v>
      </c>
      <c r="F320" s="91">
        <v>0</v>
      </c>
      <c r="G320" s="91">
        <f t="shared" si="9"/>
        <v>3909132</v>
      </c>
      <c r="H320" s="1"/>
    </row>
    <row r="321" spans="1:8" s="67" customFormat="1" x14ac:dyDescent="0.25">
      <c r="A321" s="89" t="s">
        <v>50</v>
      </c>
      <c r="B321" s="100" t="s">
        <v>275</v>
      </c>
      <c r="C321" s="91">
        <v>28740</v>
      </c>
      <c r="D321" s="91">
        <v>19032</v>
      </c>
      <c r="E321" s="91">
        <v>1442</v>
      </c>
      <c r="F321" s="91">
        <v>0</v>
      </c>
      <c r="G321" s="91">
        <f t="shared" si="9"/>
        <v>49214</v>
      </c>
      <c r="H321" s="1"/>
    </row>
    <row r="322" spans="1:8" s="67" customFormat="1" x14ac:dyDescent="0.25">
      <c r="A322" s="89"/>
      <c r="B322" s="100"/>
      <c r="C322" s="91"/>
      <c r="D322" s="91"/>
      <c r="E322" s="91"/>
      <c r="F322" s="91"/>
      <c r="G322" s="91"/>
      <c r="H322" s="1"/>
    </row>
    <row r="323" spans="1:8" s="9" customFormat="1" x14ac:dyDescent="0.25">
      <c r="A323" s="98"/>
      <c r="B323" s="99" t="s">
        <v>37</v>
      </c>
      <c r="C323" s="96">
        <v>19618229</v>
      </c>
      <c r="D323" s="96">
        <v>5637556</v>
      </c>
      <c r="E323" s="96">
        <v>1031846</v>
      </c>
      <c r="F323" s="96">
        <v>0</v>
      </c>
      <c r="G323" s="96">
        <f t="shared" ref="G323:G330" si="10">SUM(C323:F323)</f>
        <v>26287631</v>
      </c>
      <c r="H323" s="8"/>
    </row>
    <row r="324" spans="1:8" s="67" customFormat="1" x14ac:dyDescent="0.25">
      <c r="A324" s="89" t="s">
        <v>37</v>
      </c>
      <c r="B324" s="100" t="s">
        <v>315</v>
      </c>
      <c r="C324" s="91">
        <v>3889015</v>
      </c>
      <c r="D324" s="91">
        <v>3075031</v>
      </c>
      <c r="E324" s="91">
        <v>156377</v>
      </c>
      <c r="F324" s="91">
        <v>0</v>
      </c>
      <c r="G324" s="91">
        <f t="shared" si="10"/>
        <v>7120423</v>
      </c>
      <c r="H324" s="1"/>
    </row>
    <row r="325" spans="1:8" s="67" customFormat="1" x14ac:dyDescent="0.25">
      <c r="A325" s="89" t="s">
        <v>37</v>
      </c>
      <c r="B325" s="100" t="s">
        <v>316</v>
      </c>
      <c r="C325" s="91">
        <v>1763215</v>
      </c>
      <c r="D325" s="91">
        <v>512505</v>
      </c>
      <c r="E325" s="91">
        <v>110461</v>
      </c>
      <c r="F325" s="91">
        <v>0</v>
      </c>
      <c r="G325" s="91">
        <f t="shared" si="10"/>
        <v>2386181</v>
      </c>
      <c r="H325" s="1"/>
    </row>
    <row r="326" spans="1:8" s="67" customFormat="1" x14ac:dyDescent="0.25">
      <c r="A326" s="89" t="s">
        <v>37</v>
      </c>
      <c r="B326" s="100" t="s">
        <v>317</v>
      </c>
      <c r="C326" s="91">
        <v>2564914</v>
      </c>
      <c r="D326" s="91">
        <v>0</v>
      </c>
      <c r="E326" s="91">
        <v>175978</v>
      </c>
      <c r="F326" s="91">
        <v>0</v>
      </c>
      <c r="G326" s="91">
        <f t="shared" si="10"/>
        <v>2740892</v>
      </c>
      <c r="H326" s="1"/>
    </row>
    <row r="327" spans="1:8" s="67" customFormat="1" x14ac:dyDescent="0.25">
      <c r="A327" s="89" t="s">
        <v>37</v>
      </c>
      <c r="B327" s="100" t="s">
        <v>318</v>
      </c>
      <c r="C327" s="91">
        <v>3767028</v>
      </c>
      <c r="D327" s="91">
        <v>512505</v>
      </c>
      <c r="E327" s="91">
        <v>177595</v>
      </c>
      <c r="F327" s="91">
        <v>0</v>
      </c>
      <c r="G327" s="91">
        <f t="shared" si="10"/>
        <v>4457128</v>
      </c>
      <c r="H327" s="1"/>
    </row>
    <row r="328" spans="1:8" s="67" customFormat="1" x14ac:dyDescent="0.25">
      <c r="A328" s="89" t="s">
        <v>37</v>
      </c>
      <c r="B328" s="100" t="s">
        <v>319</v>
      </c>
      <c r="C328" s="91">
        <v>2146111</v>
      </c>
      <c r="D328" s="91">
        <v>0</v>
      </c>
      <c r="E328" s="91">
        <v>124872</v>
      </c>
      <c r="F328" s="91">
        <v>0</v>
      </c>
      <c r="G328" s="91">
        <f t="shared" si="10"/>
        <v>2270983</v>
      </c>
      <c r="H328" s="1"/>
    </row>
    <row r="329" spans="1:8" s="67" customFormat="1" x14ac:dyDescent="0.25">
      <c r="A329" s="89" t="s">
        <v>37</v>
      </c>
      <c r="B329" s="100" t="s">
        <v>320</v>
      </c>
      <c r="C329" s="91">
        <v>2921366</v>
      </c>
      <c r="D329" s="91">
        <v>1537515</v>
      </c>
      <c r="E329" s="91">
        <v>130426</v>
      </c>
      <c r="F329" s="91">
        <v>0</v>
      </c>
      <c r="G329" s="91">
        <f t="shared" si="10"/>
        <v>4589307</v>
      </c>
      <c r="H329" s="1"/>
    </row>
    <row r="330" spans="1:8" s="67" customFormat="1" x14ac:dyDescent="0.25">
      <c r="A330" s="89" t="s">
        <v>37</v>
      </c>
      <c r="B330" s="100" t="s">
        <v>321</v>
      </c>
      <c r="C330" s="91">
        <v>2566580</v>
      </c>
      <c r="D330" s="91">
        <v>0</v>
      </c>
      <c r="E330" s="91">
        <v>156137</v>
      </c>
      <c r="F330" s="91">
        <v>0</v>
      </c>
      <c r="G330" s="91">
        <f t="shared" si="10"/>
        <v>2722717</v>
      </c>
      <c r="H330" s="1"/>
    </row>
    <row r="331" spans="1:8" s="67" customFormat="1" x14ac:dyDescent="0.25">
      <c r="A331" s="89"/>
      <c r="B331" s="100"/>
      <c r="C331" s="91"/>
      <c r="D331" s="91"/>
      <c r="E331" s="91"/>
      <c r="F331" s="91"/>
      <c r="G331" s="91"/>
      <c r="H331" s="1"/>
    </row>
    <row r="332" spans="1:8" s="9" customFormat="1" x14ac:dyDescent="0.25">
      <c r="A332" s="98"/>
      <c r="B332" s="99" t="s">
        <v>124</v>
      </c>
      <c r="C332" s="96">
        <v>24748062</v>
      </c>
      <c r="D332" s="96">
        <v>7064165</v>
      </c>
      <c r="E332" s="96">
        <v>659612</v>
      </c>
      <c r="F332" s="96">
        <v>5248396</v>
      </c>
      <c r="G332" s="96">
        <f>SUM(C332:F332)</f>
        <v>37720235</v>
      </c>
      <c r="H332" s="8"/>
    </row>
    <row r="333" spans="1:8" s="67" customFormat="1" x14ac:dyDescent="0.25">
      <c r="A333" s="89" t="s">
        <v>124</v>
      </c>
      <c r="B333" s="100" t="s">
        <v>322</v>
      </c>
      <c r="C333" s="91">
        <v>10137315</v>
      </c>
      <c r="D333" s="91">
        <v>2964124</v>
      </c>
      <c r="E333" s="91">
        <v>205093</v>
      </c>
      <c r="F333" s="91">
        <v>1631879</v>
      </c>
      <c r="G333" s="91">
        <f>SUM(C333:F333)</f>
        <v>14938411</v>
      </c>
      <c r="H333" s="1"/>
    </row>
    <row r="334" spans="1:8" s="67" customFormat="1" x14ac:dyDescent="0.25">
      <c r="A334" s="89" t="s">
        <v>124</v>
      </c>
      <c r="B334" s="100" t="s">
        <v>323</v>
      </c>
      <c r="C334" s="91">
        <v>2870149</v>
      </c>
      <c r="D334" s="91">
        <v>1025010</v>
      </c>
      <c r="E334" s="91">
        <v>207502</v>
      </c>
      <c r="F334" s="91">
        <v>1651049</v>
      </c>
      <c r="G334" s="91">
        <f>SUM(C334:F334)</f>
        <v>5753710</v>
      </c>
      <c r="H334" s="1"/>
    </row>
    <row r="335" spans="1:8" s="67" customFormat="1" x14ac:dyDescent="0.25">
      <c r="A335" s="89" t="s">
        <v>124</v>
      </c>
      <c r="B335" s="100" t="s">
        <v>324</v>
      </c>
      <c r="C335" s="91">
        <v>11740598</v>
      </c>
      <c r="D335" s="91">
        <v>3075031</v>
      </c>
      <c r="E335" s="91">
        <v>247017</v>
      </c>
      <c r="F335" s="91">
        <v>1965468</v>
      </c>
      <c r="G335" s="91">
        <f>SUM(C335:F335)</f>
        <v>17028114</v>
      </c>
      <c r="H335" s="1"/>
    </row>
    <row r="336" spans="1:8" s="67" customFormat="1" x14ac:dyDescent="0.25">
      <c r="A336" s="89"/>
      <c r="B336" s="100"/>
      <c r="C336" s="91"/>
      <c r="D336" s="91"/>
      <c r="E336" s="91"/>
      <c r="F336" s="91"/>
      <c r="G336" s="91"/>
      <c r="H336" s="1"/>
    </row>
    <row r="337" spans="1:8" s="9" customFormat="1" x14ac:dyDescent="0.25">
      <c r="A337" s="98"/>
      <c r="B337" s="99" t="s">
        <v>66</v>
      </c>
      <c r="C337" s="96">
        <v>2299819</v>
      </c>
      <c r="D337" s="96">
        <v>1598458</v>
      </c>
      <c r="E337" s="96">
        <v>179054</v>
      </c>
      <c r="F337" s="96">
        <v>1469145</v>
      </c>
      <c r="G337" s="96">
        <f>SUM(C337:F337)</f>
        <v>5546476</v>
      </c>
      <c r="H337" s="8"/>
    </row>
    <row r="338" spans="1:8" s="67" customFormat="1" x14ac:dyDescent="0.25">
      <c r="A338" s="89" t="s">
        <v>66</v>
      </c>
      <c r="B338" s="100" t="s">
        <v>325</v>
      </c>
      <c r="C338" s="91">
        <v>2257143</v>
      </c>
      <c r="D338" s="91">
        <v>1537515</v>
      </c>
      <c r="E338" s="91">
        <v>175741</v>
      </c>
      <c r="F338" s="91">
        <v>1441958</v>
      </c>
      <c r="G338" s="91">
        <f>SUM(C338:F338)</f>
        <v>5412357</v>
      </c>
      <c r="H338" s="1"/>
    </row>
    <row r="339" spans="1:8" s="67" customFormat="1" x14ac:dyDescent="0.25">
      <c r="A339" s="89" t="s">
        <v>66</v>
      </c>
      <c r="B339" s="100" t="s">
        <v>326</v>
      </c>
      <c r="C339" s="91">
        <v>42676</v>
      </c>
      <c r="D339" s="91">
        <v>60943</v>
      </c>
      <c r="E339" s="91">
        <v>3313</v>
      </c>
      <c r="F339" s="91">
        <v>27187</v>
      </c>
      <c r="G339" s="91">
        <f>SUM(C339:F339)</f>
        <v>134119</v>
      </c>
      <c r="H339" s="1"/>
    </row>
    <row r="340" spans="1:8" s="67" customFormat="1" x14ac:dyDescent="0.25">
      <c r="A340" s="89"/>
      <c r="B340" s="100"/>
      <c r="C340" s="91"/>
      <c r="D340" s="91"/>
      <c r="E340" s="91"/>
      <c r="F340" s="91"/>
      <c r="G340" s="91"/>
      <c r="H340" s="1"/>
    </row>
    <row r="341" spans="1:8" s="9" customFormat="1" x14ac:dyDescent="0.25">
      <c r="A341" s="98"/>
      <c r="B341" s="99" t="s">
        <v>43</v>
      </c>
      <c r="C341" s="96">
        <v>30897950</v>
      </c>
      <c r="D341" s="96">
        <v>3075030</v>
      </c>
      <c r="E341" s="96">
        <v>2695664</v>
      </c>
      <c r="F341" s="96">
        <v>4880337</v>
      </c>
      <c r="G341" s="96">
        <f t="shared" ref="G341:G356" si="11">SUM(C341:F341)</f>
        <v>41548981</v>
      </c>
      <c r="H341" s="8"/>
    </row>
    <row r="342" spans="1:8" s="67" customFormat="1" x14ac:dyDescent="0.25">
      <c r="A342" s="89" t="s">
        <v>43</v>
      </c>
      <c r="B342" s="100" t="s">
        <v>327</v>
      </c>
      <c r="C342" s="91">
        <v>1435865</v>
      </c>
      <c r="D342" s="91">
        <v>512505</v>
      </c>
      <c r="E342" s="91">
        <v>147551</v>
      </c>
      <c r="F342" s="91">
        <v>267132</v>
      </c>
      <c r="G342" s="91">
        <f t="shared" si="11"/>
        <v>2363053</v>
      </c>
      <c r="H342" s="1"/>
    </row>
    <row r="343" spans="1:8" s="67" customFormat="1" x14ac:dyDescent="0.25">
      <c r="A343" s="89" t="s">
        <v>43</v>
      </c>
      <c r="B343" s="100" t="s">
        <v>328</v>
      </c>
      <c r="C343" s="91">
        <v>755278</v>
      </c>
      <c r="D343" s="91">
        <v>0</v>
      </c>
      <c r="E343" s="91">
        <v>77498</v>
      </c>
      <c r="F343" s="91">
        <v>140306</v>
      </c>
      <c r="G343" s="91">
        <f t="shared" si="11"/>
        <v>973082</v>
      </c>
      <c r="H343" s="1"/>
    </row>
    <row r="344" spans="1:8" s="67" customFormat="1" x14ac:dyDescent="0.25">
      <c r="A344" s="89" t="s">
        <v>43</v>
      </c>
      <c r="B344" s="100" t="s">
        <v>329</v>
      </c>
      <c r="C344" s="91">
        <v>1451604</v>
      </c>
      <c r="D344" s="91">
        <v>512505</v>
      </c>
      <c r="E344" s="91">
        <v>140942</v>
      </c>
      <c r="F344" s="91">
        <v>255166</v>
      </c>
      <c r="G344" s="91">
        <f t="shared" si="11"/>
        <v>2360217</v>
      </c>
      <c r="H344" s="1"/>
    </row>
    <row r="345" spans="1:8" s="67" customFormat="1" x14ac:dyDescent="0.25">
      <c r="A345" s="89" t="s">
        <v>43</v>
      </c>
      <c r="B345" s="100" t="s">
        <v>330</v>
      </c>
      <c r="C345" s="91">
        <v>2866158</v>
      </c>
      <c r="D345" s="91">
        <v>0</v>
      </c>
      <c r="E345" s="91">
        <v>231134</v>
      </c>
      <c r="F345" s="91">
        <v>418454</v>
      </c>
      <c r="G345" s="91">
        <f t="shared" si="11"/>
        <v>3515746</v>
      </c>
      <c r="H345" s="1"/>
    </row>
    <row r="346" spans="1:8" s="67" customFormat="1" x14ac:dyDescent="0.25">
      <c r="A346" s="89" t="s">
        <v>43</v>
      </c>
      <c r="B346" s="100" t="s">
        <v>331</v>
      </c>
      <c r="C346" s="91">
        <v>3242823</v>
      </c>
      <c r="D346" s="91">
        <v>512505</v>
      </c>
      <c r="E346" s="91">
        <v>278611</v>
      </c>
      <c r="F346" s="91">
        <v>504408</v>
      </c>
      <c r="G346" s="91">
        <f t="shared" si="11"/>
        <v>4538347</v>
      </c>
      <c r="H346" s="1"/>
    </row>
    <row r="347" spans="1:8" s="67" customFormat="1" x14ac:dyDescent="0.25">
      <c r="A347" s="89" t="s">
        <v>43</v>
      </c>
      <c r="B347" s="100" t="s">
        <v>332</v>
      </c>
      <c r="C347" s="91">
        <v>2732457</v>
      </c>
      <c r="D347" s="91">
        <v>0</v>
      </c>
      <c r="E347" s="91">
        <v>247207</v>
      </c>
      <c r="F347" s="91">
        <v>447554</v>
      </c>
      <c r="G347" s="91">
        <f t="shared" si="11"/>
        <v>3427218</v>
      </c>
      <c r="H347" s="1"/>
    </row>
    <row r="348" spans="1:8" s="67" customFormat="1" x14ac:dyDescent="0.25">
      <c r="A348" s="89" t="s">
        <v>43</v>
      </c>
      <c r="B348" s="100" t="s">
        <v>333</v>
      </c>
      <c r="C348" s="91">
        <v>1141245</v>
      </c>
      <c r="D348" s="91">
        <v>0</v>
      </c>
      <c r="E348" s="91">
        <v>81254</v>
      </c>
      <c r="F348" s="91">
        <v>147105</v>
      </c>
      <c r="G348" s="91">
        <f t="shared" si="11"/>
        <v>1369604</v>
      </c>
      <c r="H348" s="1"/>
    </row>
    <row r="349" spans="1:8" s="67" customFormat="1" x14ac:dyDescent="0.25">
      <c r="A349" s="89" t="s">
        <v>43</v>
      </c>
      <c r="B349" s="100" t="s">
        <v>334</v>
      </c>
      <c r="C349" s="91">
        <v>3480353</v>
      </c>
      <c r="D349" s="91">
        <v>0</v>
      </c>
      <c r="E349" s="91">
        <v>305078</v>
      </c>
      <c r="F349" s="91">
        <v>552326</v>
      </c>
      <c r="G349" s="91">
        <f t="shared" si="11"/>
        <v>4337757</v>
      </c>
      <c r="H349" s="1"/>
    </row>
    <row r="350" spans="1:8" s="67" customFormat="1" x14ac:dyDescent="0.25">
      <c r="A350" s="89" t="s">
        <v>43</v>
      </c>
      <c r="B350" s="100" t="s">
        <v>335</v>
      </c>
      <c r="C350" s="91">
        <v>1129454</v>
      </c>
      <c r="D350" s="91">
        <v>0</v>
      </c>
      <c r="E350" s="91">
        <v>96554</v>
      </c>
      <c r="F350" s="91">
        <v>174805</v>
      </c>
      <c r="G350" s="91">
        <f t="shared" si="11"/>
        <v>1400813</v>
      </c>
      <c r="H350" s="1"/>
    </row>
    <row r="351" spans="1:8" s="67" customFormat="1" x14ac:dyDescent="0.25">
      <c r="A351" s="89" t="s">
        <v>43</v>
      </c>
      <c r="B351" s="100" t="s">
        <v>336</v>
      </c>
      <c r="C351" s="91">
        <v>2858724</v>
      </c>
      <c r="D351" s="91">
        <v>512505</v>
      </c>
      <c r="E351" s="91">
        <v>257870</v>
      </c>
      <c r="F351" s="91">
        <v>466858</v>
      </c>
      <c r="G351" s="91">
        <f t="shared" si="11"/>
        <v>4095957</v>
      </c>
      <c r="H351" s="1"/>
    </row>
    <row r="352" spans="1:8" s="67" customFormat="1" x14ac:dyDescent="0.25">
      <c r="A352" s="89" t="s">
        <v>43</v>
      </c>
      <c r="B352" s="100" t="s">
        <v>337</v>
      </c>
      <c r="C352" s="91">
        <v>1630755</v>
      </c>
      <c r="D352" s="91">
        <v>0</v>
      </c>
      <c r="E352" s="91">
        <v>140011</v>
      </c>
      <c r="F352" s="91">
        <v>253481</v>
      </c>
      <c r="G352" s="91">
        <f t="shared" si="11"/>
        <v>2024247</v>
      </c>
      <c r="H352" s="1"/>
    </row>
    <row r="353" spans="1:8" s="67" customFormat="1" x14ac:dyDescent="0.25">
      <c r="A353" s="89" t="s">
        <v>43</v>
      </c>
      <c r="B353" s="100" t="s">
        <v>338</v>
      </c>
      <c r="C353" s="91">
        <v>2897116</v>
      </c>
      <c r="D353" s="91">
        <v>0</v>
      </c>
      <c r="E353" s="91">
        <v>246713</v>
      </c>
      <c r="F353" s="91">
        <v>446659</v>
      </c>
      <c r="G353" s="91">
        <f t="shared" si="11"/>
        <v>3590488</v>
      </c>
      <c r="H353" s="1"/>
    </row>
    <row r="354" spans="1:8" s="67" customFormat="1" x14ac:dyDescent="0.25">
      <c r="A354" s="89" t="s">
        <v>43</v>
      </c>
      <c r="B354" s="100" t="s">
        <v>339</v>
      </c>
      <c r="C354" s="91">
        <v>1114689</v>
      </c>
      <c r="D354" s="91">
        <v>0</v>
      </c>
      <c r="E354" s="91">
        <v>95275</v>
      </c>
      <c r="F354" s="91">
        <v>172490</v>
      </c>
      <c r="G354" s="91">
        <f t="shared" si="11"/>
        <v>1382454</v>
      </c>
      <c r="H354" s="1"/>
    </row>
    <row r="355" spans="1:8" s="67" customFormat="1" x14ac:dyDescent="0.25">
      <c r="A355" s="89" t="s">
        <v>43</v>
      </c>
      <c r="B355" s="100" t="s">
        <v>340</v>
      </c>
      <c r="C355" s="91">
        <v>3146653</v>
      </c>
      <c r="D355" s="91">
        <v>1025010</v>
      </c>
      <c r="E355" s="91">
        <v>265866</v>
      </c>
      <c r="F355" s="91">
        <v>481335</v>
      </c>
      <c r="G355" s="91">
        <f t="shared" si="11"/>
        <v>4918864</v>
      </c>
      <c r="H355" s="1"/>
    </row>
    <row r="356" spans="1:8" s="67" customFormat="1" x14ac:dyDescent="0.25">
      <c r="A356" s="89" t="s">
        <v>43</v>
      </c>
      <c r="B356" s="100" t="s">
        <v>341</v>
      </c>
      <c r="C356" s="91">
        <v>1014776</v>
      </c>
      <c r="D356" s="91">
        <v>0</v>
      </c>
      <c r="E356" s="91">
        <v>84100</v>
      </c>
      <c r="F356" s="91">
        <v>152258</v>
      </c>
      <c r="G356" s="91">
        <f t="shared" si="11"/>
        <v>1251134</v>
      </c>
      <c r="H356" s="1"/>
    </row>
    <row r="357" spans="1:8" s="67" customFormat="1" x14ac:dyDescent="0.25">
      <c r="A357" s="89"/>
      <c r="B357" s="100"/>
      <c r="C357" s="91"/>
      <c r="D357" s="91"/>
      <c r="E357" s="91"/>
      <c r="F357" s="91"/>
      <c r="G357" s="91"/>
      <c r="H357" s="1"/>
    </row>
    <row r="358" spans="1:8" s="9" customFormat="1" x14ac:dyDescent="0.25">
      <c r="A358" s="98"/>
      <c r="B358" s="99" t="s">
        <v>16</v>
      </c>
      <c r="C358" s="96">
        <v>19343053</v>
      </c>
      <c r="D358" s="96">
        <v>3587535</v>
      </c>
      <c r="E358" s="96">
        <v>1486255</v>
      </c>
      <c r="F358" s="96">
        <v>0</v>
      </c>
      <c r="G358" s="96">
        <f t="shared" ref="G358:G370" si="12">SUM(C358:F358)</f>
        <v>24416843</v>
      </c>
      <c r="H358" s="8"/>
    </row>
    <row r="359" spans="1:8" s="67" customFormat="1" x14ac:dyDescent="0.25">
      <c r="A359" s="89" t="s">
        <v>16</v>
      </c>
      <c r="B359" s="100" t="s">
        <v>342</v>
      </c>
      <c r="C359" s="91">
        <v>1528442</v>
      </c>
      <c r="D359" s="91">
        <v>0</v>
      </c>
      <c r="E359" s="91">
        <v>115704</v>
      </c>
      <c r="F359" s="91">
        <v>0</v>
      </c>
      <c r="G359" s="91">
        <f t="shared" si="12"/>
        <v>1644146</v>
      </c>
      <c r="H359" s="1"/>
    </row>
    <row r="360" spans="1:8" s="67" customFormat="1" x14ac:dyDescent="0.25">
      <c r="A360" s="89" t="s">
        <v>16</v>
      </c>
      <c r="B360" s="100" t="s">
        <v>343</v>
      </c>
      <c r="C360" s="91">
        <v>2666847</v>
      </c>
      <c r="D360" s="91">
        <v>2050020</v>
      </c>
      <c r="E360" s="91">
        <v>192769</v>
      </c>
      <c r="F360" s="91">
        <v>0</v>
      </c>
      <c r="G360" s="91">
        <f t="shared" si="12"/>
        <v>4909636</v>
      </c>
      <c r="H360" s="1"/>
    </row>
    <row r="361" spans="1:8" s="67" customFormat="1" x14ac:dyDescent="0.25">
      <c r="A361" s="89" t="s">
        <v>16</v>
      </c>
      <c r="B361" s="100" t="s">
        <v>344</v>
      </c>
      <c r="C361" s="91">
        <v>1145563</v>
      </c>
      <c r="D361" s="91">
        <v>0</v>
      </c>
      <c r="E361" s="91">
        <v>92539</v>
      </c>
      <c r="F361" s="91">
        <v>0</v>
      </c>
      <c r="G361" s="91">
        <f t="shared" si="12"/>
        <v>1238102</v>
      </c>
      <c r="H361" s="1"/>
    </row>
    <row r="362" spans="1:8" s="67" customFormat="1" x14ac:dyDescent="0.25">
      <c r="A362" s="89" t="s">
        <v>16</v>
      </c>
      <c r="B362" s="100" t="s">
        <v>345</v>
      </c>
      <c r="C362" s="91">
        <v>844843</v>
      </c>
      <c r="D362" s="91">
        <v>0</v>
      </c>
      <c r="E362" s="91">
        <v>70466</v>
      </c>
      <c r="F362" s="91">
        <v>0</v>
      </c>
      <c r="G362" s="91">
        <f t="shared" si="12"/>
        <v>915309</v>
      </c>
      <c r="H362" s="1"/>
    </row>
    <row r="363" spans="1:8" s="67" customFormat="1" x14ac:dyDescent="0.25">
      <c r="A363" s="89" t="s">
        <v>16</v>
      </c>
      <c r="B363" s="100" t="s">
        <v>346</v>
      </c>
      <c r="C363" s="91">
        <v>1124163</v>
      </c>
      <c r="D363" s="91">
        <v>0</v>
      </c>
      <c r="E363" s="91">
        <v>91301</v>
      </c>
      <c r="F363" s="91">
        <v>0</v>
      </c>
      <c r="G363" s="91">
        <f t="shared" si="12"/>
        <v>1215464</v>
      </c>
      <c r="H363" s="1"/>
    </row>
    <row r="364" spans="1:8" s="67" customFormat="1" x14ac:dyDescent="0.25">
      <c r="A364" s="89" t="s">
        <v>16</v>
      </c>
      <c r="B364" s="100" t="s">
        <v>347</v>
      </c>
      <c r="C364" s="91">
        <v>2608472</v>
      </c>
      <c r="D364" s="91">
        <v>0</v>
      </c>
      <c r="E364" s="91">
        <v>221240</v>
      </c>
      <c r="F364" s="91">
        <v>0</v>
      </c>
      <c r="G364" s="91">
        <f t="shared" si="12"/>
        <v>2829712</v>
      </c>
      <c r="H364" s="1"/>
    </row>
    <row r="365" spans="1:8" s="67" customFormat="1" x14ac:dyDescent="0.25">
      <c r="A365" s="89" t="s">
        <v>16</v>
      </c>
      <c r="B365" s="100" t="s">
        <v>348</v>
      </c>
      <c r="C365" s="91">
        <v>934226</v>
      </c>
      <c r="D365" s="91">
        <v>0</v>
      </c>
      <c r="E365" s="91">
        <v>71483</v>
      </c>
      <c r="F365" s="91">
        <v>0</v>
      </c>
      <c r="G365" s="91">
        <f t="shared" si="12"/>
        <v>1005709</v>
      </c>
      <c r="H365" s="1"/>
    </row>
    <row r="366" spans="1:8" s="67" customFormat="1" x14ac:dyDescent="0.25">
      <c r="A366" s="89" t="s">
        <v>16</v>
      </c>
      <c r="B366" s="100" t="s">
        <v>349</v>
      </c>
      <c r="C366" s="91">
        <v>2572224</v>
      </c>
      <c r="D366" s="91">
        <v>512505</v>
      </c>
      <c r="E366" s="91">
        <v>188593</v>
      </c>
      <c r="F366" s="91">
        <v>0</v>
      </c>
      <c r="G366" s="91">
        <f t="shared" si="12"/>
        <v>3273322</v>
      </c>
      <c r="H366" s="1"/>
    </row>
    <row r="367" spans="1:8" s="67" customFormat="1" x14ac:dyDescent="0.25">
      <c r="A367" s="89" t="s">
        <v>16</v>
      </c>
      <c r="B367" s="100" t="s">
        <v>350</v>
      </c>
      <c r="C367" s="91">
        <v>1081040</v>
      </c>
      <c r="D367" s="91">
        <v>1025010</v>
      </c>
      <c r="E367" s="91">
        <v>81304</v>
      </c>
      <c r="F367" s="91">
        <v>0</v>
      </c>
      <c r="G367" s="91">
        <f t="shared" si="12"/>
        <v>2187354</v>
      </c>
      <c r="H367" s="1"/>
    </row>
    <row r="368" spans="1:8" s="67" customFormat="1" x14ac:dyDescent="0.25">
      <c r="A368" s="89" t="s">
        <v>16</v>
      </c>
      <c r="B368" s="100" t="s">
        <v>351</v>
      </c>
      <c r="C368" s="91">
        <v>1543036</v>
      </c>
      <c r="D368" s="91">
        <v>0</v>
      </c>
      <c r="E368" s="91">
        <v>103333</v>
      </c>
      <c r="F368" s="91">
        <v>0</v>
      </c>
      <c r="G368" s="91">
        <f t="shared" si="12"/>
        <v>1646369</v>
      </c>
      <c r="H368" s="1"/>
    </row>
    <row r="369" spans="1:8" s="67" customFormat="1" x14ac:dyDescent="0.25">
      <c r="A369" s="89" t="s">
        <v>16</v>
      </c>
      <c r="B369" s="100" t="s">
        <v>352</v>
      </c>
      <c r="C369" s="91">
        <v>2531532</v>
      </c>
      <c r="D369" s="91">
        <v>0</v>
      </c>
      <c r="E369" s="91">
        <v>189967</v>
      </c>
      <c r="F369" s="91">
        <v>0</v>
      </c>
      <c r="G369" s="91">
        <f t="shared" si="12"/>
        <v>2721499</v>
      </c>
      <c r="H369" s="1"/>
    </row>
    <row r="370" spans="1:8" s="67" customFormat="1" x14ac:dyDescent="0.25">
      <c r="A370" s="89" t="s">
        <v>16</v>
      </c>
      <c r="B370" s="100" t="s">
        <v>353</v>
      </c>
      <c r="C370" s="91">
        <v>762665</v>
      </c>
      <c r="D370" s="91">
        <v>0</v>
      </c>
      <c r="E370" s="91">
        <v>67556</v>
      </c>
      <c r="F370" s="91">
        <v>0</v>
      </c>
      <c r="G370" s="91">
        <f t="shared" si="12"/>
        <v>830221</v>
      </c>
      <c r="H370" s="1"/>
    </row>
    <row r="371" spans="1:8" s="67" customFormat="1" x14ac:dyDescent="0.25">
      <c r="A371" s="89"/>
      <c r="B371" s="100"/>
      <c r="C371" s="91"/>
      <c r="D371" s="91"/>
      <c r="E371" s="91"/>
      <c r="F371" s="91"/>
      <c r="G371" s="91"/>
      <c r="H371" s="1"/>
    </row>
    <row r="372" spans="1:8" s="9" customFormat="1" x14ac:dyDescent="0.25">
      <c r="A372" s="98"/>
      <c r="B372" s="99" t="s">
        <v>354</v>
      </c>
      <c r="C372" s="96">
        <v>2776686</v>
      </c>
      <c r="D372" s="96">
        <v>0</v>
      </c>
      <c r="E372" s="96">
        <v>0</v>
      </c>
      <c r="F372" s="96">
        <v>0</v>
      </c>
      <c r="G372" s="96">
        <f>SUM(C372:F372)</f>
        <v>2776686</v>
      </c>
      <c r="H372" s="8"/>
    </row>
    <row r="373" spans="1:8" s="67" customFormat="1" x14ac:dyDescent="0.25">
      <c r="A373" s="89" t="s">
        <v>354</v>
      </c>
      <c r="B373" s="100" t="s">
        <v>355</v>
      </c>
      <c r="C373" s="91">
        <v>2776686</v>
      </c>
      <c r="D373" s="91">
        <v>0</v>
      </c>
      <c r="E373" s="91">
        <v>0</v>
      </c>
      <c r="F373" s="91">
        <v>0</v>
      </c>
      <c r="G373" s="91">
        <f>SUM(C373:F373)</f>
        <v>2776686</v>
      </c>
      <c r="H373" s="1"/>
    </row>
    <row r="374" spans="1:8" s="67" customFormat="1" x14ac:dyDescent="0.25">
      <c r="A374" s="89"/>
      <c r="B374" s="100"/>
      <c r="C374" s="91"/>
      <c r="D374" s="91"/>
      <c r="E374" s="91"/>
      <c r="F374" s="91"/>
      <c r="G374" s="91"/>
      <c r="H374" s="1"/>
    </row>
    <row r="375" spans="1:8" s="9" customFormat="1" x14ac:dyDescent="0.25">
      <c r="A375" s="98"/>
      <c r="B375" s="99" t="s">
        <v>168</v>
      </c>
      <c r="C375" s="96">
        <v>5000414</v>
      </c>
      <c r="D375" s="96">
        <v>4100041</v>
      </c>
      <c r="E375" s="96">
        <v>198704</v>
      </c>
      <c r="F375" s="96">
        <v>0</v>
      </c>
      <c r="G375" s="96">
        <f>SUM(C375:F375)</f>
        <v>9299159</v>
      </c>
      <c r="H375" s="8"/>
    </row>
    <row r="376" spans="1:8" s="67" customFormat="1" x14ac:dyDescent="0.25">
      <c r="A376" s="89" t="s">
        <v>168</v>
      </c>
      <c r="B376" s="100" t="s">
        <v>356</v>
      </c>
      <c r="C376" s="91">
        <v>1694550</v>
      </c>
      <c r="D376" s="91">
        <v>3075031</v>
      </c>
      <c r="E376" s="91">
        <v>65376</v>
      </c>
      <c r="F376" s="91">
        <v>0</v>
      </c>
      <c r="G376" s="91">
        <f>SUM(C376:F376)</f>
        <v>4834957</v>
      </c>
      <c r="H376" s="1"/>
    </row>
    <row r="377" spans="1:8" s="67" customFormat="1" x14ac:dyDescent="0.25">
      <c r="A377" s="89" t="s">
        <v>168</v>
      </c>
      <c r="B377" s="100" t="s">
        <v>357</v>
      </c>
      <c r="C377" s="91">
        <v>3305864</v>
      </c>
      <c r="D377" s="91">
        <v>1025010</v>
      </c>
      <c r="E377" s="91">
        <v>133328</v>
      </c>
      <c r="F377" s="91">
        <v>0</v>
      </c>
      <c r="G377" s="91">
        <f>SUM(C377:F377)</f>
        <v>4464202</v>
      </c>
      <c r="H377" s="1"/>
    </row>
    <row r="378" spans="1:8" s="67" customFormat="1" x14ac:dyDescent="0.25">
      <c r="A378" s="89"/>
      <c r="B378" s="100"/>
      <c r="C378" s="91"/>
      <c r="D378" s="91"/>
      <c r="E378" s="91"/>
      <c r="F378" s="91"/>
      <c r="G378" s="91"/>
      <c r="H378" s="1"/>
    </row>
    <row r="379" spans="1:8" s="9" customFormat="1" x14ac:dyDescent="0.25">
      <c r="A379" s="98"/>
      <c r="B379" s="99" t="s">
        <v>119</v>
      </c>
      <c r="C379" s="96">
        <v>12815704</v>
      </c>
      <c r="D379" s="96">
        <v>0</v>
      </c>
      <c r="E379" s="96">
        <v>876919</v>
      </c>
      <c r="F379" s="96">
        <v>0</v>
      </c>
      <c r="G379" s="96">
        <f t="shared" ref="G379:G385" si="13">SUM(C379:F379)</f>
        <v>13692623</v>
      </c>
      <c r="H379" s="8"/>
    </row>
    <row r="380" spans="1:8" s="67" customFormat="1" x14ac:dyDescent="0.25">
      <c r="A380" s="89" t="s">
        <v>119</v>
      </c>
      <c r="B380" s="100" t="s">
        <v>358</v>
      </c>
      <c r="C380" s="91">
        <v>2735779</v>
      </c>
      <c r="D380" s="91">
        <v>0</v>
      </c>
      <c r="E380" s="91">
        <v>187539</v>
      </c>
      <c r="F380" s="91">
        <v>0</v>
      </c>
      <c r="G380" s="91">
        <f t="shared" si="13"/>
        <v>2923318</v>
      </c>
      <c r="H380" s="1"/>
    </row>
    <row r="381" spans="1:8" s="67" customFormat="1" x14ac:dyDescent="0.25">
      <c r="A381" s="89" t="s">
        <v>119</v>
      </c>
      <c r="B381" s="100" t="s">
        <v>359</v>
      </c>
      <c r="C381" s="91">
        <v>2338519</v>
      </c>
      <c r="D381" s="91">
        <v>0</v>
      </c>
      <c r="E381" s="91">
        <v>161833</v>
      </c>
      <c r="F381" s="91">
        <v>0</v>
      </c>
      <c r="G381" s="91">
        <f t="shared" si="13"/>
        <v>2500352</v>
      </c>
      <c r="H381" s="1"/>
    </row>
    <row r="382" spans="1:8" s="67" customFormat="1" x14ac:dyDescent="0.25">
      <c r="A382" s="89" t="s">
        <v>119</v>
      </c>
      <c r="B382" s="100" t="s">
        <v>360</v>
      </c>
      <c r="C382" s="91">
        <v>677668</v>
      </c>
      <c r="D382" s="91">
        <v>0</v>
      </c>
      <c r="E382" s="91">
        <v>52539</v>
      </c>
      <c r="F382" s="91">
        <v>0</v>
      </c>
      <c r="G382" s="91">
        <f t="shared" si="13"/>
        <v>730207</v>
      </c>
      <c r="H382" s="1"/>
    </row>
    <row r="383" spans="1:8" s="67" customFormat="1" x14ac:dyDescent="0.25">
      <c r="A383" s="89" t="s">
        <v>119</v>
      </c>
      <c r="B383" s="100" t="s">
        <v>361</v>
      </c>
      <c r="C383" s="91">
        <v>4061570</v>
      </c>
      <c r="D383" s="91">
        <v>0</v>
      </c>
      <c r="E383" s="91">
        <v>273326</v>
      </c>
      <c r="F383" s="91">
        <v>0</v>
      </c>
      <c r="G383" s="91">
        <f t="shared" si="13"/>
        <v>4334896</v>
      </c>
      <c r="H383" s="1"/>
    </row>
    <row r="384" spans="1:8" s="67" customFormat="1" x14ac:dyDescent="0.25">
      <c r="A384" s="89" t="s">
        <v>119</v>
      </c>
      <c r="B384" s="100" t="s">
        <v>362</v>
      </c>
      <c r="C384" s="91">
        <v>1648301</v>
      </c>
      <c r="D384" s="91">
        <v>0</v>
      </c>
      <c r="E384" s="91">
        <v>111157</v>
      </c>
      <c r="F384" s="91">
        <v>0</v>
      </c>
      <c r="G384" s="91">
        <f t="shared" si="13"/>
        <v>1759458</v>
      </c>
      <c r="H384" s="1"/>
    </row>
    <row r="385" spans="1:8" s="67" customFormat="1" x14ac:dyDescent="0.25">
      <c r="A385" s="89" t="s">
        <v>119</v>
      </c>
      <c r="B385" s="100" t="s">
        <v>363</v>
      </c>
      <c r="C385" s="91">
        <v>1353867</v>
      </c>
      <c r="D385" s="91">
        <v>0</v>
      </c>
      <c r="E385" s="91">
        <v>90525</v>
      </c>
      <c r="F385" s="91">
        <v>0</v>
      </c>
      <c r="G385" s="91">
        <f t="shared" si="13"/>
        <v>1444392</v>
      </c>
      <c r="H385" s="1"/>
    </row>
    <row r="386" spans="1:8" s="67" customFormat="1" x14ac:dyDescent="0.25">
      <c r="A386" s="89"/>
      <c r="B386" s="100"/>
      <c r="C386" s="91"/>
      <c r="D386" s="91"/>
      <c r="E386" s="91"/>
      <c r="F386" s="91"/>
      <c r="G386" s="91"/>
      <c r="H386" s="1"/>
    </row>
    <row r="387" spans="1:8" s="9" customFormat="1" x14ac:dyDescent="0.25">
      <c r="A387" s="98"/>
      <c r="B387" s="99" t="s">
        <v>28</v>
      </c>
      <c r="C387" s="96">
        <v>16134503</v>
      </c>
      <c r="D387" s="96">
        <v>10268197</v>
      </c>
      <c r="E387" s="96">
        <v>852484</v>
      </c>
      <c r="F387" s="96">
        <v>0</v>
      </c>
      <c r="G387" s="96">
        <f t="shared" ref="G387:G398" si="14">SUM(C387:F387)</f>
        <v>27255184</v>
      </c>
      <c r="H387" s="8"/>
    </row>
    <row r="388" spans="1:8" s="67" customFormat="1" x14ac:dyDescent="0.25">
      <c r="A388" s="89" t="s">
        <v>28</v>
      </c>
      <c r="B388" s="100" t="s">
        <v>364</v>
      </c>
      <c r="C388" s="91">
        <v>1351492</v>
      </c>
      <c r="D388" s="91">
        <v>0</v>
      </c>
      <c r="E388" s="91">
        <v>88896</v>
      </c>
      <c r="F388" s="91">
        <v>0</v>
      </c>
      <c r="G388" s="91">
        <f t="shared" si="14"/>
        <v>1440388</v>
      </c>
      <c r="H388" s="1"/>
    </row>
    <row r="389" spans="1:8" s="67" customFormat="1" x14ac:dyDescent="0.25">
      <c r="A389" s="89" t="s">
        <v>28</v>
      </c>
      <c r="B389" s="100" t="s">
        <v>365</v>
      </c>
      <c r="C389" s="91">
        <v>375845</v>
      </c>
      <c r="D389" s="91">
        <v>0</v>
      </c>
      <c r="E389" s="91">
        <v>21289</v>
      </c>
      <c r="F389" s="91">
        <v>0</v>
      </c>
      <c r="G389" s="91">
        <f t="shared" si="14"/>
        <v>397134</v>
      </c>
      <c r="H389" s="1"/>
    </row>
    <row r="390" spans="1:8" s="67" customFormat="1" x14ac:dyDescent="0.25">
      <c r="A390" s="89" t="s">
        <v>28</v>
      </c>
      <c r="B390" s="100" t="s">
        <v>366</v>
      </c>
      <c r="C390" s="91">
        <v>3047066</v>
      </c>
      <c r="D390" s="91">
        <v>1537515</v>
      </c>
      <c r="E390" s="91">
        <v>150403</v>
      </c>
      <c r="F390" s="91">
        <v>0</v>
      </c>
      <c r="G390" s="91">
        <f t="shared" si="14"/>
        <v>4734984</v>
      </c>
      <c r="H390" s="1"/>
    </row>
    <row r="391" spans="1:8" s="67" customFormat="1" x14ac:dyDescent="0.25">
      <c r="A391" s="89" t="s">
        <v>28</v>
      </c>
      <c r="B391" s="100" t="s">
        <v>367</v>
      </c>
      <c r="C391" s="91">
        <v>3074</v>
      </c>
      <c r="D391" s="91">
        <v>2953</v>
      </c>
      <c r="E391" s="91">
        <v>179</v>
      </c>
      <c r="F391" s="91">
        <v>0</v>
      </c>
      <c r="G391" s="91">
        <f t="shared" si="14"/>
        <v>6206</v>
      </c>
      <c r="H391" s="1"/>
    </row>
    <row r="392" spans="1:8" s="67" customFormat="1" x14ac:dyDescent="0.25">
      <c r="A392" s="89" t="s">
        <v>28</v>
      </c>
      <c r="B392" s="100" t="s">
        <v>368</v>
      </c>
      <c r="C392" s="91">
        <v>3762881</v>
      </c>
      <c r="D392" s="91">
        <v>2562526</v>
      </c>
      <c r="E392" s="91">
        <v>165378</v>
      </c>
      <c r="F392" s="91">
        <v>0</v>
      </c>
      <c r="G392" s="91">
        <f t="shared" si="14"/>
        <v>6490785</v>
      </c>
      <c r="H392" s="1"/>
    </row>
    <row r="393" spans="1:8" s="67" customFormat="1" x14ac:dyDescent="0.25">
      <c r="A393" s="89" t="s">
        <v>28</v>
      </c>
      <c r="B393" s="100" t="s">
        <v>369</v>
      </c>
      <c r="C393" s="91">
        <v>1572081</v>
      </c>
      <c r="D393" s="91">
        <v>1537515</v>
      </c>
      <c r="E393" s="91">
        <v>96777</v>
      </c>
      <c r="F393" s="91">
        <v>0</v>
      </c>
      <c r="G393" s="91">
        <f t="shared" si="14"/>
        <v>3206373</v>
      </c>
      <c r="H393" s="1"/>
    </row>
    <row r="394" spans="1:8" s="67" customFormat="1" x14ac:dyDescent="0.25">
      <c r="A394" s="89" t="s">
        <v>28</v>
      </c>
      <c r="B394" s="100" t="s">
        <v>370</v>
      </c>
      <c r="C394" s="91">
        <v>1462672</v>
      </c>
      <c r="D394" s="91">
        <v>1537515</v>
      </c>
      <c r="E394" s="91">
        <v>72606</v>
      </c>
      <c r="F394" s="91">
        <v>0</v>
      </c>
      <c r="G394" s="91">
        <f t="shared" si="14"/>
        <v>3072793</v>
      </c>
      <c r="H394" s="1"/>
    </row>
    <row r="395" spans="1:8" s="67" customFormat="1" x14ac:dyDescent="0.25">
      <c r="A395" s="89" t="s">
        <v>28</v>
      </c>
      <c r="B395" s="100" t="s">
        <v>371</v>
      </c>
      <c r="C395" s="91">
        <v>50862</v>
      </c>
      <c r="D395" s="91">
        <v>0</v>
      </c>
      <c r="E395" s="91">
        <v>2869</v>
      </c>
      <c r="F395" s="91">
        <v>0</v>
      </c>
      <c r="G395" s="91">
        <f t="shared" si="14"/>
        <v>53731</v>
      </c>
      <c r="H395" s="1"/>
    </row>
    <row r="396" spans="1:8" s="67" customFormat="1" x14ac:dyDescent="0.25">
      <c r="A396" s="89" t="s">
        <v>28</v>
      </c>
      <c r="B396" s="100" t="s">
        <v>372</v>
      </c>
      <c r="C396" s="91">
        <v>1369989</v>
      </c>
      <c r="D396" s="91">
        <v>1537515</v>
      </c>
      <c r="E396" s="91">
        <v>74618</v>
      </c>
      <c r="F396" s="91">
        <v>0</v>
      </c>
      <c r="G396" s="91">
        <f t="shared" si="14"/>
        <v>2982122</v>
      </c>
      <c r="H396" s="1"/>
    </row>
    <row r="397" spans="1:8" s="67" customFormat="1" x14ac:dyDescent="0.25">
      <c r="A397" s="89" t="s">
        <v>28</v>
      </c>
      <c r="B397" s="100" t="s">
        <v>373</v>
      </c>
      <c r="C397" s="91">
        <v>12760</v>
      </c>
      <c r="D397" s="91">
        <v>15143</v>
      </c>
      <c r="E397" s="91">
        <v>842</v>
      </c>
      <c r="F397" s="91">
        <v>0</v>
      </c>
      <c r="G397" s="91">
        <f t="shared" si="14"/>
        <v>28745</v>
      </c>
      <c r="H397" s="1"/>
    </row>
    <row r="398" spans="1:8" s="67" customFormat="1" x14ac:dyDescent="0.25">
      <c r="A398" s="89" t="s">
        <v>28</v>
      </c>
      <c r="B398" s="100" t="s">
        <v>374</v>
      </c>
      <c r="C398" s="91">
        <v>3125781</v>
      </c>
      <c r="D398" s="91">
        <v>1537515</v>
      </c>
      <c r="E398" s="91">
        <v>178627</v>
      </c>
      <c r="F398" s="91">
        <v>0</v>
      </c>
      <c r="G398" s="91">
        <f t="shared" si="14"/>
        <v>4841923</v>
      </c>
      <c r="H398" s="1"/>
    </row>
    <row r="399" spans="1:8" s="67" customFormat="1" x14ac:dyDescent="0.25">
      <c r="A399" s="89"/>
      <c r="B399" s="100"/>
      <c r="C399" s="91"/>
      <c r="D399" s="91"/>
      <c r="E399" s="91"/>
      <c r="F399" s="91"/>
      <c r="G399" s="91"/>
      <c r="H399" s="1"/>
    </row>
    <row r="400" spans="1:8" s="9" customFormat="1" x14ac:dyDescent="0.25">
      <c r="A400" s="98"/>
      <c r="B400" s="99" t="s">
        <v>30</v>
      </c>
      <c r="C400" s="96">
        <v>17819452</v>
      </c>
      <c r="D400" s="96">
        <v>8112075</v>
      </c>
      <c r="E400" s="96">
        <v>1121792</v>
      </c>
      <c r="F400" s="96">
        <v>0</v>
      </c>
      <c r="G400" s="96">
        <f t="shared" ref="G400:G410" si="15">SUM(C400:F400)</f>
        <v>27053319</v>
      </c>
      <c r="H400" s="8"/>
    </row>
    <row r="401" spans="1:8" s="67" customFormat="1" x14ac:dyDescent="0.25">
      <c r="A401" s="89" t="s">
        <v>30</v>
      </c>
      <c r="B401" s="100" t="s">
        <v>375</v>
      </c>
      <c r="C401" s="91">
        <v>1436474</v>
      </c>
      <c r="D401" s="91">
        <v>0</v>
      </c>
      <c r="E401" s="91">
        <v>98987</v>
      </c>
      <c r="F401" s="91">
        <v>0</v>
      </c>
      <c r="G401" s="91">
        <f t="shared" si="15"/>
        <v>1535461</v>
      </c>
      <c r="H401" s="1"/>
    </row>
    <row r="402" spans="1:8" s="67" customFormat="1" x14ac:dyDescent="0.25">
      <c r="A402" s="89" t="s">
        <v>30</v>
      </c>
      <c r="B402" s="100" t="s">
        <v>376</v>
      </c>
      <c r="C402" s="91">
        <v>2503471</v>
      </c>
      <c r="D402" s="91">
        <v>2050020</v>
      </c>
      <c r="E402" s="91">
        <v>137063</v>
      </c>
      <c r="F402" s="91">
        <v>0</v>
      </c>
      <c r="G402" s="91">
        <f t="shared" si="15"/>
        <v>4690554</v>
      </c>
      <c r="H402" s="1"/>
    </row>
    <row r="403" spans="1:8" s="67" customFormat="1" x14ac:dyDescent="0.25">
      <c r="A403" s="89" t="s">
        <v>30</v>
      </c>
      <c r="B403" s="100" t="s">
        <v>377</v>
      </c>
      <c r="C403" s="91">
        <v>1269061</v>
      </c>
      <c r="D403" s="91">
        <v>0</v>
      </c>
      <c r="E403" s="91">
        <v>75914</v>
      </c>
      <c r="F403" s="91">
        <v>0</v>
      </c>
      <c r="G403" s="91">
        <f t="shared" si="15"/>
        <v>1344975</v>
      </c>
      <c r="H403" s="1"/>
    </row>
    <row r="404" spans="1:8" s="67" customFormat="1" x14ac:dyDescent="0.25">
      <c r="A404" s="89" t="s">
        <v>30</v>
      </c>
      <c r="B404" s="100" t="s">
        <v>378</v>
      </c>
      <c r="C404" s="91">
        <v>2685245</v>
      </c>
      <c r="D404" s="91">
        <v>0</v>
      </c>
      <c r="E404" s="91">
        <v>183577</v>
      </c>
      <c r="F404" s="91">
        <v>0</v>
      </c>
      <c r="G404" s="91">
        <f t="shared" si="15"/>
        <v>2868822</v>
      </c>
      <c r="H404" s="1"/>
    </row>
    <row r="405" spans="1:8" s="67" customFormat="1" x14ac:dyDescent="0.25">
      <c r="A405" s="89" t="s">
        <v>30</v>
      </c>
      <c r="B405" s="100" t="s">
        <v>379</v>
      </c>
      <c r="C405" s="91">
        <v>1245759</v>
      </c>
      <c r="D405" s="91">
        <v>0</v>
      </c>
      <c r="E405" s="91">
        <v>77898</v>
      </c>
      <c r="F405" s="91">
        <v>0</v>
      </c>
      <c r="G405" s="91">
        <f t="shared" si="15"/>
        <v>1323657</v>
      </c>
      <c r="H405" s="1"/>
    </row>
    <row r="406" spans="1:8" s="67" customFormat="1" x14ac:dyDescent="0.25">
      <c r="A406" s="89" t="s">
        <v>30</v>
      </c>
      <c r="B406" s="100" t="s">
        <v>380</v>
      </c>
      <c r="C406" s="91">
        <v>3396702</v>
      </c>
      <c r="D406" s="91">
        <v>2562526</v>
      </c>
      <c r="E406" s="91">
        <v>195568</v>
      </c>
      <c r="F406" s="91">
        <v>0</v>
      </c>
      <c r="G406" s="91">
        <f t="shared" si="15"/>
        <v>6154796</v>
      </c>
      <c r="H406" s="1"/>
    </row>
    <row r="407" spans="1:8" s="67" customFormat="1" x14ac:dyDescent="0.25">
      <c r="A407" s="89" t="s">
        <v>30</v>
      </c>
      <c r="B407" s="100" t="s">
        <v>381</v>
      </c>
      <c r="C407" s="91">
        <v>1188913</v>
      </c>
      <c r="D407" s="91">
        <v>1449509</v>
      </c>
      <c r="E407" s="91">
        <v>83757</v>
      </c>
      <c r="F407" s="91">
        <v>0</v>
      </c>
      <c r="G407" s="91">
        <f t="shared" si="15"/>
        <v>2722179</v>
      </c>
      <c r="H407" s="1"/>
    </row>
    <row r="408" spans="1:8" s="67" customFormat="1" x14ac:dyDescent="0.25">
      <c r="A408" s="89" t="s">
        <v>30</v>
      </c>
      <c r="B408" s="100" t="s">
        <v>382</v>
      </c>
      <c r="C408" s="91">
        <v>1651241</v>
      </c>
      <c r="D408" s="91">
        <v>1537515</v>
      </c>
      <c r="E408" s="91">
        <v>105044</v>
      </c>
      <c r="F408" s="91">
        <v>0</v>
      </c>
      <c r="G408" s="91">
        <f t="shared" si="15"/>
        <v>3293800</v>
      </c>
      <c r="H408" s="1"/>
    </row>
    <row r="409" spans="1:8" s="67" customFormat="1" x14ac:dyDescent="0.25">
      <c r="A409" s="89" t="s">
        <v>30</v>
      </c>
      <c r="B409" s="100" t="s">
        <v>383</v>
      </c>
      <c r="C409" s="91">
        <v>1540729</v>
      </c>
      <c r="D409" s="91">
        <v>0</v>
      </c>
      <c r="E409" s="91">
        <v>99417</v>
      </c>
      <c r="F409" s="91">
        <v>0</v>
      </c>
      <c r="G409" s="91">
        <f t="shared" si="15"/>
        <v>1640146</v>
      </c>
      <c r="H409" s="1"/>
    </row>
    <row r="410" spans="1:8" s="67" customFormat="1" x14ac:dyDescent="0.25">
      <c r="A410" s="89" t="s">
        <v>30</v>
      </c>
      <c r="B410" s="100" t="s">
        <v>384</v>
      </c>
      <c r="C410" s="91">
        <v>901857</v>
      </c>
      <c r="D410" s="91">
        <v>512505</v>
      </c>
      <c r="E410" s="91">
        <v>64567</v>
      </c>
      <c r="F410" s="91">
        <v>0</v>
      </c>
      <c r="G410" s="91">
        <f t="shared" si="15"/>
        <v>1478929</v>
      </c>
      <c r="H410" s="1"/>
    </row>
    <row r="411" spans="1:8" s="67" customFormat="1" x14ac:dyDescent="0.25">
      <c r="A411" s="89"/>
      <c r="B411" s="100"/>
      <c r="C411" s="91"/>
      <c r="D411" s="91"/>
      <c r="E411" s="91"/>
      <c r="F411" s="91"/>
      <c r="G411" s="91"/>
      <c r="H411" s="1"/>
    </row>
    <row r="412" spans="1:8" s="9" customFormat="1" x14ac:dyDescent="0.25">
      <c r="A412" s="98"/>
      <c r="B412" s="99" t="s">
        <v>141</v>
      </c>
      <c r="C412" s="96">
        <v>13783212</v>
      </c>
      <c r="D412" s="96">
        <v>5125051</v>
      </c>
      <c r="E412" s="96">
        <v>804979</v>
      </c>
      <c r="F412" s="96">
        <v>0</v>
      </c>
      <c r="G412" s="96">
        <f t="shared" ref="G412:G418" si="16">SUM(C412:F412)</f>
        <v>19713242</v>
      </c>
      <c r="H412" s="8"/>
    </row>
    <row r="413" spans="1:8" s="67" customFormat="1" x14ac:dyDescent="0.25">
      <c r="A413" s="89" t="s">
        <v>141</v>
      </c>
      <c r="B413" s="100" t="s">
        <v>385</v>
      </c>
      <c r="C413" s="91">
        <v>1627973</v>
      </c>
      <c r="D413" s="91">
        <v>2562526</v>
      </c>
      <c r="E413" s="91">
        <v>81314</v>
      </c>
      <c r="F413" s="91">
        <v>0</v>
      </c>
      <c r="G413" s="91">
        <f t="shared" si="16"/>
        <v>4271813</v>
      </c>
      <c r="H413" s="1"/>
    </row>
    <row r="414" spans="1:8" s="67" customFormat="1" x14ac:dyDescent="0.25">
      <c r="A414" s="89" t="s">
        <v>141</v>
      </c>
      <c r="B414" s="100" t="s">
        <v>386</v>
      </c>
      <c r="C414" s="91">
        <v>3994310</v>
      </c>
      <c r="D414" s="91">
        <v>512505</v>
      </c>
      <c r="E414" s="91">
        <v>236364</v>
      </c>
      <c r="F414" s="91">
        <v>0</v>
      </c>
      <c r="G414" s="91">
        <f t="shared" si="16"/>
        <v>4743179</v>
      </c>
      <c r="H414" s="1"/>
    </row>
    <row r="415" spans="1:8" s="67" customFormat="1" x14ac:dyDescent="0.25">
      <c r="A415" s="89" t="s">
        <v>141</v>
      </c>
      <c r="B415" s="100" t="s">
        <v>371</v>
      </c>
      <c r="C415" s="91">
        <v>1347577</v>
      </c>
      <c r="D415" s="91">
        <v>0</v>
      </c>
      <c r="E415" s="91">
        <v>83069</v>
      </c>
      <c r="F415" s="91">
        <v>0</v>
      </c>
      <c r="G415" s="91">
        <f t="shared" si="16"/>
        <v>1430646</v>
      </c>
      <c r="H415" s="1"/>
    </row>
    <row r="416" spans="1:8" s="67" customFormat="1" x14ac:dyDescent="0.25">
      <c r="A416" s="89" t="s">
        <v>141</v>
      </c>
      <c r="B416" s="100" t="s">
        <v>387</v>
      </c>
      <c r="C416" s="91">
        <v>2841134</v>
      </c>
      <c r="D416" s="91">
        <v>2050020</v>
      </c>
      <c r="E416" s="91">
        <v>155428</v>
      </c>
      <c r="F416" s="91">
        <v>0</v>
      </c>
      <c r="G416" s="91">
        <f t="shared" si="16"/>
        <v>5046582</v>
      </c>
      <c r="H416" s="1"/>
    </row>
    <row r="417" spans="1:8" s="67" customFormat="1" x14ac:dyDescent="0.25">
      <c r="A417" s="89" t="s">
        <v>141</v>
      </c>
      <c r="B417" s="100" t="s">
        <v>388</v>
      </c>
      <c r="C417" s="91">
        <v>1790455</v>
      </c>
      <c r="D417" s="91">
        <v>0</v>
      </c>
      <c r="E417" s="91">
        <v>108907</v>
      </c>
      <c r="F417" s="91">
        <v>0</v>
      </c>
      <c r="G417" s="91">
        <f t="shared" si="16"/>
        <v>1899362</v>
      </c>
      <c r="H417" s="1"/>
    </row>
    <row r="418" spans="1:8" s="67" customFormat="1" x14ac:dyDescent="0.25">
      <c r="A418" s="89" t="s">
        <v>141</v>
      </c>
      <c r="B418" s="100" t="s">
        <v>389</v>
      </c>
      <c r="C418" s="91">
        <v>2181763</v>
      </c>
      <c r="D418" s="91">
        <v>0</v>
      </c>
      <c r="E418" s="91">
        <v>139897</v>
      </c>
      <c r="F418" s="91">
        <v>0</v>
      </c>
      <c r="G418" s="91">
        <f t="shared" si="16"/>
        <v>2321660</v>
      </c>
      <c r="H418" s="1"/>
    </row>
    <row r="419" spans="1:8" s="67" customFormat="1" x14ac:dyDescent="0.25">
      <c r="A419" s="89"/>
      <c r="B419" s="100"/>
      <c r="C419" s="91"/>
      <c r="D419" s="91"/>
      <c r="E419" s="91"/>
      <c r="F419" s="91"/>
      <c r="G419" s="91"/>
      <c r="H419" s="1"/>
    </row>
    <row r="420" spans="1:8" s="9" customFormat="1" x14ac:dyDescent="0.25">
      <c r="A420" s="98"/>
      <c r="B420" s="99" t="s">
        <v>45</v>
      </c>
      <c r="C420" s="96">
        <v>6584712</v>
      </c>
      <c r="D420" s="96">
        <v>1551638</v>
      </c>
      <c r="E420" s="96">
        <v>369222</v>
      </c>
      <c r="F420" s="96">
        <v>0</v>
      </c>
      <c r="G420" s="96">
        <f>SUM(C420:F420)</f>
        <v>8505572</v>
      </c>
      <c r="H420" s="8"/>
    </row>
    <row r="421" spans="1:8" s="67" customFormat="1" x14ac:dyDescent="0.25">
      <c r="A421" s="89" t="s">
        <v>45</v>
      </c>
      <c r="B421" s="100" t="s">
        <v>390</v>
      </c>
      <c r="C421" s="91">
        <v>2402134</v>
      </c>
      <c r="D421" s="91">
        <v>1537515</v>
      </c>
      <c r="E421" s="91">
        <v>114425</v>
      </c>
      <c r="F421" s="91">
        <v>0</v>
      </c>
      <c r="G421" s="91">
        <f>SUM(C421:F421)</f>
        <v>4054074</v>
      </c>
      <c r="H421" s="1"/>
    </row>
    <row r="422" spans="1:8" s="67" customFormat="1" x14ac:dyDescent="0.25">
      <c r="A422" s="89" t="s">
        <v>45</v>
      </c>
      <c r="B422" s="100" t="s">
        <v>391</v>
      </c>
      <c r="C422" s="91">
        <v>1322469</v>
      </c>
      <c r="D422" s="91">
        <v>0</v>
      </c>
      <c r="E422" s="91">
        <v>72817</v>
      </c>
      <c r="F422" s="91">
        <v>0</v>
      </c>
      <c r="G422" s="91">
        <f>SUM(C422:F422)</f>
        <v>1395286</v>
      </c>
      <c r="H422" s="1"/>
    </row>
    <row r="423" spans="1:8" s="67" customFormat="1" x14ac:dyDescent="0.25">
      <c r="A423" s="89" t="s">
        <v>45</v>
      </c>
      <c r="B423" s="100" t="s">
        <v>392</v>
      </c>
      <c r="C423" s="91">
        <v>40823</v>
      </c>
      <c r="D423" s="91">
        <v>14123</v>
      </c>
      <c r="E423" s="91">
        <v>2562</v>
      </c>
      <c r="F423" s="91">
        <v>0</v>
      </c>
      <c r="G423" s="91">
        <f>SUM(C423:F423)</f>
        <v>57508</v>
      </c>
      <c r="H423" s="1"/>
    </row>
    <row r="424" spans="1:8" s="67" customFormat="1" x14ac:dyDescent="0.25">
      <c r="A424" s="89" t="s">
        <v>45</v>
      </c>
      <c r="B424" s="100" t="s">
        <v>393</v>
      </c>
      <c r="C424" s="91">
        <v>2819286</v>
      </c>
      <c r="D424" s="91">
        <v>0</v>
      </c>
      <c r="E424" s="91">
        <v>179418</v>
      </c>
      <c r="F424" s="91">
        <v>0</v>
      </c>
      <c r="G424" s="91">
        <f>SUM(C424:F424)</f>
        <v>2998704</v>
      </c>
      <c r="H424" s="1"/>
    </row>
    <row r="425" spans="1:8" s="67" customFormat="1" x14ac:dyDescent="0.25">
      <c r="A425" s="89"/>
      <c r="B425" s="100"/>
      <c r="C425" s="91"/>
      <c r="D425" s="91"/>
      <c r="E425" s="91"/>
      <c r="F425" s="91"/>
      <c r="G425" s="91"/>
      <c r="H425" s="1"/>
    </row>
    <row r="426" spans="1:8" s="9" customFormat="1" x14ac:dyDescent="0.25">
      <c r="A426" s="98"/>
      <c r="B426" s="99" t="s">
        <v>31</v>
      </c>
      <c r="C426" s="96">
        <v>5702333</v>
      </c>
      <c r="D426" s="96">
        <v>3059887</v>
      </c>
      <c r="E426" s="96">
        <v>371640</v>
      </c>
      <c r="F426" s="96">
        <v>0</v>
      </c>
      <c r="G426" s="96">
        <f>SUM(C426:F426)</f>
        <v>9133860</v>
      </c>
      <c r="H426" s="8"/>
    </row>
    <row r="427" spans="1:8" s="67" customFormat="1" x14ac:dyDescent="0.25">
      <c r="A427" s="89" t="s">
        <v>31</v>
      </c>
      <c r="B427" s="100" t="s">
        <v>394</v>
      </c>
      <c r="C427" s="91">
        <v>1954526</v>
      </c>
      <c r="D427" s="91">
        <v>0</v>
      </c>
      <c r="E427" s="91">
        <v>120862</v>
      </c>
      <c r="F427" s="91">
        <v>0</v>
      </c>
      <c r="G427" s="91">
        <f>SUM(C427:F427)</f>
        <v>2075388</v>
      </c>
      <c r="H427" s="1"/>
    </row>
    <row r="428" spans="1:8" s="67" customFormat="1" x14ac:dyDescent="0.25">
      <c r="A428" s="89" t="s">
        <v>31</v>
      </c>
      <c r="B428" s="100" t="s">
        <v>395</v>
      </c>
      <c r="C428" s="91">
        <v>1314331</v>
      </c>
      <c r="D428" s="91">
        <v>1025010</v>
      </c>
      <c r="E428" s="91">
        <v>94452</v>
      </c>
      <c r="F428" s="91">
        <v>0</v>
      </c>
      <c r="G428" s="91">
        <f>SUM(C428:F428)</f>
        <v>2433793</v>
      </c>
      <c r="H428" s="1"/>
    </row>
    <row r="429" spans="1:8" s="67" customFormat="1" x14ac:dyDescent="0.25">
      <c r="A429" s="89" t="s">
        <v>31</v>
      </c>
      <c r="B429" s="100" t="s">
        <v>396</v>
      </c>
      <c r="C429" s="91">
        <v>1582540</v>
      </c>
      <c r="D429" s="91">
        <v>1025010</v>
      </c>
      <c r="E429" s="91">
        <v>94443</v>
      </c>
      <c r="F429" s="91">
        <v>0</v>
      </c>
      <c r="G429" s="91">
        <f>SUM(C429:F429)</f>
        <v>2701993</v>
      </c>
      <c r="H429" s="1"/>
    </row>
    <row r="430" spans="1:8" s="67" customFormat="1" x14ac:dyDescent="0.25">
      <c r="A430" s="89" t="s">
        <v>31</v>
      </c>
      <c r="B430" s="100" t="s">
        <v>373</v>
      </c>
      <c r="C430" s="91">
        <v>850936</v>
      </c>
      <c r="D430" s="91">
        <v>1009867</v>
      </c>
      <c r="E430" s="91">
        <v>61883</v>
      </c>
      <c r="F430" s="91">
        <v>0</v>
      </c>
      <c r="G430" s="91">
        <f>SUM(C430:F430)</f>
        <v>1922686</v>
      </c>
      <c r="H430" s="1"/>
    </row>
    <row r="431" spans="1:8" s="67" customFormat="1" x14ac:dyDescent="0.25">
      <c r="A431" s="89"/>
      <c r="B431" s="100"/>
      <c r="C431" s="91"/>
      <c r="D431" s="91"/>
      <c r="E431" s="91"/>
      <c r="F431" s="91"/>
      <c r="G431" s="91"/>
      <c r="H431" s="1"/>
    </row>
    <row r="432" spans="1:8" s="9" customFormat="1" x14ac:dyDescent="0.25">
      <c r="A432" s="98"/>
      <c r="B432" s="99" t="s">
        <v>114</v>
      </c>
      <c r="C432" s="96">
        <v>13690286</v>
      </c>
      <c r="D432" s="96">
        <v>0</v>
      </c>
      <c r="E432" s="96">
        <v>862805</v>
      </c>
      <c r="F432" s="96">
        <v>0</v>
      </c>
      <c r="G432" s="96">
        <f t="shared" ref="G432:G439" si="17">SUM(C432:F432)</f>
        <v>14553091</v>
      </c>
      <c r="H432" s="8"/>
    </row>
    <row r="433" spans="1:8" s="67" customFormat="1" x14ac:dyDescent="0.25">
      <c r="A433" s="89" t="s">
        <v>114</v>
      </c>
      <c r="B433" s="100" t="s">
        <v>397</v>
      </c>
      <c r="C433" s="91">
        <v>1344210</v>
      </c>
      <c r="D433" s="91">
        <v>0</v>
      </c>
      <c r="E433" s="91">
        <v>86162</v>
      </c>
      <c r="F433" s="91">
        <v>0</v>
      </c>
      <c r="G433" s="91">
        <f t="shared" si="17"/>
        <v>1430372</v>
      </c>
      <c r="H433" s="1"/>
    </row>
    <row r="434" spans="1:8" s="67" customFormat="1" x14ac:dyDescent="0.25">
      <c r="A434" s="89" t="s">
        <v>114</v>
      </c>
      <c r="B434" s="100" t="s">
        <v>398</v>
      </c>
      <c r="C434" s="91">
        <v>1166729</v>
      </c>
      <c r="D434" s="91">
        <v>0</v>
      </c>
      <c r="E434" s="91">
        <v>79803</v>
      </c>
      <c r="F434" s="91">
        <v>0</v>
      </c>
      <c r="G434" s="91">
        <f t="shared" si="17"/>
        <v>1246532</v>
      </c>
      <c r="H434" s="1"/>
    </row>
    <row r="435" spans="1:8" s="67" customFormat="1" x14ac:dyDescent="0.25">
      <c r="A435" s="89" t="s">
        <v>114</v>
      </c>
      <c r="B435" s="100" t="s">
        <v>399</v>
      </c>
      <c r="C435" s="91">
        <v>2646847</v>
      </c>
      <c r="D435" s="91">
        <v>0</v>
      </c>
      <c r="E435" s="91">
        <v>160079</v>
      </c>
      <c r="F435" s="91">
        <v>0</v>
      </c>
      <c r="G435" s="91">
        <f t="shared" si="17"/>
        <v>2806926</v>
      </c>
      <c r="H435" s="1"/>
    </row>
    <row r="436" spans="1:8" s="67" customFormat="1" x14ac:dyDescent="0.25">
      <c r="A436" s="89" t="s">
        <v>114</v>
      </c>
      <c r="B436" s="100" t="s">
        <v>400</v>
      </c>
      <c r="C436" s="91">
        <v>2753506</v>
      </c>
      <c r="D436" s="91">
        <v>0</v>
      </c>
      <c r="E436" s="91">
        <v>178806</v>
      </c>
      <c r="F436" s="91">
        <v>0</v>
      </c>
      <c r="G436" s="91">
        <f t="shared" si="17"/>
        <v>2932312</v>
      </c>
      <c r="H436" s="1"/>
    </row>
    <row r="437" spans="1:8" s="67" customFormat="1" x14ac:dyDescent="0.25">
      <c r="A437" s="89" t="s">
        <v>114</v>
      </c>
      <c r="B437" s="100" t="s">
        <v>401</v>
      </c>
      <c r="C437" s="91">
        <v>1883215</v>
      </c>
      <c r="D437" s="91">
        <v>0</v>
      </c>
      <c r="E437" s="91">
        <v>125178</v>
      </c>
      <c r="F437" s="91">
        <v>0</v>
      </c>
      <c r="G437" s="91">
        <f t="shared" si="17"/>
        <v>2008393</v>
      </c>
      <c r="H437" s="1"/>
    </row>
    <row r="438" spans="1:8" s="67" customFormat="1" x14ac:dyDescent="0.25">
      <c r="A438" s="89" t="s">
        <v>114</v>
      </c>
      <c r="B438" s="100" t="s">
        <v>402</v>
      </c>
      <c r="C438" s="91">
        <v>2159098</v>
      </c>
      <c r="D438" s="91">
        <v>0</v>
      </c>
      <c r="E438" s="91">
        <v>132001</v>
      </c>
      <c r="F438" s="91">
        <v>0</v>
      </c>
      <c r="G438" s="91">
        <f t="shared" si="17"/>
        <v>2291099</v>
      </c>
      <c r="H438" s="1"/>
    </row>
    <row r="439" spans="1:8" s="67" customFormat="1" x14ac:dyDescent="0.25">
      <c r="A439" s="89" t="s">
        <v>114</v>
      </c>
      <c r="B439" s="100" t="s">
        <v>403</v>
      </c>
      <c r="C439" s="91">
        <v>1736681</v>
      </c>
      <c r="D439" s="91">
        <v>0</v>
      </c>
      <c r="E439" s="91">
        <v>100776</v>
      </c>
      <c r="F439" s="91">
        <v>0</v>
      </c>
      <c r="G439" s="91">
        <f t="shared" si="17"/>
        <v>1837457</v>
      </c>
      <c r="H439" s="1"/>
    </row>
    <row r="440" spans="1:8" s="67" customFormat="1" x14ac:dyDescent="0.25">
      <c r="A440" s="89"/>
      <c r="B440" s="100"/>
      <c r="C440" s="91"/>
      <c r="D440" s="91"/>
      <c r="E440" s="91"/>
      <c r="F440" s="91"/>
      <c r="G440" s="91"/>
      <c r="H440" s="1"/>
    </row>
    <row r="441" spans="1:8" s="9" customFormat="1" x14ac:dyDescent="0.25">
      <c r="A441" s="98"/>
      <c r="B441" s="99" t="s">
        <v>217</v>
      </c>
      <c r="C441" s="96">
        <v>2777761</v>
      </c>
      <c r="D441" s="96">
        <v>1025010</v>
      </c>
      <c r="E441" s="96">
        <v>208200</v>
      </c>
      <c r="F441" s="96">
        <v>0</v>
      </c>
      <c r="G441" s="96">
        <f>SUM(C441:F441)</f>
        <v>4010971</v>
      </c>
      <c r="H441" s="8"/>
    </row>
    <row r="442" spans="1:8" s="67" customFormat="1" x14ac:dyDescent="0.25">
      <c r="A442" s="89" t="s">
        <v>217</v>
      </c>
      <c r="B442" s="100" t="s">
        <v>404</v>
      </c>
      <c r="C442" s="91">
        <v>1017544</v>
      </c>
      <c r="D442" s="91">
        <v>1025010</v>
      </c>
      <c r="E442" s="91">
        <v>79505</v>
      </c>
      <c r="F442" s="91">
        <v>0</v>
      </c>
      <c r="G442" s="91">
        <f>SUM(C442:F442)</f>
        <v>2122059</v>
      </c>
      <c r="H442" s="1"/>
    </row>
    <row r="443" spans="1:8" s="67" customFormat="1" x14ac:dyDescent="0.25">
      <c r="A443" s="89" t="s">
        <v>217</v>
      </c>
      <c r="B443" s="100" t="s">
        <v>405</v>
      </c>
      <c r="C443" s="91">
        <v>54722</v>
      </c>
      <c r="D443" s="91">
        <v>0</v>
      </c>
      <c r="E443" s="91">
        <v>4235</v>
      </c>
      <c r="F443" s="91">
        <v>0</v>
      </c>
      <c r="G443" s="91">
        <f>SUM(C443:F443)</f>
        <v>58957</v>
      </c>
      <c r="H443" s="1"/>
    </row>
    <row r="444" spans="1:8" s="67" customFormat="1" x14ac:dyDescent="0.25">
      <c r="A444" s="89" t="s">
        <v>217</v>
      </c>
      <c r="B444" s="100" t="s">
        <v>406</v>
      </c>
      <c r="C444" s="91">
        <v>1209727</v>
      </c>
      <c r="D444" s="91">
        <v>0</v>
      </c>
      <c r="E444" s="91">
        <v>78477</v>
      </c>
      <c r="F444" s="91">
        <v>0</v>
      </c>
      <c r="G444" s="91">
        <f>SUM(C444:F444)</f>
        <v>1288204</v>
      </c>
      <c r="H444" s="1"/>
    </row>
    <row r="445" spans="1:8" s="67" customFormat="1" x14ac:dyDescent="0.25">
      <c r="A445" s="89" t="s">
        <v>217</v>
      </c>
      <c r="B445" s="100" t="s">
        <v>407</v>
      </c>
      <c r="C445" s="91">
        <v>495768</v>
      </c>
      <c r="D445" s="91">
        <v>0</v>
      </c>
      <c r="E445" s="91">
        <v>45983</v>
      </c>
      <c r="F445" s="91">
        <v>0</v>
      </c>
      <c r="G445" s="91">
        <f>SUM(C445:F445)</f>
        <v>541751</v>
      </c>
      <c r="H445" s="1"/>
    </row>
    <row r="446" spans="1:8" s="67" customFormat="1" x14ac:dyDescent="0.25">
      <c r="A446" s="89"/>
      <c r="B446" s="100"/>
      <c r="C446" s="91"/>
      <c r="D446" s="91"/>
      <c r="E446" s="91"/>
      <c r="F446" s="91"/>
      <c r="G446" s="91"/>
      <c r="H446" s="1"/>
    </row>
    <row r="447" spans="1:8" s="9" customFormat="1" x14ac:dyDescent="0.25">
      <c r="A447" s="98"/>
      <c r="B447" s="99" t="s">
        <v>20</v>
      </c>
      <c r="C447" s="96">
        <v>10103051</v>
      </c>
      <c r="D447" s="96">
        <v>3014087</v>
      </c>
      <c r="E447" s="96">
        <v>653224</v>
      </c>
      <c r="F447" s="96">
        <v>4795194</v>
      </c>
      <c r="G447" s="96">
        <f t="shared" ref="G447:G452" si="18">SUM(C447:F447)</f>
        <v>18565556</v>
      </c>
      <c r="H447" s="8"/>
    </row>
    <row r="448" spans="1:8" s="67" customFormat="1" x14ac:dyDescent="0.25">
      <c r="A448" s="89" t="s">
        <v>20</v>
      </c>
      <c r="B448" s="100" t="s">
        <v>408</v>
      </c>
      <c r="C448" s="91">
        <v>3530019</v>
      </c>
      <c r="D448" s="91">
        <v>0</v>
      </c>
      <c r="E448" s="91">
        <v>214670</v>
      </c>
      <c r="F448" s="91">
        <v>1575854</v>
      </c>
      <c r="G448" s="91">
        <f t="shared" si="18"/>
        <v>5320543</v>
      </c>
      <c r="H448" s="1"/>
    </row>
    <row r="449" spans="1:8" s="67" customFormat="1" x14ac:dyDescent="0.25">
      <c r="A449" s="89" t="s">
        <v>20</v>
      </c>
      <c r="B449" s="100" t="s">
        <v>409</v>
      </c>
      <c r="C449" s="91">
        <v>1896373</v>
      </c>
      <c r="D449" s="91">
        <v>0</v>
      </c>
      <c r="E449" s="91">
        <v>126253</v>
      </c>
      <c r="F449" s="91">
        <v>926798</v>
      </c>
      <c r="G449" s="91">
        <f t="shared" si="18"/>
        <v>2949424</v>
      </c>
      <c r="H449" s="1"/>
    </row>
    <row r="450" spans="1:8" s="67" customFormat="1" x14ac:dyDescent="0.25">
      <c r="A450" s="89" t="s">
        <v>20</v>
      </c>
      <c r="B450" s="100" t="s">
        <v>410</v>
      </c>
      <c r="C450" s="91">
        <v>1021814</v>
      </c>
      <c r="D450" s="91">
        <v>0</v>
      </c>
      <c r="E450" s="91">
        <v>75855</v>
      </c>
      <c r="F450" s="91">
        <v>556839</v>
      </c>
      <c r="G450" s="91">
        <f t="shared" si="18"/>
        <v>1654508</v>
      </c>
      <c r="H450" s="1"/>
    </row>
    <row r="451" spans="1:8" s="67" customFormat="1" x14ac:dyDescent="0.25">
      <c r="A451" s="89" t="s">
        <v>20</v>
      </c>
      <c r="B451" s="100" t="s">
        <v>326</v>
      </c>
      <c r="C451" s="91">
        <v>1392890</v>
      </c>
      <c r="D451" s="91">
        <v>1989077</v>
      </c>
      <c r="E451" s="91">
        <v>92160</v>
      </c>
      <c r="F451" s="91">
        <v>676527</v>
      </c>
      <c r="G451" s="91">
        <f t="shared" si="18"/>
        <v>4150654</v>
      </c>
      <c r="H451" s="1"/>
    </row>
    <row r="452" spans="1:8" s="67" customFormat="1" x14ac:dyDescent="0.25">
      <c r="A452" s="89" t="s">
        <v>20</v>
      </c>
      <c r="B452" s="100" t="s">
        <v>411</v>
      </c>
      <c r="C452" s="91">
        <v>2261955</v>
      </c>
      <c r="D452" s="91">
        <v>1025010</v>
      </c>
      <c r="E452" s="91">
        <v>144286</v>
      </c>
      <c r="F452" s="91">
        <v>1059176</v>
      </c>
      <c r="G452" s="91">
        <f t="shared" si="18"/>
        <v>4490427</v>
      </c>
      <c r="H452" s="1"/>
    </row>
    <row r="453" spans="1:8" s="67" customFormat="1" x14ac:dyDescent="0.25">
      <c r="A453" s="89"/>
      <c r="B453" s="100"/>
      <c r="C453" s="91"/>
      <c r="D453" s="91"/>
      <c r="E453" s="91"/>
      <c r="F453" s="91"/>
      <c r="G453" s="91"/>
      <c r="H453" s="1"/>
    </row>
    <row r="454" spans="1:8" s="9" customFormat="1" x14ac:dyDescent="0.25">
      <c r="A454" s="98"/>
      <c r="B454" s="99" t="s">
        <v>22</v>
      </c>
      <c r="C454" s="96">
        <v>8382360</v>
      </c>
      <c r="D454" s="96">
        <v>4100040</v>
      </c>
      <c r="E454" s="96">
        <v>499167</v>
      </c>
      <c r="F454" s="96">
        <v>3924667</v>
      </c>
      <c r="G454" s="96">
        <f>SUM(C454:F454)</f>
        <v>16906234</v>
      </c>
      <c r="H454" s="8"/>
    </row>
    <row r="455" spans="1:8" s="67" customFormat="1" x14ac:dyDescent="0.25">
      <c r="A455" s="89" t="s">
        <v>22</v>
      </c>
      <c r="B455" s="100" t="s">
        <v>412</v>
      </c>
      <c r="C455" s="91">
        <v>1627014</v>
      </c>
      <c r="D455" s="91">
        <v>2050020</v>
      </c>
      <c r="E455" s="91">
        <v>110653</v>
      </c>
      <c r="F455" s="91">
        <v>870001</v>
      </c>
      <c r="G455" s="91">
        <f>SUM(C455:F455)</f>
        <v>4657688</v>
      </c>
      <c r="H455" s="1"/>
    </row>
    <row r="456" spans="1:8" s="67" customFormat="1" x14ac:dyDescent="0.25">
      <c r="A456" s="89" t="s">
        <v>22</v>
      </c>
      <c r="B456" s="100" t="s">
        <v>413</v>
      </c>
      <c r="C456" s="91">
        <v>2264224</v>
      </c>
      <c r="D456" s="91">
        <v>1025010</v>
      </c>
      <c r="E456" s="91">
        <v>136578</v>
      </c>
      <c r="F456" s="91">
        <v>1073837</v>
      </c>
      <c r="G456" s="91">
        <f>SUM(C456:F456)</f>
        <v>4499649</v>
      </c>
      <c r="H456" s="1"/>
    </row>
    <row r="457" spans="1:8" s="67" customFormat="1" x14ac:dyDescent="0.25">
      <c r="A457" s="89" t="s">
        <v>22</v>
      </c>
      <c r="B457" s="100" t="s">
        <v>414</v>
      </c>
      <c r="C457" s="91">
        <v>3557529</v>
      </c>
      <c r="D457" s="91">
        <v>0</v>
      </c>
      <c r="E457" s="91">
        <v>189969</v>
      </c>
      <c r="F457" s="91">
        <v>1493621</v>
      </c>
      <c r="G457" s="91">
        <f>SUM(C457:F457)</f>
        <v>5241119</v>
      </c>
      <c r="H457" s="1"/>
    </row>
    <row r="458" spans="1:8" s="67" customFormat="1" x14ac:dyDescent="0.25">
      <c r="A458" s="89" t="s">
        <v>22</v>
      </c>
      <c r="B458" s="100" t="s">
        <v>415</v>
      </c>
      <c r="C458" s="91">
        <v>933593</v>
      </c>
      <c r="D458" s="91">
        <v>1025010</v>
      </c>
      <c r="E458" s="91">
        <v>61967</v>
      </c>
      <c r="F458" s="91">
        <v>487208</v>
      </c>
      <c r="G458" s="91">
        <f>SUM(C458:F458)</f>
        <v>2507778</v>
      </c>
      <c r="H458" s="1"/>
    </row>
    <row r="459" spans="1:8" s="67" customFormat="1" x14ac:dyDescent="0.25">
      <c r="A459" s="89"/>
      <c r="B459" s="100"/>
      <c r="C459" s="91"/>
      <c r="D459" s="91"/>
      <c r="E459" s="91"/>
      <c r="F459" s="91"/>
      <c r="G459" s="91"/>
      <c r="H459" s="1"/>
    </row>
    <row r="460" spans="1:8" s="9" customFormat="1" x14ac:dyDescent="0.25">
      <c r="A460" s="98"/>
      <c r="B460" s="99" t="s">
        <v>39</v>
      </c>
      <c r="C460" s="96">
        <v>19077584</v>
      </c>
      <c r="D460" s="96">
        <v>8288086</v>
      </c>
      <c r="E460" s="96">
        <v>1277066</v>
      </c>
      <c r="F460" s="96">
        <v>0</v>
      </c>
      <c r="G460" s="96">
        <f t="shared" ref="G460:G474" si="19">SUM(C460:F460)</f>
        <v>28642736</v>
      </c>
      <c r="H460" s="8"/>
    </row>
    <row r="461" spans="1:8" s="67" customFormat="1" x14ac:dyDescent="0.25">
      <c r="A461" s="89" t="s">
        <v>39</v>
      </c>
      <c r="B461" s="100" t="s">
        <v>416</v>
      </c>
      <c r="C461" s="91">
        <v>1406576</v>
      </c>
      <c r="D461" s="91">
        <v>512505</v>
      </c>
      <c r="E461" s="91">
        <v>89360</v>
      </c>
      <c r="F461" s="91">
        <v>0</v>
      </c>
      <c r="G461" s="91">
        <f t="shared" si="19"/>
        <v>2008441</v>
      </c>
      <c r="H461" s="1"/>
    </row>
    <row r="462" spans="1:8" s="67" customFormat="1" x14ac:dyDescent="0.25">
      <c r="A462" s="89" t="s">
        <v>39</v>
      </c>
      <c r="B462" s="100" t="s">
        <v>417</v>
      </c>
      <c r="C462" s="91">
        <v>1291565</v>
      </c>
      <c r="D462" s="91">
        <v>512505</v>
      </c>
      <c r="E462" s="91">
        <v>81027</v>
      </c>
      <c r="F462" s="91">
        <v>0</v>
      </c>
      <c r="G462" s="91">
        <f t="shared" si="19"/>
        <v>1885097</v>
      </c>
      <c r="H462" s="1"/>
    </row>
    <row r="463" spans="1:8" s="67" customFormat="1" x14ac:dyDescent="0.25">
      <c r="A463" s="89" t="s">
        <v>39</v>
      </c>
      <c r="B463" s="100" t="s">
        <v>418</v>
      </c>
      <c r="C463" s="91">
        <v>1030672</v>
      </c>
      <c r="D463" s="91">
        <v>512505</v>
      </c>
      <c r="E463" s="91">
        <v>73236</v>
      </c>
      <c r="F463" s="91">
        <v>0</v>
      </c>
      <c r="G463" s="91">
        <f t="shared" si="19"/>
        <v>1616413</v>
      </c>
      <c r="H463" s="1"/>
    </row>
    <row r="464" spans="1:8" s="67" customFormat="1" x14ac:dyDescent="0.25">
      <c r="A464" s="89" t="s">
        <v>39</v>
      </c>
      <c r="B464" s="100" t="s">
        <v>378</v>
      </c>
      <c r="C464" s="91">
        <v>13311</v>
      </c>
      <c r="D464" s="91">
        <v>0</v>
      </c>
      <c r="E464" s="91">
        <v>865</v>
      </c>
      <c r="F464" s="91">
        <v>0</v>
      </c>
      <c r="G464" s="91">
        <f t="shared" si="19"/>
        <v>14176</v>
      </c>
      <c r="H464" s="1"/>
    </row>
    <row r="465" spans="1:8" s="67" customFormat="1" x14ac:dyDescent="0.25">
      <c r="A465" s="89" t="s">
        <v>39</v>
      </c>
      <c r="B465" s="100" t="s">
        <v>419</v>
      </c>
      <c r="C465" s="91">
        <v>1905186</v>
      </c>
      <c r="D465" s="91">
        <v>0</v>
      </c>
      <c r="E465" s="91">
        <v>126660</v>
      </c>
      <c r="F465" s="91">
        <v>0</v>
      </c>
      <c r="G465" s="91">
        <f t="shared" si="19"/>
        <v>2031846</v>
      </c>
      <c r="H465" s="1"/>
    </row>
    <row r="466" spans="1:8" s="67" customFormat="1" x14ac:dyDescent="0.25">
      <c r="A466" s="89" t="s">
        <v>39</v>
      </c>
      <c r="B466" s="100" t="s">
        <v>420</v>
      </c>
      <c r="C466" s="91">
        <v>1555051</v>
      </c>
      <c r="D466" s="91">
        <v>0</v>
      </c>
      <c r="E466" s="91">
        <v>99766</v>
      </c>
      <c r="F466" s="91">
        <v>0</v>
      </c>
      <c r="G466" s="91">
        <f t="shared" si="19"/>
        <v>1654817</v>
      </c>
      <c r="H466" s="1"/>
    </row>
    <row r="467" spans="1:8" s="67" customFormat="1" x14ac:dyDescent="0.25">
      <c r="A467" s="89" t="s">
        <v>39</v>
      </c>
      <c r="B467" s="100" t="s">
        <v>381</v>
      </c>
      <c r="C467" s="91">
        <v>72184</v>
      </c>
      <c r="D467" s="91">
        <v>88006</v>
      </c>
      <c r="E467" s="91">
        <v>4834</v>
      </c>
      <c r="F467" s="91">
        <v>0</v>
      </c>
      <c r="G467" s="91">
        <f t="shared" si="19"/>
        <v>165024</v>
      </c>
      <c r="H467" s="1"/>
    </row>
    <row r="468" spans="1:8" s="67" customFormat="1" x14ac:dyDescent="0.25">
      <c r="A468" s="89" t="s">
        <v>39</v>
      </c>
      <c r="B468" s="100" t="s">
        <v>421</v>
      </c>
      <c r="C468" s="91">
        <v>878895</v>
      </c>
      <c r="D468" s="91">
        <v>512505</v>
      </c>
      <c r="E468" s="91">
        <v>61937</v>
      </c>
      <c r="F468" s="91">
        <v>0</v>
      </c>
      <c r="G468" s="91">
        <f t="shared" si="19"/>
        <v>1453337</v>
      </c>
      <c r="H468" s="1"/>
    </row>
    <row r="469" spans="1:8" s="67" customFormat="1" x14ac:dyDescent="0.25">
      <c r="A469" s="89" t="s">
        <v>39</v>
      </c>
      <c r="B469" s="100" t="s">
        <v>422</v>
      </c>
      <c r="C469" s="91">
        <v>1059954</v>
      </c>
      <c r="D469" s="91">
        <v>512505</v>
      </c>
      <c r="E469" s="91">
        <v>67760</v>
      </c>
      <c r="F469" s="91">
        <v>0</v>
      </c>
      <c r="G469" s="91">
        <f t="shared" si="19"/>
        <v>1640219</v>
      </c>
      <c r="H469" s="1"/>
    </row>
    <row r="470" spans="1:8" s="67" customFormat="1" x14ac:dyDescent="0.25">
      <c r="A470" s="89" t="s">
        <v>39</v>
      </c>
      <c r="B470" s="100" t="s">
        <v>423</v>
      </c>
      <c r="C470" s="91">
        <v>2937003</v>
      </c>
      <c r="D470" s="91">
        <v>1537515</v>
      </c>
      <c r="E470" s="91">
        <v>196929</v>
      </c>
      <c r="F470" s="91">
        <v>0</v>
      </c>
      <c r="G470" s="91">
        <f t="shared" si="19"/>
        <v>4671447</v>
      </c>
      <c r="H470" s="1"/>
    </row>
    <row r="471" spans="1:8" s="67" customFormat="1" x14ac:dyDescent="0.25">
      <c r="A471" s="89" t="s">
        <v>39</v>
      </c>
      <c r="B471" s="100" t="s">
        <v>424</v>
      </c>
      <c r="C471" s="91">
        <v>1485957</v>
      </c>
      <c r="D471" s="91">
        <v>2050020</v>
      </c>
      <c r="E471" s="91">
        <v>97303</v>
      </c>
      <c r="F471" s="91">
        <v>0</v>
      </c>
      <c r="G471" s="91">
        <f t="shared" si="19"/>
        <v>3633280</v>
      </c>
      <c r="H471" s="1"/>
    </row>
    <row r="472" spans="1:8" s="67" customFormat="1" x14ac:dyDescent="0.25">
      <c r="A472" s="89" t="s">
        <v>39</v>
      </c>
      <c r="B472" s="100" t="s">
        <v>425</v>
      </c>
      <c r="C472" s="91">
        <v>2301574</v>
      </c>
      <c r="D472" s="91">
        <v>512505</v>
      </c>
      <c r="E472" s="91">
        <v>137339</v>
      </c>
      <c r="F472" s="91">
        <v>0</v>
      </c>
      <c r="G472" s="91">
        <f t="shared" si="19"/>
        <v>2951418</v>
      </c>
      <c r="H472" s="1"/>
    </row>
    <row r="473" spans="1:8" s="67" customFormat="1" x14ac:dyDescent="0.25">
      <c r="A473" s="89" t="s">
        <v>39</v>
      </c>
      <c r="B473" s="100" t="s">
        <v>426</v>
      </c>
      <c r="C473" s="91">
        <v>2260790</v>
      </c>
      <c r="D473" s="91">
        <v>512505</v>
      </c>
      <c r="E473" s="91">
        <v>172728</v>
      </c>
      <c r="F473" s="91">
        <v>0</v>
      </c>
      <c r="G473" s="91">
        <f t="shared" si="19"/>
        <v>2946023</v>
      </c>
      <c r="H473" s="1"/>
    </row>
    <row r="474" spans="1:8" s="67" customFormat="1" x14ac:dyDescent="0.25">
      <c r="A474" s="89" t="s">
        <v>39</v>
      </c>
      <c r="B474" s="100" t="s">
        <v>427</v>
      </c>
      <c r="C474" s="91">
        <v>878866</v>
      </c>
      <c r="D474" s="91">
        <v>1025010</v>
      </c>
      <c r="E474" s="91">
        <v>67322</v>
      </c>
      <c r="F474" s="91">
        <v>0</v>
      </c>
      <c r="G474" s="91">
        <f t="shared" si="19"/>
        <v>1971198</v>
      </c>
      <c r="H474" s="1"/>
    </row>
    <row r="475" spans="1:8" s="67" customFormat="1" x14ac:dyDescent="0.25">
      <c r="A475" s="89"/>
      <c r="B475" s="100"/>
      <c r="C475" s="91"/>
      <c r="D475" s="91"/>
      <c r="E475" s="91"/>
      <c r="F475" s="91"/>
      <c r="G475" s="91"/>
      <c r="H475" s="1"/>
    </row>
    <row r="476" spans="1:8" s="9" customFormat="1" x14ac:dyDescent="0.25">
      <c r="A476" s="98"/>
      <c r="B476" s="99" t="s">
        <v>59</v>
      </c>
      <c r="C476" s="96">
        <v>8392827</v>
      </c>
      <c r="D476" s="96">
        <v>4666270</v>
      </c>
      <c r="E476" s="96">
        <v>496360</v>
      </c>
      <c r="F476" s="96">
        <v>0</v>
      </c>
      <c r="G476" s="96">
        <f t="shared" ref="G476:G482" si="20">SUM(C476:F476)</f>
        <v>13555457</v>
      </c>
      <c r="H476" s="8"/>
    </row>
    <row r="477" spans="1:8" s="67" customFormat="1" x14ac:dyDescent="0.25">
      <c r="A477" s="89" t="s">
        <v>59</v>
      </c>
      <c r="B477" s="100" t="s">
        <v>428</v>
      </c>
      <c r="C477" s="91">
        <v>1750696</v>
      </c>
      <c r="D477" s="91">
        <v>1979015</v>
      </c>
      <c r="E477" s="91">
        <v>112697</v>
      </c>
      <c r="F477" s="91">
        <v>0</v>
      </c>
      <c r="G477" s="91">
        <f t="shared" si="20"/>
        <v>3842408</v>
      </c>
      <c r="H477" s="1"/>
    </row>
    <row r="478" spans="1:8" s="67" customFormat="1" x14ac:dyDescent="0.25">
      <c r="A478" s="89" t="s">
        <v>59</v>
      </c>
      <c r="B478" s="100" t="s">
        <v>429</v>
      </c>
      <c r="C478" s="91">
        <v>203965</v>
      </c>
      <c r="D478" s="91">
        <v>68116</v>
      </c>
      <c r="E478" s="91">
        <v>11070</v>
      </c>
      <c r="F478" s="91">
        <v>0</v>
      </c>
      <c r="G478" s="91">
        <f t="shared" si="20"/>
        <v>283151</v>
      </c>
      <c r="H478" s="1"/>
    </row>
    <row r="479" spans="1:8" s="67" customFormat="1" x14ac:dyDescent="0.25">
      <c r="A479" s="89" t="s">
        <v>59</v>
      </c>
      <c r="B479" s="100" t="s">
        <v>430</v>
      </c>
      <c r="C479" s="91">
        <v>116125</v>
      </c>
      <c r="D479" s="91">
        <v>56614</v>
      </c>
      <c r="E479" s="91">
        <v>6674</v>
      </c>
      <c r="F479" s="91">
        <v>0</v>
      </c>
      <c r="G479" s="91">
        <f t="shared" si="20"/>
        <v>179413</v>
      </c>
      <c r="H479" s="1"/>
    </row>
    <row r="480" spans="1:8" s="67" customFormat="1" x14ac:dyDescent="0.25">
      <c r="A480" s="89" t="s">
        <v>59</v>
      </c>
      <c r="B480" s="100" t="s">
        <v>431</v>
      </c>
      <c r="C480" s="91">
        <v>1305829</v>
      </c>
      <c r="D480" s="91">
        <v>512505</v>
      </c>
      <c r="E480" s="91">
        <v>73575</v>
      </c>
      <c r="F480" s="91">
        <v>0</v>
      </c>
      <c r="G480" s="91">
        <f t="shared" si="20"/>
        <v>1891909</v>
      </c>
      <c r="H480" s="1"/>
    </row>
    <row r="481" spans="1:8" s="67" customFormat="1" x14ac:dyDescent="0.25">
      <c r="A481" s="89" t="s">
        <v>59</v>
      </c>
      <c r="B481" s="100" t="s">
        <v>432</v>
      </c>
      <c r="C481" s="91">
        <v>2550567</v>
      </c>
      <c r="D481" s="91">
        <v>1025010</v>
      </c>
      <c r="E481" s="91">
        <v>148585</v>
      </c>
      <c r="F481" s="91">
        <v>0</v>
      </c>
      <c r="G481" s="91">
        <f t="shared" si="20"/>
        <v>3724162</v>
      </c>
      <c r="H481" s="1"/>
    </row>
    <row r="482" spans="1:8" s="67" customFormat="1" x14ac:dyDescent="0.25">
      <c r="A482" s="89" t="s">
        <v>59</v>
      </c>
      <c r="B482" s="100" t="s">
        <v>433</v>
      </c>
      <c r="C482" s="91">
        <v>2465645</v>
      </c>
      <c r="D482" s="91">
        <v>1025010</v>
      </c>
      <c r="E482" s="91">
        <v>143759</v>
      </c>
      <c r="F482" s="91">
        <v>0</v>
      </c>
      <c r="G482" s="91">
        <f t="shared" si="20"/>
        <v>3634414</v>
      </c>
      <c r="H482" s="1"/>
    </row>
    <row r="483" spans="1:8" s="67" customFormat="1" x14ac:dyDescent="0.25">
      <c r="A483" s="89"/>
      <c r="B483" s="100"/>
      <c r="C483" s="91"/>
      <c r="D483" s="91"/>
      <c r="E483" s="91"/>
      <c r="F483" s="91"/>
      <c r="G483" s="91"/>
      <c r="H483" s="1"/>
    </row>
    <row r="484" spans="1:8" s="9" customFormat="1" x14ac:dyDescent="0.25">
      <c r="A484" s="98"/>
      <c r="B484" s="99" t="s">
        <v>54</v>
      </c>
      <c r="C484" s="96">
        <v>2339427</v>
      </c>
      <c r="D484" s="96">
        <v>512505</v>
      </c>
      <c r="E484" s="96">
        <v>149406</v>
      </c>
      <c r="F484" s="96">
        <v>0</v>
      </c>
      <c r="G484" s="96">
        <f>SUM(C484:F484)</f>
        <v>3001338</v>
      </c>
      <c r="H484" s="8"/>
    </row>
    <row r="485" spans="1:8" s="67" customFormat="1" x14ac:dyDescent="0.25">
      <c r="A485" s="89" t="s">
        <v>54</v>
      </c>
      <c r="B485" s="100" t="s">
        <v>434</v>
      </c>
      <c r="C485" s="91">
        <v>1422123</v>
      </c>
      <c r="D485" s="91">
        <v>0</v>
      </c>
      <c r="E485" s="91">
        <v>91288</v>
      </c>
      <c r="F485" s="91">
        <v>0</v>
      </c>
      <c r="G485" s="91">
        <f>SUM(C485:F485)</f>
        <v>1513411</v>
      </c>
      <c r="H485" s="1"/>
    </row>
    <row r="486" spans="1:8" s="67" customFormat="1" x14ac:dyDescent="0.25">
      <c r="A486" s="89" t="s">
        <v>54</v>
      </c>
      <c r="B486" s="100" t="s">
        <v>435</v>
      </c>
      <c r="C486" s="91">
        <v>917304</v>
      </c>
      <c r="D486" s="91">
        <v>512505</v>
      </c>
      <c r="E486" s="91">
        <v>58118</v>
      </c>
      <c r="F486" s="91">
        <v>0</v>
      </c>
      <c r="G486" s="91">
        <f>SUM(C486:F486)</f>
        <v>1487927</v>
      </c>
      <c r="H486" s="1"/>
    </row>
    <row r="487" spans="1:8" s="67" customFormat="1" x14ac:dyDescent="0.25">
      <c r="A487" s="89"/>
      <c r="B487" s="100"/>
      <c r="C487" s="91"/>
      <c r="D487" s="91"/>
      <c r="E487" s="91"/>
      <c r="F487" s="91"/>
      <c r="G487" s="91"/>
      <c r="H487" s="1"/>
    </row>
    <row r="488" spans="1:8" s="9" customFormat="1" x14ac:dyDescent="0.25">
      <c r="A488" s="98"/>
      <c r="B488" s="99" t="s">
        <v>47</v>
      </c>
      <c r="C488" s="96">
        <v>9794980</v>
      </c>
      <c r="D488" s="96">
        <v>2032944</v>
      </c>
      <c r="E488" s="96">
        <v>612061</v>
      </c>
      <c r="F488" s="96">
        <v>0</v>
      </c>
      <c r="G488" s="96">
        <f t="shared" ref="G488:G494" si="21">SUM(C488:F488)</f>
        <v>12439985</v>
      </c>
      <c r="H488" s="8"/>
    </row>
    <row r="489" spans="1:8" s="67" customFormat="1" x14ac:dyDescent="0.25">
      <c r="A489" s="89" t="s">
        <v>47</v>
      </c>
      <c r="B489" s="100" t="s">
        <v>367</v>
      </c>
      <c r="C489" s="91">
        <v>1064056</v>
      </c>
      <c r="D489" s="91">
        <v>1022057</v>
      </c>
      <c r="E489" s="91">
        <v>67571</v>
      </c>
      <c r="F489" s="91">
        <v>0</v>
      </c>
      <c r="G489" s="91">
        <f t="shared" si="21"/>
        <v>2153684</v>
      </c>
      <c r="H489" s="1"/>
    </row>
    <row r="490" spans="1:8" s="67" customFormat="1" x14ac:dyDescent="0.25">
      <c r="A490" s="89" t="s">
        <v>47</v>
      </c>
      <c r="B490" s="100" t="s">
        <v>436</v>
      </c>
      <c r="C490" s="91">
        <v>2938035</v>
      </c>
      <c r="D490" s="91">
        <v>512505</v>
      </c>
      <c r="E490" s="91">
        <v>173033</v>
      </c>
      <c r="F490" s="91">
        <v>0</v>
      </c>
      <c r="G490" s="91">
        <f t="shared" si="21"/>
        <v>3623573</v>
      </c>
      <c r="H490" s="1"/>
    </row>
    <row r="491" spans="1:8" s="67" customFormat="1" x14ac:dyDescent="0.25">
      <c r="A491" s="89" t="s">
        <v>47</v>
      </c>
      <c r="B491" s="100" t="s">
        <v>437</v>
      </c>
      <c r="C491" s="91">
        <v>875863</v>
      </c>
      <c r="D491" s="91">
        <v>0</v>
      </c>
      <c r="E491" s="91">
        <v>61945</v>
      </c>
      <c r="F491" s="91">
        <v>0</v>
      </c>
      <c r="G491" s="91">
        <f t="shared" si="21"/>
        <v>937808</v>
      </c>
      <c r="H491" s="1"/>
    </row>
    <row r="492" spans="1:8" s="67" customFormat="1" x14ac:dyDescent="0.25">
      <c r="A492" s="89" t="s">
        <v>47</v>
      </c>
      <c r="B492" s="100" t="s">
        <v>438</v>
      </c>
      <c r="C492" s="91">
        <v>1544746</v>
      </c>
      <c r="D492" s="91">
        <v>0</v>
      </c>
      <c r="E492" s="91">
        <v>105748</v>
      </c>
      <c r="F492" s="91">
        <v>0</v>
      </c>
      <c r="G492" s="91">
        <f t="shared" si="21"/>
        <v>1650494</v>
      </c>
      <c r="H492" s="1"/>
    </row>
    <row r="493" spans="1:8" s="67" customFormat="1" x14ac:dyDescent="0.25">
      <c r="A493" s="89" t="s">
        <v>47</v>
      </c>
      <c r="B493" s="100" t="s">
        <v>439</v>
      </c>
      <c r="C493" s="91">
        <v>1931661</v>
      </c>
      <c r="D493" s="91">
        <v>0</v>
      </c>
      <c r="E493" s="91">
        <v>112191</v>
      </c>
      <c r="F493" s="91">
        <v>0</v>
      </c>
      <c r="G493" s="91">
        <f t="shared" si="21"/>
        <v>2043852</v>
      </c>
      <c r="H493" s="1"/>
    </row>
    <row r="494" spans="1:8" s="67" customFormat="1" x14ac:dyDescent="0.25">
      <c r="A494" s="89" t="s">
        <v>47</v>
      </c>
      <c r="B494" s="100" t="s">
        <v>392</v>
      </c>
      <c r="C494" s="91">
        <v>1440619</v>
      </c>
      <c r="D494" s="91">
        <v>498382</v>
      </c>
      <c r="E494" s="91">
        <v>91573</v>
      </c>
      <c r="F494" s="91">
        <v>0</v>
      </c>
      <c r="G494" s="91">
        <f t="shared" si="21"/>
        <v>2030574</v>
      </c>
      <c r="H494" s="1"/>
    </row>
    <row r="495" spans="1:8" s="67" customFormat="1" x14ac:dyDescent="0.25">
      <c r="A495" s="89"/>
      <c r="B495" s="100"/>
      <c r="C495" s="91"/>
      <c r="D495" s="91"/>
      <c r="E495" s="91"/>
      <c r="F495" s="91"/>
      <c r="G495" s="91"/>
      <c r="H495" s="1"/>
    </row>
    <row r="496" spans="1:8" s="9" customFormat="1" x14ac:dyDescent="0.25">
      <c r="A496" s="98"/>
      <c r="B496" s="99" t="s">
        <v>440</v>
      </c>
      <c r="C496" s="96">
        <v>8198042</v>
      </c>
      <c r="D496" s="96">
        <v>3587536</v>
      </c>
      <c r="E496" s="96">
        <v>541050</v>
      </c>
      <c r="F496" s="96">
        <v>0</v>
      </c>
      <c r="G496" s="96">
        <f t="shared" ref="G496:G501" si="22">SUM(C496:F496)</f>
        <v>12326628</v>
      </c>
      <c r="H496" s="8"/>
    </row>
    <row r="497" spans="1:8" s="67" customFormat="1" x14ac:dyDescent="0.25">
      <c r="A497" s="89" t="s">
        <v>440</v>
      </c>
      <c r="B497" s="100" t="s">
        <v>441</v>
      </c>
      <c r="C497" s="91">
        <v>2728839</v>
      </c>
      <c r="D497" s="91">
        <v>0</v>
      </c>
      <c r="E497" s="91">
        <v>176203</v>
      </c>
      <c r="F497" s="91">
        <v>0</v>
      </c>
      <c r="G497" s="91">
        <f t="shared" si="22"/>
        <v>2905042</v>
      </c>
      <c r="H497" s="1"/>
    </row>
    <row r="498" spans="1:8" s="67" customFormat="1" x14ac:dyDescent="0.25">
      <c r="A498" s="89" t="s">
        <v>440</v>
      </c>
      <c r="B498" s="100" t="s">
        <v>442</v>
      </c>
      <c r="C498" s="91">
        <v>1375857</v>
      </c>
      <c r="D498" s="91">
        <v>0</v>
      </c>
      <c r="E498" s="91">
        <v>80832</v>
      </c>
      <c r="F498" s="91">
        <v>0</v>
      </c>
      <c r="G498" s="91">
        <f t="shared" si="22"/>
        <v>1456689</v>
      </c>
      <c r="H498" s="1"/>
    </row>
    <row r="499" spans="1:8" s="67" customFormat="1" x14ac:dyDescent="0.25">
      <c r="A499" s="89" t="s">
        <v>440</v>
      </c>
      <c r="B499" s="100" t="s">
        <v>443</v>
      </c>
      <c r="C499" s="91">
        <v>1404152</v>
      </c>
      <c r="D499" s="91">
        <v>1025010</v>
      </c>
      <c r="E499" s="91">
        <v>91801</v>
      </c>
      <c r="F499" s="91">
        <v>0</v>
      </c>
      <c r="G499" s="91">
        <f t="shared" si="22"/>
        <v>2520963</v>
      </c>
      <c r="H499" s="1"/>
    </row>
    <row r="500" spans="1:8" s="67" customFormat="1" x14ac:dyDescent="0.25">
      <c r="A500" s="89" t="s">
        <v>440</v>
      </c>
      <c r="B500" s="100" t="s">
        <v>444</v>
      </c>
      <c r="C500" s="91">
        <v>950602</v>
      </c>
      <c r="D500" s="91">
        <v>0</v>
      </c>
      <c r="E500" s="91">
        <v>71665</v>
      </c>
      <c r="F500" s="91">
        <v>0</v>
      </c>
      <c r="G500" s="91">
        <f t="shared" si="22"/>
        <v>1022267</v>
      </c>
      <c r="H500" s="1"/>
    </row>
    <row r="501" spans="1:8" s="67" customFormat="1" x14ac:dyDescent="0.25">
      <c r="A501" s="89" t="s">
        <v>440</v>
      </c>
      <c r="B501" s="100" t="s">
        <v>445</v>
      </c>
      <c r="C501" s="91">
        <v>1738592</v>
      </c>
      <c r="D501" s="91">
        <v>2562526</v>
      </c>
      <c r="E501" s="91">
        <v>120549</v>
      </c>
      <c r="F501" s="91">
        <v>0</v>
      </c>
      <c r="G501" s="91">
        <f t="shared" si="22"/>
        <v>4421667</v>
      </c>
      <c r="H501" s="1"/>
    </row>
    <row r="502" spans="1:8" s="67" customFormat="1" x14ac:dyDescent="0.25">
      <c r="A502" s="89"/>
      <c r="B502" s="100"/>
      <c r="C502" s="91"/>
      <c r="D502" s="91"/>
      <c r="E502" s="91"/>
      <c r="F502" s="91"/>
      <c r="G502" s="91"/>
      <c r="H502" s="1"/>
    </row>
    <row r="503" spans="1:8" s="9" customFormat="1" x14ac:dyDescent="0.25">
      <c r="A503" s="98"/>
      <c r="B503" s="99" t="s">
        <v>187</v>
      </c>
      <c r="C503" s="96">
        <v>1408815</v>
      </c>
      <c r="D503" s="96">
        <v>0</v>
      </c>
      <c r="E503" s="96">
        <v>90537</v>
      </c>
      <c r="F503" s="96">
        <v>0</v>
      </c>
      <c r="G503" s="96">
        <f>SUM(C503:F503)</f>
        <v>1499352</v>
      </c>
      <c r="H503" s="8"/>
    </row>
    <row r="504" spans="1:8" s="67" customFormat="1" x14ac:dyDescent="0.25">
      <c r="A504" s="89" t="s">
        <v>187</v>
      </c>
      <c r="B504" s="100" t="s">
        <v>446</v>
      </c>
      <c r="C504" s="91">
        <v>1063540</v>
      </c>
      <c r="D504" s="91">
        <v>0</v>
      </c>
      <c r="E504" s="91">
        <v>69060</v>
      </c>
      <c r="F504" s="91">
        <v>0</v>
      </c>
      <c r="G504" s="91">
        <f>SUM(C504:F504)</f>
        <v>1132600</v>
      </c>
      <c r="H504" s="1"/>
    </row>
    <row r="505" spans="1:8" s="67" customFormat="1" x14ac:dyDescent="0.25">
      <c r="A505" s="89" t="s">
        <v>187</v>
      </c>
      <c r="B505" s="100" t="s">
        <v>388</v>
      </c>
      <c r="C505" s="91">
        <v>345275</v>
      </c>
      <c r="D505" s="91">
        <v>0</v>
      </c>
      <c r="E505" s="91">
        <v>21477</v>
      </c>
      <c r="F505" s="91">
        <v>0</v>
      </c>
      <c r="G505" s="91">
        <f>SUM(C505:F505)</f>
        <v>366752</v>
      </c>
      <c r="H505" s="1"/>
    </row>
    <row r="506" spans="1:8" s="67" customFormat="1" x14ac:dyDescent="0.25">
      <c r="A506" s="89"/>
      <c r="B506" s="100"/>
      <c r="C506" s="91"/>
      <c r="D506" s="91"/>
      <c r="E506" s="91"/>
      <c r="F506" s="91"/>
      <c r="G506" s="91"/>
      <c r="H506" s="1"/>
    </row>
    <row r="507" spans="1:8" s="9" customFormat="1" x14ac:dyDescent="0.25">
      <c r="A507" s="98"/>
      <c r="B507" s="99" t="s">
        <v>48</v>
      </c>
      <c r="C507" s="96">
        <v>1317898</v>
      </c>
      <c r="D507" s="96">
        <v>1025010</v>
      </c>
      <c r="E507" s="96">
        <v>85575</v>
      </c>
      <c r="F507" s="96">
        <v>0</v>
      </c>
      <c r="G507" s="96">
        <f t="shared" ref="G507" si="23">SUM(G508:G509)</f>
        <v>2428483</v>
      </c>
      <c r="H507" s="8"/>
    </row>
    <row r="508" spans="1:8" s="67" customFormat="1" x14ac:dyDescent="0.25">
      <c r="A508" s="89" t="s">
        <v>48</v>
      </c>
      <c r="B508" s="100" t="s">
        <v>268</v>
      </c>
      <c r="C508" s="91">
        <v>4036</v>
      </c>
      <c r="D508" s="91">
        <v>0</v>
      </c>
      <c r="E508" s="91">
        <v>303</v>
      </c>
      <c r="F508" s="91">
        <v>0</v>
      </c>
      <c r="G508" s="91">
        <f>SUM(C508:F508)</f>
        <v>4339</v>
      </c>
      <c r="H508" s="1"/>
    </row>
    <row r="509" spans="1:8" s="67" customFormat="1" x14ac:dyDescent="0.25">
      <c r="A509" s="89" t="s">
        <v>48</v>
      </c>
      <c r="B509" s="100" t="s">
        <v>447</v>
      </c>
      <c r="C509" s="91">
        <v>1313862</v>
      </c>
      <c r="D509" s="91">
        <v>1025010</v>
      </c>
      <c r="E509" s="91">
        <v>85272</v>
      </c>
      <c r="F509" s="91">
        <v>0</v>
      </c>
      <c r="G509" s="91">
        <f>SUM(C509:F509)</f>
        <v>2424144</v>
      </c>
      <c r="H509" s="1"/>
    </row>
    <row r="510" spans="1:8" s="67" customFormat="1" x14ac:dyDescent="0.25">
      <c r="A510" s="89"/>
      <c r="B510" s="100"/>
      <c r="C510" s="91"/>
      <c r="D510" s="91"/>
      <c r="E510" s="91"/>
      <c r="F510" s="91"/>
      <c r="G510" s="91"/>
      <c r="H510" s="1"/>
    </row>
    <row r="511" spans="1:8" s="9" customFormat="1" x14ac:dyDescent="0.25">
      <c r="A511" s="98"/>
      <c r="B511" s="99" t="s">
        <v>24</v>
      </c>
      <c r="C511" s="96">
        <v>5184629</v>
      </c>
      <c r="D511" s="96">
        <v>0</v>
      </c>
      <c r="E511" s="96">
        <v>366439</v>
      </c>
      <c r="F511" s="96">
        <v>0</v>
      </c>
      <c r="G511" s="96">
        <f>SUM(C511:F511)</f>
        <v>5551068</v>
      </c>
      <c r="H511" s="8"/>
    </row>
    <row r="512" spans="1:8" s="67" customFormat="1" x14ac:dyDescent="0.25">
      <c r="A512" s="89" t="s">
        <v>24</v>
      </c>
      <c r="B512" s="100" t="s">
        <v>405</v>
      </c>
      <c r="C512" s="91">
        <v>1153746</v>
      </c>
      <c r="D512" s="91">
        <v>0</v>
      </c>
      <c r="E512" s="91">
        <v>86762</v>
      </c>
      <c r="F512" s="91">
        <v>0</v>
      </c>
      <c r="G512" s="91">
        <f>SUM(C512:F512)</f>
        <v>1240508</v>
      </c>
      <c r="H512" s="1"/>
    </row>
    <row r="513" spans="1:8" s="67" customFormat="1" x14ac:dyDescent="0.25">
      <c r="A513" s="89" t="s">
        <v>24</v>
      </c>
      <c r="B513" s="100" t="s">
        <v>448</v>
      </c>
      <c r="C513" s="91">
        <v>3202124</v>
      </c>
      <c r="D513" s="91">
        <v>0</v>
      </c>
      <c r="E513" s="91">
        <v>204986</v>
      </c>
      <c r="F513" s="91">
        <v>0</v>
      </c>
      <c r="G513" s="91">
        <f>SUM(C513:F513)</f>
        <v>3407110</v>
      </c>
      <c r="H513" s="1"/>
    </row>
    <row r="514" spans="1:8" s="67" customFormat="1" x14ac:dyDescent="0.25">
      <c r="A514" s="89" t="s">
        <v>24</v>
      </c>
      <c r="B514" s="100" t="s">
        <v>407</v>
      </c>
      <c r="C514" s="91">
        <v>828759</v>
      </c>
      <c r="D514" s="91">
        <v>0</v>
      </c>
      <c r="E514" s="91">
        <v>74691</v>
      </c>
      <c r="F514" s="91">
        <v>0</v>
      </c>
      <c r="G514" s="91">
        <f>SUM(C514:F514)</f>
        <v>903450</v>
      </c>
      <c r="H514" s="1"/>
    </row>
    <row r="515" spans="1:8" s="67" customFormat="1" x14ac:dyDescent="0.25">
      <c r="A515" s="89"/>
      <c r="B515" s="100"/>
      <c r="C515" s="91"/>
      <c r="D515" s="91"/>
      <c r="E515" s="91"/>
      <c r="F515" s="91"/>
      <c r="G515" s="91"/>
      <c r="H515" s="1"/>
    </row>
    <row r="516" spans="1:8" s="9" customFormat="1" x14ac:dyDescent="0.25">
      <c r="A516" s="98"/>
      <c r="B516" s="99" t="s">
        <v>62</v>
      </c>
      <c r="C516" s="96">
        <v>1567362</v>
      </c>
      <c r="D516" s="96">
        <v>0</v>
      </c>
      <c r="E516" s="96">
        <v>109477</v>
      </c>
      <c r="F516" s="96">
        <v>945026</v>
      </c>
      <c r="G516" s="96">
        <f>SUM(C516:F516)</f>
        <v>2621865</v>
      </c>
      <c r="H516" s="8"/>
    </row>
    <row r="517" spans="1:8" s="67" customFormat="1" x14ac:dyDescent="0.25">
      <c r="A517" s="89" t="s">
        <v>62</v>
      </c>
      <c r="B517" s="100" t="s">
        <v>449</v>
      </c>
      <c r="C517" s="91">
        <v>1567362</v>
      </c>
      <c r="D517" s="91">
        <v>0</v>
      </c>
      <c r="E517" s="91">
        <v>109477</v>
      </c>
      <c r="F517" s="91">
        <v>945026</v>
      </c>
      <c r="G517" s="91">
        <f>SUM(C517:F517)</f>
        <v>2621865</v>
      </c>
      <c r="H517" s="1"/>
    </row>
    <row r="518" spans="1:8" s="67" customFormat="1" x14ac:dyDescent="0.25">
      <c r="A518" s="89"/>
      <c r="B518" s="100"/>
      <c r="C518" s="91"/>
      <c r="D518" s="91"/>
      <c r="E518" s="91"/>
      <c r="F518" s="91"/>
      <c r="G518" s="91"/>
      <c r="H518" s="1"/>
    </row>
    <row r="519" spans="1:8" s="9" customFormat="1" x14ac:dyDescent="0.25">
      <c r="A519" s="98"/>
      <c r="B519" s="99" t="s">
        <v>100</v>
      </c>
      <c r="C519" s="96">
        <v>6771872</v>
      </c>
      <c r="D519" s="96">
        <v>2562525</v>
      </c>
      <c r="E519" s="96">
        <v>400445</v>
      </c>
      <c r="F519" s="96">
        <v>0</v>
      </c>
      <c r="G519" s="96">
        <f>SUM(C519:F519)</f>
        <v>9734842</v>
      </c>
      <c r="H519" s="8"/>
    </row>
    <row r="520" spans="1:8" s="67" customFormat="1" x14ac:dyDescent="0.25">
      <c r="A520" s="89" t="s">
        <v>100</v>
      </c>
      <c r="B520" s="100" t="s">
        <v>450</v>
      </c>
      <c r="C520" s="91">
        <v>973555</v>
      </c>
      <c r="D520" s="91">
        <v>512505</v>
      </c>
      <c r="E520" s="91">
        <v>61198</v>
      </c>
      <c r="F520" s="91">
        <v>0</v>
      </c>
      <c r="G520" s="91">
        <f>SUM(C520:F520)</f>
        <v>1547258</v>
      </c>
      <c r="H520" s="1"/>
    </row>
    <row r="521" spans="1:8" s="67" customFormat="1" x14ac:dyDescent="0.25">
      <c r="A521" s="89" t="s">
        <v>100</v>
      </c>
      <c r="B521" s="100" t="s">
        <v>451</v>
      </c>
      <c r="C521" s="91">
        <v>2967873</v>
      </c>
      <c r="D521" s="91">
        <v>1537515</v>
      </c>
      <c r="E521" s="91">
        <v>164736</v>
      </c>
      <c r="F521" s="91">
        <v>0</v>
      </c>
      <c r="G521" s="91">
        <f>SUM(C521:F521)</f>
        <v>4670124</v>
      </c>
      <c r="H521" s="1"/>
    </row>
    <row r="522" spans="1:8" s="67" customFormat="1" x14ac:dyDescent="0.25">
      <c r="A522" s="89" t="s">
        <v>100</v>
      </c>
      <c r="B522" s="100" t="s">
        <v>452</v>
      </c>
      <c r="C522" s="91">
        <v>940742</v>
      </c>
      <c r="D522" s="91">
        <v>0</v>
      </c>
      <c r="E522" s="91">
        <v>63092</v>
      </c>
      <c r="F522" s="91">
        <v>0</v>
      </c>
      <c r="G522" s="91">
        <f>SUM(C522:F522)</f>
        <v>1003834</v>
      </c>
      <c r="H522" s="1"/>
    </row>
    <row r="523" spans="1:8" s="67" customFormat="1" x14ac:dyDescent="0.25">
      <c r="A523" s="89" t="s">
        <v>100</v>
      </c>
      <c r="B523" s="100" t="s">
        <v>453</v>
      </c>
      <c r="C523" s="91">
        <v>1889702</v>
      </c>
      <c r="D523" s="91">
        <v>512505</v>
      </c>
      <c r="E523" s="91">
        <v>111419</v>
      </c>
      <c r="F523" s="91">
        <v>0</v>
      </c>
      <c r="G523" s="91">
        <f>SUM(C523:F523)</f>
        <v>2513626</v>
      </c>
      <c r="H523" s="1"/>
    </row>
    <row r="524" spans="1:8" s="67" customFormat="1" x14ac:dyDescent="0.25">
      <c r="A524" s="89"/>
      <c r="B524" s="100"/>
      <c r="C524" s="91"/>
      <c r="D524" s="91"/>
      <c r="E524" s="91"/>
      <c r="F524" s="91"/>
      <c r="G524" s="91"/>
      <c r="H524" s="1"/>
    </row>
    <row r="525" spans="1:8" s="9" customFormat="1" x14ac:dyDescent="0.25">
      <c r="A525" s="98"/>
      <c r="B525" s="99" t="s">
        <v>64</v>
      </c>
      <c r="C525" s="96">
        <v>16842938</v>
      </c>
      <c r="D525" s="96">
        <v>13948545</v>
      </c>
      <c r="E525" s="96">
        <v>906595</v>
      </c>
      <c r="F525" s="96">
        <v>3840289</v>
      </c>
      <c r="G525" s="96">
        <f t="shared" ref="G525:G537" si="24">SUM(C525:F525)</f>
        <v>35538367</v>
      </c>
      <c r="H525" s="8"/>
    </row>
    <row r="526" spans="1:8" s="67" customFormat="1" x14ac:dyDescent="0.25">
      <c r="A526" s="89" t="s">
        <v>64</v>
      </c>
      <c r="B526" s="100" t="s">
        <v>454</v>
      </c>
      <c r="C526" s="91">
        <v>3322817</v>
      </c>
      <c r="D526" s="91">
        <v>1025010</v>
      </c>
      <c r="E526" s="91">
        <v>169122</v>
      </c>
      <c r="F526" s="91">
        <v>716392</v>
      </c>
      <c r="G526" s="91">
        <f t="shared" si="24"/>
        <v>5233341</v>
      </c>
      <c r="H526" s="1"/>
    </row>
    <row r="527" spans="1:8" s="67" customFormat="1" x14ac:dyDescent="0.25">
      <c r="A527" s="89" t="s">
        <v>64</v>
      </c>
      <c r="B527" s="100" t="s">
        <v>322</v>
      </c>
      <c r="C527" s="91">
        <v>379304</v>
      </c>
      <c r="D527" s="91">
        <v>110907</v>
      </c>
      <c r="E527" s="91">
        <v>6715</v>
      </c>
      <c r="F527" s="91">
        <v>28446</v>
      </c>
      <c r="G527" s="91">
        <f t="shared" si="24"/>
        <v>525372</v>
      </c>
      <c r="H527" s="1"/>
    </row>
    <row r="528" spans="1:8" s="67" customFormat="1" x14ac:dyDescent="0.25">
      <c r="A528" s="89" t="s">
        <v>64</v>
      </c>
      <c r="B528" s="100" t="s">
        <v>455</v>
      </c>
      <c r="C528" s="91">
        <v>1249663</v>
      </c>
      <c r="D528" s="91">
        <v>0</v>
      </c>
      <c r="E528" s="91">
        <v>67748</v>
      </c>
      <c r="F528" s="91">
        <v>286976</v>
      </c>
      <c r="G528" s="91">
        <f t="shared" si="24"/>
        <v>1604387</v>
      </c>
      <c r="H528" s="1"/>
    </row>
    <row r="529" spans="1:8" s="67" customFormat="1" x14ac:dyDescent="0.25">
      <c r="A529" s="89" t="s">
        <v>64</v>
      </c>
      <c r="B529" s="100" t="s">
        <v>456</v>
      </c>
      <c r="C529" s="91">
        <v>1196830</v>
      </c>
      <c r="D529" s="91">
        <v>0</v>
      </c>
      <c r="E529" s="91">
        <v>77208</v>
      </c>
      <c r="F529" s="91">
        <v>327049</v>
      </c>
      <c r="G529" s="91">
        <f t="shared" si="24"/>
        <v>1601087</v>
      </c>
      <c r="H529" s="1"/>
    </row>
    <row r="530" spans="1:8" s="67" customFormat="1" x14ac:dyDescent="0.25">
      <c r="A530" s="89" t="s">
        <v>64</v>
      </c>
      <c r="B530" s="100" t="s">
        <v>457</v>
      </c>
      <c r="C530" s="91">
        <v>1270385</v>
      </c>
      <c r="D530" s="91">
        <v>3075031</v>
      </c>
      <c r="E530" s="91">
        <v>64097</v>
      </c>
      <c r="F530" s="91">
        <v>271513</v>
      </c>
      <c r="G530" s="91">
        <f t="shared" si="24"/>
        <v>4681026</v>
      </c>
      <c r="H530" s="1"/>
    </row>
    <row r="531" spans="1:8" s="67" customFormat="1" x14ac:dyDescent="0.25">
      <c r="A531" s="89" t="s">
        <v>64</v>
      </c>
      <c r="B531" s="100" t="s">
        <v>458</v>
      </c>
      <c r="C531" s="91">
        <v>913255</v>
      </c>
      <c r="D531" s="91">
        <v>1025010</v>
      </c>
      <c r="E531" s="91">
        <v>54501</v>
      </c>
      <c r="F531" s="91">
        <v>230865</v>
      </c>
      <c r="G531" s="91">
        <f t="shared" si="24"/>
        <v>2223631</v>
      </c>
      <c r="H531" s="1"/>
    </row>
    <row r="532" spans="1:8" s="67" customFormat="1" x14ac:dyDescent="0.25">
      <c r="A532" s="89" t="s">
        <v>64</v>
      </c>
      <c r="B532" s="100" t="s">
        <v>459</v>
      </c>
      <c r="C532" s="91">
        <v>1670300</v>
      </c>
      <c r="D532" s="91">
        <v>3075031</v>
      </c>
      <c r="E532" s="91">
        <v>77632</v>
      </c>
      <c r="F532" s="91">
        <v>328845</v>
      </c>
      <c r="G532" s="91">
        <f t="shared" si="24"/>
        <v>5151808</v>
      </c>
      <c r="H532" s="1"/>
    </row>
    <row r="533" spans="1:8" s="67" customFormat="1" x14ac:dyDescent="0.25">
      <c r="A533" s="89" t="s">
        <v>64</v>
      </c>
      <c r="B533" s="100" t="s">
        <v>460</v>
      </c>
      <c r="C533" s="91">
        <v>1320649</v>
      </c>
      <c r="D533" s="91">
        <v>1537515</v>
      </c>
      <c r="E533" s="91">
        <v>66715</v>
      </c>
      <c r="F533" s="91">
        <v>282602</v>
      </c>
      <c r="G533" s="91">
        <f t="shared" si="24"/>
        <v>3207481</v>
      </c>
      <c r="H533" s="1"/>
    </row>
    <row r="534" spans="1:8" s="67" customFormat="1" x14ac:dyDescent="0.25">
      <c r="A534" s="89" t="s">
        <v>64</v>
      </c>
      <c r="B534" s="100" t="s">
        <v>461</v>
      </c>
      <c r="C534" s="91">
        <v>766528</v>
      </c>
      <c r="D534" s="91">
        <v>3075031</v>
      </c>
      <c r="E534" s="91">
        <v>55441</v>
      </c>
      <c r="F534" s="91">
        <v>234844</v>
      </c>
      <c r="G534" s="91">
        <f t="shared" si="24"/>
        <v>4131844</v>
      </c>
      <c r="H534" s="1"/>
    </row>
    <row r="535" spans="1:8" s="67" customFormat="1" x14ac:dyDescent="0.25">
      <c r="A535" s="89" t="s">
        <v>64</v>
      </c>
      <c r="B535" s="100" t="s">
        <v>462</v>
      </c>
      <c r="C535" s="91">
        <v>1234298</v>
      </c>
      <c r="D535" s="91">
        <v>1025010</v>
      </c>
      <c r="E535" s="91">
        <v>82081</v>
      </c>
      <c r="F535" s="91">
        <v>347690</v>
      </c>
      <c r="G535" s="91">
        <f t="shared" si="24"/>
        <v>2689079</v>
      </c>
      <c r="H535" s="1"/>
    </row>
    <row r="536" spans="1:8" s="67" customFormat="1" x14ac:dyDescent="0.25">
      <c r="A536" s="89" t="s">
        <v>64</v>
      </c>
      <c r="B536" s="100" t="s">
        <v>463</v>
      </c>
      <c r="C536" s="91">
        <v>2563952</v>
      </c>
      <c r="D536" s="91">
        <v>0</v>
      </c>
      <c r="E536" s="91">
        <v>129122</v>
      </c>
      <c r="F536" s="91">
        <v>546953</v>
      </c>
      <c r="G536" s="91">
        <f t="shared" si="24"/>
        <v>3240027</v>
      </c>
      <c r="H536" s="1"/>
    </row>
    <row r="537" spans="1:8" s="67" customFormat="1" x14ac:dyDescent="0.25">
      <c r="A537" s="89" t="s">
        <v>64</v>
      </c>
      <c r="B537" s="100" t="s">
        <v>464</v>
      </c>
      <c r="C537" s="91">
        <v>954957</v>
      </c>
      <c r="D537" s="91">
        <v>0</v>
      </c>
      <c r="E537" s="91">
        <v>56213</v>
      </c>
      <c r="F537" s="91">
        <v>238114</v>
      </c>
      <c r="G537" s="91">
        <f t="shared" si="24"/>
        <v>1249284</v>
      </c>
      <c r="H537" s="1"/>
    </row>
    <row r="538" spans="1:8" s="67" customFormat="1" x14ac:dyDescent="0.25">
      <c r="A538" s="89"/>
      <c r="B538" s="100"/>
      <c r="C538" s="91"/>
      <c r="D538" s="91"/>
      <c r="E538" s="91"/>
      <c r="F538" s="91"/>
      <c r="G538" s="91"/>
      <c r="H538" s="1"/>
    </row>
    <row r="539" spans="1:8" s="9" customFormat="1" x14ac:dyDescent="0.25">
      <c r="A539" s="98"/>
      <c r="B539" s="99" t="s">
        <v>25</v>
      </c>
      <c r="C539" s="96">
        <v>16833639</v>
      </c>
      <c r="D539" s="96">
        <v>2562525</v>
      </c>
      <c r="E539" s="96">
        <v>1325615</v>
      </c>
      <c r="F539" s="96">
        <v>0</v>
      </c>
      <c r="G539" s="96">
        <f t="shared" ref="G539:G548" si="25">SUM(C539:F539)</f>
        <v>20721779</v>
      </c>
      <c r="H539" s="8"/>
    </row>
    <row r="540" spans="1:8" s="67" customFormat="1" x14ac:dyDescent="0.25">
      <c r="A540" s="89" t="s">
        <v>25</v>
      </c>
      <c r="B540" s="100" t="s">
        <v>465</v>
      </c>
      <c r="C540" s="91">
        <v>2644237</v>
      </c>
      <c r="D540" s="91">
        <v>512505</v>
      </c>
      <c r="E540" s="91">
        <v>204621</v>
      </c>
      <c r="F540" s="91">
        <v>0</v>
      </c>
      <c r="G540" s="91">
        <f t="shared" si="25"/>
        <v>3361363</v>
      </c>
      <c r="H540" s="1"/>
    </row>
    <row r="541" spans="1:8" s="67" customFormat="1" x14ac:dyDescent="0.25">
      <c r="A541" s="89" t="s">
        <v>25</v>
      </c>
      <c r="B541" s="100" t="s">
        <v>466</v>
      </c>
      <c r="C541" s="91">
        <v>882605</v>
      </c>
      <c r="D541" s="91">
        <v>0</v>
      </c>
      <c r="E541" s="91">
        <v>73081</v>
      </c>
      <c r="F541" s="91">
        <v>0</v>
      </c>
      <c r="G541" s="91">
        <f t="shared" si="25"/>
        <v>955686</v>
      </c>
      <c r="H541" s="1"/>
    </row>
    <row r="542" spans="1:8" s="67" customFormat="1" x14ac:dyDescent="0.25">
      <c r="A542" s="89" t="s">
        <v>25</v>
      </c>
      <c r="B542" s="100" t="s">
        <v>467</v>
      </c>
      <c r="C542" s="91">
        <v>3084206</v>
      </c>
      <c r="D542" s="91">
        <v>0</v>
      </c>
      <c r="E542" s="91">
        <v>249099</v>
      </c>
      <c r="F542" s="91">
        <v>0</v>
      </c>
      <c r="G542" s="91">
        <f t="shared" si="25"/>
        <v>3333305</v>
      </c>
      <c r="H542" s="1"/>
    </row>
    <row r="543" spans="1:8" s="67" customFormat="1" x14ac:dyDescent="0.25">
      <c r="A543" s="89" t="s">
        <v>25</v>
      </c>
      <c r="B543" s="100" t="s">
        <v>468</v>
      </c>
      <c r="C543" s="91">
        <v>891285</v>
      </c>
      <c r="D543" s="91">
        <v>0</v>
      </c>
      <c r="E543" s="91">
        <v>76683</v>
      </c>
      <c r="F543" s="91">
        <v>0</v>
      </c>
      <c r="G543" s="91">
        <f t="shared" si="25"/>
        <v>967968</v>
      </c>
      <c r="H543" s="1"/>
    </row>
    <row r="544" spans="1:8" s="67" customFormat="1" x14ac:dyDescent="0.25">
      <c r="A544" s="89" t="s">
        <v>25</v>
      </c>
      <c r="B544" s="100" t="s">
        <v>469</v>
      </c>
      <c r="C544" s="91">
        <v>2354368</v>
      </c>
      <c r="D544" s="91">
        <v>0</v>
      </c>
      <c r="E544" s="91">
        <v>169190</v>
      </c>
      <c r="F544" s="91">
        <v>0</v>
      </c>
      <c r="G544" s="91">
        <f t="shared" si="25"/>
        <v>2523558</v>
      </c>
      <c r="H544" s="1"/>
    </row>
    <row r="545" spans="1:8" s="67" customFormat="1" x14ac:dyDescent="0.25">
      <c r="A545" s="89" t="s">
        <v>25</v>
      </c>
      <c r="B545" s="100" t="s">
        <v>470</v>
      </c>
      <c r="C545" s="91">
        <v>3116573</v>
      </c>
      <c r="D545" s="91">
        <v>512505</v>
      </c>
      <c r="E545" s="91">
        <v>236331</v>
      </c>
      <c r="F545" s="91">
        <v>0</v>
      </c>
      <c r="G545" s="91">
        <f t="shared" si="25"/>
        <v>3865409</v>
      </c>
      <c r="H545" s="1"/>
    </row>
    <row r="546" spans="1:8" s="67" customFormat="1" x14ac:dyDescent="0.25">
      <c r="A546" s="89" t="s">
        <v>25</v>
      </c>
      <c r="B546" s="100" t="s">
        <v>471</v>
      </c>
      <c r="C546" s="91">
        <v>1967489</v>
      </c>
      <c r="D546" s="91">
        <v>0</v>
      </c>
      <c r="E546" s="91">
        <v>156621</v>
      </c>
      <c r="F546" s="91">
        <v>0</v>
      </c>
      <c r="G546" s="91">
        <f t="shared" si="25"/>
        <v>2124110</v>
      </c>
      <c r="H546" s="1"/>
    </row>
    <row r="547" spans="1:8" s="67" customFormat="1" x14ac:dyDescent="0.25">
      <c r="A547" s="89" t="s">
        <v>25</v>
      </c>
      <c r="B547" s="100" t="s">
        <v>472</v>
      </c>
      <c r="C547" s="91">
        <v>759147</v>
      </c>
      <c r="D547" s="91">
        <v>0</v>
      </c>
      <c r="E547" s="91">
        <v>70857</v>
      </c>
      <c r="F547" s="91">
        <v>0</v>
      </c>
      <c r="G547" s="91">
        <f t="shared" si="25"/>
        <v>830004</v>
      </c>
      <c r="H547" s="1"/>
    </row>
    <row r="548" spans="1:8" s="67" customFormat="1" x14ac:dyDescent="0.25">
      <c r="A548" s="89" t="s">
        <v>25</v>
      </c>
      <c r="B548" s="100" t="s">
        <v>473</v>
      </c>
      <c r="C548" s="91">
        <v>1133729</v>
      </c>
      <c r="D548" s="91">
        <v>1537515</v>
      </c>
      <c r="E548" s="91">
        <v>89132</v>
      </c>
      <c r="F548" s="91">
        <v>0</v>
      </c>
      <c r="G548" s="91">
        <f t="shared" si="25"/>
        <v>2760376</v>
      </c>
      <c r="H548" s="1"/>
    </row>
    <row r="549" spans="1:8" s="67" customFormat="1" x14ac:dyDescent="0.25">
      <c r="A549" s="89"/>
      <c r="B549" s="100"/>
      <c r="C549" s="91"/>
      <c r="D549" s="91"/>
      <c r="E549" s="91"/>
      <c r="F549" s="91"/>
      <c r="G549" s="91"/>
      <c r="H549" s="1"/>
    </row>
    <row r="550" spans="1:8" s="9" customFormat="1" x14ac:dyDescent="0.25">
      <c r="A550" s="98"/>
      <c r="B550" s="99" t="s">
        <v>152</v>
      </c>
      <c r="C550" s="96">
        <v>4346576</v>
      </c>
      <c r="D550" s="96">
        <v>956894</v>
      </c>
      <c r="E550" s="96">
        <v>260998</v>
      </c>
      <c r="F550" s="96">
        <v>0</v>
      </c>
      <c r="G550" s="96">
        <f>SUM(C550:F550)</f>
        <v>5564468</v>
      </c>
      <c r="H550" s="8"/>
    </row>
    <row r="551" spans="1:8" s="67" customFormat="1" x14ac:dyDescent="0.25">
      <c r="A551" s="89" t="s">
        <v>152</v>
      </c>
      <c r="B551" s="100" t="s">
        <v>474</v>
      </c>
      <c r="C551" s="91">
        <v>2053513</v>
      </c>
      <c r="D551" s="91">
        <v>0</v>
      </c>
      <c r="E551" s="91">
        <v>123086</v>
      </c>
      <c r="F551" s="91">
        <v>0</v>
      </c>
      <c r="G551" s="91">
        <f>SUM(C551:F551)</f>
        <v>2176599</v>
      </c>
      <c r="H551" s="1"/>
    </row>
    <row r="552" spans="1:8" s="67" customFormat="1" x14ac:dyDescent="0.25">
      <c r="A552" s="89" t="s">
        <v>152</v>
      </c>
      <c r="B552" s="100" t="s">
        <v>429</v>
      </c>
      <c r="C552" s="91">
        <v>1330666</v>
      </c>
      <c r="D552" s="91">
        <v>444389</v>
      </c>
      <c r="E552" s="91">
        <v>74080</v>
      </c>
      <c r="F552" s="91">
        <v>0</v>
      </c>
      <c r="G552" s="91">
        <f>SUM(C552:F552)</f>
        <v>1849135</v>
      </c>
      <c r="H552" s="1"/>
    </row>
    <row r="553" spans="1:8" s="67" customFormat="1" x14ac:dyDescent="0.25">
      <c r="A553" s="89" t="s">
        <v>152</v>
      </c>
      <c r="B553" s="100" t="s">
        <v>475</v>
      </c>
      <c r="C553" s="91">
        <v>962397</v>
      </c>
      <c r="D553" s="91">
        <v>512505</v>
      </c>
      <c r="E553" s="91">
        <v>63832</v>
      </c>
      <c r="F553" s="91">
        <v>0</v>
      </c>
      <c r="G553" s="91">
        <f>SUM(C553:F553)</f>
        <v>1538734</v>
      </c>
      <c r="H553" s="1"/>
    </row>
    <row r="554" spans="1:8" s="67" customFormat="1" x14ac:dyDescent="0.25">
      <c r="A554" s="89"/>
      <c r="B554" s="100"/>
      <c r="C554" s="91"/>
      <c r="D554" s="91"/>
      <c r="E554" s="91"/>
      <c r="F554" s="91"/>
      <c r="G554" s="91"/>
      <c r="H554" s="1"/>
    </row>
    <row r="555" spans="1:8" s="9" customFormat="1" x14ac:dyDescent="0.25">
      <c r="A555" s="98"/>
      <c r="B555" s="99" t="s">
        <v>33</v>
      </c>
      <c r="C555" s="96">
        <v>13885494</v>
      </c>
      <c r="D555" s="96">
        <v>1982323</v>
      </c>
      <c r="E555" s="96">
        <v>864573</v>
      </c>
      <c r="F555" s="96">
        <v>0</v>
      </c>
      <c r="G555" s="96">
        <f t="shared" ref="G555:G565" si="26">SUM(C555:F555)</f>
        <v>16732390</v>
      </c>
      <c r="H555" s="8"/>
    </row>
    <row r="556" spans="1:8" s="67" customFormat="1" x14ac:dyDescent="0.25">
      <c r="A556" s="89" t="s">
        <v>33</v>
      </c>
      <c r="B556" s="100" t="s">
        <v>476</v>
      </c>
      <c r="C556" s="91">
        <v>1211348</v>
      </c>
      <c r="D556" s="91">
        <v>512505</v>
      </c>
      <c r="E556" s="91">
        <v>81465</v>
      </c>
      <c r="F556" s="91">
        <v>0</v>
      </c>
      <c r="G556" s="91">
        <f t="shared" si="26"/>
        <v>1805318</v>
      </c>
      <c r="H556" s="1"/>
    </row>
    <row r="557" spans="1:8" s="67" customFormat="1" x14ac:dyDescent="0.25">
      <c r="A557" s="89" t="s">
        <v>33</v>
      </c>
      <c r="B557" s="100" t="s">
        <v>477</v>
      </c>
      <c r="C557" s="91">
        <v>4177635</v>
      </c>
      <c r="D557" s="91">
        <v>0</v>
      </c>
      <c r="E557" s="91">
        <v>236296</v>
      </c>
      <c r="F557" s="91">
        <v>0</v>
      </c>
      <c r="G557" s="91">
        <f t="shared" si="26"/>
        <v>4413931</v>
      </c>
      <c r="H557" s="1"/>
    </row>
    <row r="558" spans="1:8" s="67" customFormat="1" x14ac:dyDescent="0.25">
      <c r="A558" s="89" t="s">
        <v>33</v>
      </c>
      <c r="B558" s="100" t="s">
        <v>478</v>
      </c>
      <c r="C558" s="91">
        <v>1358445</v>
      </c>
      <c r="D558" s="91">
        <v>0</v>
      </c>
      <c r="E558" s="91">
        <v>87299</v>
      </c>
      <c r="F558" s="91">
        <v>0</v>
      </c>
      <c r="G558" s="91">
        <f t="shared" si="26"/>
        <v>1445744</v>
      </c>
      <c r="H558" s="1"/>
    </row>
    <row r="559" spans="1:8" s="67" customFormat="1" x14ac:dyDescent="0.25">
      <c r="A559" s="89" t="s">
        <v>33</v>
      </c>
      <c r="B559" s="100" t="s">
        <v>479</v>
      </c>
      <c r="C559" s="91">
        <v>1748226</v>
      </c>
      <c r="D559" s="91">
        <v>0</v>
      </c>
      <c r="E559" s="91">
        <v>111115</v>
      </c>
      <c r="F559" s="91">
        <v>0</v>
      </c>
      <c r="G559" s="91">
        <f t="shared" si="26"/>
        <v>1859341</v>
      </c>
      <c r="H559" s="1"/>
    </row>
    <row r="560" spans="1:8" s="67" customFormat="1" x14ac:dyDescent="0.25">
      <c r="A560" s="89" t="s">
        <v>33</v>
      </c>
      <c r="B560" s="100" t="s">
        <v>480</v>
      </c>
      <c r="C560" s="91">
        <v>1555233</v>
      </c>
      <c r="D560" s="91">
        <v>0</v>
      </c>
      <c r="E560" s="91">
        <v>96413</v>
      </c>
      <c r="F560" s="91">
        <v>0</v>
      </c>
      <c r="G560" s="91">
        <f t="shared" si="26"/>
        <v>1651646</v>
      </c>
      <c r="H560" s="1"/>
    </row>
    <row r="561" spans="1:8" s="67" customFormat="1" x14ac:dyDescent="0.25">
      <c r="A561" s="89" t="s">
        <v>33</v>
      </c>
      <c r="B561" s="100" t="s">
        <v>481</v>
      </c>
      <c r="C561" s="91">
        <v>131259</v>
      </c>
      <c r="D561" s="91">
        <v>0</v>
      </c>
      <c r="E561" s="91">
        <v>8391</v>
      </c>
      <c r="F561" s="91">
        <v>0</v>
      </c>
      <c r="G561" s="91">
        <f t="shared" si="26"/>
        <v>139650</v>
      </c>
      <c r="H561" s="1"/>
    </row>
    <row r="562" spans="1:8" s="67" customFormat="1" x14ac:dyDescent="0.25">
      <c r="A562" s="89" t="s">
        <v>33</v>
      </c>
      <c r="B562" s="100" t="s">
        <v>482</v>
      </c>
      <c r="C562" s="91">
        <v>997220</v>
      </c>
      <c r="D562" s="91">
        <v>1025010</v>
      </c>
      <c r="E562" s="91">
        <v>73290</v>
      </c>
      <c r="F562" s="91">
        <v>0</v>
      </c>
      <c r="G562" s="91">
        <f t="shared" si="26"/>
        <v>2095520</v>
      </c>
      <c r="H562" s="1"/>
    </row>
    <row r="563" spans="1:8" s="67" customFormat="1" x14ac:dyDescent="0.25">
      <c r="A563" s="89" t="s">
        <v>33</v>
      </c>
      <c r="B563" s="100" t="s">
        <v>483</v>
      </c>
      <c r="C563" s="91">
        <v>1616911</v>
      </c>
      <c r="D563" s="91">
        <v>0</v>
      </c>
      <c r="E563" s="91">
        <v>97774</v>
      </c>
      <c r="F563" s="91">
        <v>0</v>
      </c>
      <c r="G563" s="91">
        <f t="shared" si="26"/>
        <v>1714685</v>
      </c>
      <c r="H563" s="1"/>
    </row>
    <row r="564" spans="1:8" s="67" customFormat="1" x14ac:dyDescent="0.25">
      <c r="A564" s="89" t="s">
        <v>33</v>
      </c>
      <c r="B564" s="100" t="s">
        <v>484</v>
      </c>
      <c r="C564" s="91">
        <v>629068</v>
      </c>
      <c r="D564" s="91">
        <v>0</v>
      </c>
      <c r="E564" s="91">
        <v>42811</v>
      </c>
      <c r="F564" s="91">
        <v>0</v>
      </c>
      <c r="G564" s="91">
        <f t="shared" si="26"/>
        <v>671879</v>
      </c>
      <c r="H564" s="1"/>
    </row>
    <row r="565" spans="1:8" s="67" customFormat="1" x14ac:dyDescent="0.25">
      <c r="A565" s="89" t="s">
        <v>33</v>
      </c>
      <c r="B565" s="100" t="s">
        <v>485</v>
      </c>
      <c r="C565" s="91">
        <v>460149</v>
      </c>
      <c r="D565" s="91">
        <v>444808</v>
      </c>
      <c r="E565" s="91">
        <v>29719</v>
      </c>
      <c r="F565" s="91">
        <v>0</v>
      </c>
      <c r="G565" s="91">
        <f t="shared" si="26"/>
        <v>934676</v>
      </c>
      <c r="H565" s="1"/>
    </row>
    <row r="566" spans="1:8" s="67" customFormat="1" x14ac:dyDescent="0.25">
      <c r="A566" s="89"/>
      <c r="B566" s="100"/>
      <c r="C566" s="91"/>
      <c r="D566" s="91"/>
      <c r="E566" s="91"/>
      <c r="F566" s="91"/>
      <c r="G566" s="91"/>
      <c r="H566" s="1"/>
    </row>
    <row r="567" spans="1:8" s="9" customFormat="1" x14ac:dyDescent="0.25">
      <c r="A567" s="98"/>
      <c r="B567" s="99" t="s">
        <v>206</v>
      </c>
      <c r="C567" s="96">
        <v>5476711</v>
      </c>
      <c r="D567" s="96">
        <v>0</v>
      </c>
      <c r="E567" s="96">
        <v>338903</v>
      </c>
      <c r="F567" s="96">
        <v>0</v>
      </c>
      <c r="G567" s="96">
        <f>SUM(C567:F567)</f>
        <v>5815614</v>
      </c>
      <c r="H567" s="8"/>
    </row>
    <row r="568" spans="1:8" s="67" customFormat="1" x14ac:dyDescent="0.25">
      <c r="A568" s="89" t="s">
        <v>206</v>
      </c>
      <c r="B568" s="100" t="s">
        <v>486</v>
      </c>
      <c r="C568" s="91">
        <v>945270</v>
      </c>
      <c r="D568" s="91">
        <v>0</v>
      </c>
      <c r="E568" s="91">
        <v>65512</v>
      </c>
      <c r="F568" s="91">
        <v>0</v>
      </c>
      <c r="G568" s="91">
        <f>SUM(C568:F568)</f>
        <v>1010782</v>
      </c>
      <c r="H568" s="1"/>
    </row>
    <row r="569" spans="1:8" s="67" customFormat="1" x14ac:dyDescent="0.25">
      <c r="A569" s="89" t="s">
        <v>206</v>
      </c>
      <c r="B569" s="100" t="s">
        <v>277</v>
      </c>
      <c r="C569" s="91">
        <v>34681</v>
      </c>
      <c r="D569" s="91">
        <v>0</v>
      </c>
      <c r="E569" s="91">
        <v>2364</v>
      </c>
      <c r="F569" s="91">
        <v>0</v>
      </c>
      <c r="G569" s="91">
        <f>SUM(C569:F569)</f>
        <v>37045</v>
      </c>
      <c r="H569" s="1"/>
    </row>
    <row r="570" spans="1:8" s="67" customFormat="1" x14ac:dyDescent="0.25">
      <c r="A570" s="89" t="s">
        <v>206</v>
      </c>
      <c r="B570" s="100" t="s">
        <v>487</v>
      </c>
      <c r="C570" s="91">
        <v>1746519</v>
      </c>
      <c r="D570" s="91">
        <v>0</v>
      </c>
      <c r="E570" s="91">
        <v>114156</v>
      </c>
      <c r="F570" s="91">
        <v>0</v>
      </c>
      <c r="G570" s="91">
        <f>SUM(C570:F570)</f>
        <v>1860675</v>
      </c>
      <c r="H570" s="1"/>
    </row>
    <row r="571" spans="1:8" s="67" customFormat="1" x14ac:dyDescent="0.25">
      <c r="A571" s="89" t="s">
        <v>206</v>
      </c>
      <c r="B571" s="100" t="s">
        <v>488</v>
      </c>
      <c r="C571" s="91">
        <v>2750241</v>
      </c>
      <c r="D571" s="91">
        <v>0</v>
      </c>
      <c r="E571" s="91">
        <v>156871</v>
      </c>
      <c r="F571" s="91">
        <v>0</v>
      </c>
      <c r="G571" s="91">
        <f>SUM(C571:F571)</f>
        <v>2907112</v>
      </c>
      <c r="H571" s="1"/>
    </row>
    <row r="572" spans="1:8" s="67" customFormat="1" x14ac:dyDescent="0.25">
      <c r="A572" s="89"/>
      <c r="B572" s="100"/>
      <c r="C572" s="91"/>
      <c r="D572" s="91"/>
      <c r="E572" s="91"/>
      <c r="F572" s="91"/>
      <c r="G572" s="91"/>
      <c r="H572" s="1"/>
    </row>
    <row r="573" spans="1:8" s="9" customFormat="1" x14ac:dyDescent="0.25">
      <c r="A573" s="98"/>
      <c r="B573" s="99" t="s">
        <v>72</v>
      </c>
      <c r="C573" s="96">
        <v>10777688</v>
      </c>
      <c r="D573" s="96">
        <v>2053217</v>
      </c>
      <c r="E573" s="96">
        <v>555176</v>
      </c>
      <c r="F573" s="96">
        <v>0</v>
      </c>
      <c r="G573" s="96">
        <f t="shared" ref="G573:G580" si="27">SUM(C573:F573)</f>
        <v>13386081</v>
      </c>
      <c r="H573" s="8"/>
    </row>
    <row r="574" spans="1:8" s="67" customFormat="1" x14ac:dyDescent="0.25">
      <c r="A574" s="89" t="s">
        <v>72</v>
      </c>
      <c r="B574" s="100" t="s">
        <v>489</v>
      </c>
      <c r="C574" s="91">
        <v>1425653</v>
      </c>
      <c r="D574" s="91">
        <v>0</v>
      </c>
      <c r="E574" s="91">
        <v>74001</v>
      </c>
      <c r="F574" s="91">
        <v>0</v>
      </c>
      <c r="G574" s="91">
        <f t="shared" si="27"/>
        <v>1499654</v>
      </c>
      <c r="H574" s="1"/>
    </row>
    <row r="575" spans="1:8" s="67" customFormat="1" x14ac:dyDescent="0.25">
      <c r="A575" s="89" t="s">
        <v>72</v>
      </c>
      <c r="B575" s="100" t="s">
        <v>490</v>
      </c>
      <c r="C575" s="91">
        <v>2328931</v>
      </c>
      <c r="D575" s="91">
        <v>0</v>
      </c>
      <c r="E575" s="91">
        <v>127544</v>
      </c>
      <c r="F575" s="91">
        <v>0</v>
      </c>
      <c r="G575" s="91">
        <f t="shared" si="27"/>
        <v>2456475</v>
      </c>
      <c r="H575" s="1"/>
    </row>
    <row r="576" spans="1:8" s="67" customFormat="1" x14ac:dyDescent="0.25">
      <c r="A576" s="89" t="s">
        <v>72</v>
      </c>
      <c r="B576" s="100" t="s">
        <v>491</v>
      </c>
      <c r="C576" s="91">
        <v>1907783</v>
      </c>
      <c r="D576" s="91">
        <v>1537515</v>
      </c>
      <c r="E576" s="91">
        <v>79624</v>
      </c>
      <c r="F576" s="91">
        <v>0</v>
      </c>
      <c r="G576" s="91">
        <f t="shared" si="27"/>
        <v>3524922</v>
      </c>
      <c r="H576" s="1"/>
    </row>
    <row r="577" spans="1:8" s="67" customFormat="1" x14ac:dyDescent="0.25">
      <c r="A577" s="89" t="s">
        <v>72</v>
      </c>
      <c r="B577" s="100" t="s">
        <v>492</v>
      </c>
      <c r="C577" s="91">
        <v>1100720</v>
      </c>
      <c r="D577" s="91">
        <v>0</v>
      </c>
      <c r="E577" s="91">
        <v>66431</v>
      </c>
      <c r="F577" s="91">
        <v>0</v>
      </c>
      <c r="G577" s="91">
        <f t="shared" si="27"/>
        <v>1167151</v>
      </c>
      <c r="H577" s="1"/>
    </row>
    <row r="578" spans="1:8" s="67" customFormat="1" x14ac:dyDescent="0.25">
      <c r="A578" s="89" t="s">
        <v>72</v>
      </c>
      <c r="B578" s="100" t="s">
        <v>493</v>
      </c>
      <c r="C578" s="91">
        <v>47599</v>
      </c>
      <c r="D578" s="91">
        <v>0</v>
      </c>
      <c r="E578" s="91">
        <v>2834</v>
      </c>
      <c r="F578" s="91">
        <v>0</v>
      </c>
      <c r="G578" s="91">
        <f t="shared" si="27"/>
        <v>50433</v>
      </c>
      <c r="H578" s="1"/>
    </row>
    <row r="579" spans="1:8" s="67" customFormat="1" x14ac:dyDescent="0.25">
      <c r="A579" s="89" t="s">
        <v>72</v>
      </c>
      <c r="B579" s="100" t="s">
        <v>494</v>
      </c>
      <c r="C579" s="91">
        <v>3964914</v>
      </c>
      <c r="D579" s="91">
        <v>512505</v>
      </c>
      <c r="E579" s="91">
        <v>204618</v>
      </c>
      <c r="F579" s="91">
        <v>0</v>
      </c>
      <c r="G579" s="91">
        <f t="shared" si="27"/>
        <v>4682037</v>
      </c>
      <c r="H579" s="1"/>
    </row>
    <row r="580" spans="1:8" s="67" customFormat="1" x14ac:dyDescent="0.25">
      <c r="A580" s="89" t="s">
        <v>72</v>
      </c>
      <c r="B580" s="100" t="s">
        <v>495</v>
      </c>
      <c r="C580" s="91">
        <v>2088</v>
      </c>
      <c r="D580" s="91">
        <v>3197</v>
      </c>
      <c r="E580" s="91">
        <v>124</v>
      </c>
      <c r="F580" s="91">
        <v>0</v>
      </c>
      <c r="G580" s="91">
        <f t="shared" si="27"/>
        <v>5409</v>
      </c>
      <c r="H580" s="1"/>
    </row>
    <row r="581" spans="1:8" s="67" customFormat="1" x14ac:dyDescent="0.25">
      <c r="A581" s="89"/>
      <c r="B581" s="100"/>
      <c r="C581" s="91"/>
      <c r="D581" s="91"/>
      <c r="E581" s="91"/>
      <c r="F581" s="91"/>
      <c r="G581" s="91"/>
      <c r="H581" s="1"/>
    </row>
    <row r="582" spans="1:8" s="9" customFormat="1" x14ac:dyDescent="0.25">
      <c r="A582" s="98"/>
      <c r="B582" s="99" t="s">
        <v>68</v>
      </c>
      <c r="C582" s="96">
        <v>15219717</v>
      </c>
      <c r="D582" s="96">
        <v>10250103</v>
      </c>
      <c r="E582" s="96">
        <v>835271</v>
      </c>
      <c r="F582" s="96">
        <v>0</v>
      </c>
      <c r="G582" s="96">
        <f t="shared" ref="G582:G593" si="28">SUM(C582:F582)</f>
        <v>26305091</v>
      </c>
      <c r="H582" s="8"/>
    </row>
    <row r="583" spans="1:8" s="67" customFormat="1" x14ac:dyDescent="0.25">
      <c r="A583" s="89" t="s">
        <v>68</v>
      </c>
      <c r="B583" s="100" t="s">
        <v>496</v>
      </c>
      <c r="C583" s="91">
        <v>1494150</v>
      </c>
      <c r="D583" s="91">
        <v>1025010</v>
      </c>
      <c r="E583" s="91">
        <v>87939</v>
      </c>
      <c r="F583" s="91">
        <v>0</v>
      </c>
      <c r="G583" s="91">
        <f t="shared" si="28"/>
        <v>2607099</v>
      </c>
      <c r="H583" s="1"/>
    </row>
    <row r="584" spans="1:8" s="67" customFormat="1" x14ac:dyDescent="0.25">
      <c r="A584" s="89" t="s">
        <v>68</v>
      </c>
      <c r="B584" s="100" t="s">
        <v>497</v>
      </c>
      <c r="C584" s="91">
        <v>862105</v>
      </c>
      <c r="D584" s="91">
        <v>0</v>
      </c>
      <c r="E584" s="91">
        <v>59189</v>
      </c>
      <c r="F584" s="91">
        <v>0</v>
      </c>
      <c r="G584" s="91">
        <f t="shared" si="28"/>
        <v>921294</v>
      </c>
      <c r="H584" s="1"/>
    </row>
    <row r="585" spans="1:8" s="67" customFormat="1" x14ac:dyDescent="0.25">
      <c r="A585" s="89" t="s">
        <v>68</v>
      </c>
      <c r="B585" s="100" t="s">
        <v>498</v>
      </c>
      <c r="C585" s="91">
        <v>4248008</v>
      </c>
      <c r="D585" s="91">
        <v>1025010</v>
      </c>
      <c r="E585" s="91">
        <v>221921</v>
      </c>
      <c r="F585" s="91">
        <v>0</v>
      </c>
      <c r="G585" s="91">
        <f t="shared" si="28"/>
        <v>5494939</v>
      </c>
      <c r="H585" s="1"/>
    </row>
    <row r="586" spans="1:8" s="67" customFormat="1" x14ac:dyDescent="0.25">
      <c r="A586" s="89" t="s">
        <v>68</v>
      </c>
      <c r="B586" s="100" t="s">
        <v>409</v>
      </c>
      <c r="C586" s="91">
        <v>194100</v>
      </c>
      <c r="D586" s="91">
        <v>0</v>
      </c>
      <c r="E586" s="91">
        <v>12551</v>
      </c>
      <c r="F586" s="91">
        <v>0</v>
      </c>
      <c r="G586" s="91">
        <f t="shared" si="28"/>
        <v>206651</v>
      </c>
      <c r="H586" s="1"/>
    </row>
    <row r="587" spans="1:8" s="67" customFormat="1" x14ac:dyDescent="0.25">
      <c r="A587" s="89" t="s">
        <v>68</v>
      </c>
      <c r="B587" s="100" t="s">
        <v>499</v>
      </c>
      <c r="C587" s="91">
        <v>1159410</v>
      </c>
      <c r="D587" s="91">
        <v>0</v>
      </c>
      <c r="E587" s="91">
        <v>67009</v>
      </c>
      <c r="F587" s="91">
        <v>0</v>
      </c>
      <c r="G587" s="91">
        <f t="shared" si="28"/>
        <v>1226419</v>
      </c>
      <c r="H587" s="1"/>
    </row>
    <row r="588" spans="1:8" s="67" customFormat="1" x14ac:dyDescent="0.25">
      <c r="A588" s="89" t="s">
        <v>68</v>
      </c>
      <c r="B588" s="100" t="s">
        <v>500</v>
      </c>
      <c r="C588" s="91">
        <v>1218713</v>
      </c>
      <c r="D588" s="91">
        <v>0</v>
      </c>
      <c r="E588" s="91">
        <v>60094</v>
      </c>
      <c r="F588" s="91">
        <v>0</v>
      </c>
      <c r="G588" s="91">
        <f t="shared" si="28"/>
        <v>1278807</v>
      </c>
      <c r="H588" s="1"/>
    </row>
    <row r="589" spans="1:8" s="67" customFormat="1" x14ac:dyDescent="0.25">
      <c r="A589" s="89" t="s">
        <v>68</v>
      </c>
      <c r="B589" s="100" t="s">
        <v>501</v>
      </c>
      <c r="C589" s="91">
        <v>1175780</v>
      </c>
      <c r="D589" s="91">
        <v>2562526</v>
      </c>
      <c r="E589" s="91">
        <v>72691</v>
      </c>
      <c r="F589" s="91">
        <v>0</v>
      </c>
      <c r="G589" s="91">
        <f t="shared" si="28"/>
        <v>3810997</v>
      </c>
      <c r="H589" s="1"/>
    </row>
    <row r="590" spans="1:8" s="67" customFormat="1" x14ac:dyDescent="0.25">
      <c r="A590" s="89" t="s">
        <v>68</v>
      </c>
      <c r="B590" s="100" t="s">
        <v>502</v>
      </c>
      <c r="C590" s="91">
        <v>1602724</v>
      </c>
      <c r="D590" s="91">
        <v>0</v>
      </c>
      <c r="E590" s="91">
        <v>89190</v>
      </c>
      <c r="F590" s="91">
        <v>0</v>
      </c>
      <c r="G590" s="91">
        <f t="shared" si="28"/>
        <v>1691914</v>
      </c>
      <c r="H590" s="1"/>
    </row>
    <row r="591" spans="1:8" s="67" customFormat="1" x14ac:dyDescent="0.25">
      <c r="A591" s="89" t="s">
        <v>68</v>
      </c>
      <c r="B591" s="100" t="s">
        <v>503</v>
      </c>
      <c r="C591" s="91">
        <v>2144457</v>
      </c>
      <c r="D591" s="91">
        <v>2562526</v>
      </c>
      <c r="E591" s="91">
        <v>98866</v>
      </c>
      <c r="F591" s="91">
        <v>0</v>
      </c>
      <c r="G591" s="91">
        <f t="shared" si="28"/>
        <v>4805849</v>
      </c>
      <c r="H591" s="1"/>
    </row>
    <row r="592" spans="1:8" s="67" customFormat="1" x14ac:dyDescent="0.25">
      <c r="A592" s="89" t="s">
        <v>68</v>
      </c>
      <c r="B592" s="100" t="s">
        <v>484</v>
      </c>
      <c r="C592" s="91">
        <v>6314</v>
      </c>
      <c r="D592" s="91">
        <v>0</v>
      </c>
      <c r="E592" s="91">
        <v>428</v>
      </c>
      <c r="F592" s="91">
        <v>0</v>
      </c>
      <c r="G592" s="91">
        <f t="shared" si="28"/>
        <v>6742</v>
      </c>
      <c r="H592" s="1"/>
    </row>
    <row r="593" spans="1:8" s="67" customFormat="1" x14ac:dyDescent="0.25">
      <c r="A593" s="89" t="s">
        <v>68</v>
      </c>
      <c r="B593" s="100" t="s">
        <v>504</v>
      </c>
      <c r="C593" s="91">
        <v>1113956</v>
      </c>
      <c r="D593" s="91">
        <v>3075031</v>
      </c>
      <c r="E593" s="91">
        <v>65393</v>
      </c>
      <c r="F593" s="91">
        <v>0</v>
      </c>
      <c r="G593" s="91">
        <f t="shared" si="28"/>
        <v>4254380</v>
      </c>
      <c r="H593" s="1"/>
    </row>
    <row r="594" spans="1:8" s="67" customFormat="1" x14ac:dyDescent="0.25">
      <c r="A594" s="89"/>
      <c r="B594" s="100"/>
      <c r="C594" s="91"/>
      <c r="D594" s="91"/>
      <c r="E594" s="91"/>
      <c r="F594" s="91"/>
      <c r="G594" s="91"/>
      <c r="H594" s="1"/>
    </row>
    <row r="595" spans="1:8" s="9" customFormat="1" x14ac:dyDescent="0.25">
      <c r="A595" s="98"/>
      <c r="B595" s="99" t="s">
        <v>88</v>
      </c>
      <c r="C595" s="96">
        <v>17384978</v>
      </c>
      <c r="D595" s="96">
        <v>1537515</v>
      </c>
      <c r="E595" s="96">
        <v>0</v>
      </c>
      <c r="F595" s="96">
        <v>0</v>
      </c>
      <c r="G595" s="96">
        <f t="shared" ref="G595:G604" si="29">SUM(C595:F595)</f>
        <v>18922493</v>
      </c>
      <c r="H595" s="8"/>
    </row>
    <row r="596" spans="1:8" s="67" customFormat="1" x14ac:dyDescent="0.25">
      <c r="A596" s="89" t="s">
        <v>88</v>
      </c>
      <c r="B596" s="100" t="s">
        <v>505</v>
      </c>
      <c r="C596" s="91">
        <v>2613321</v>
      </c>
      <c r="D596" s="91">
        <v>0</v>
      </c>
      <c r="E596" s="91">
        <v>0</v>
      </c>
      <c r="F596" s="91">
        <v>0</v>
      </c>
      <c r="G596" s="91">
        <f t="shared" si="29"/>
        <v>2613321</v>
      </c>
      <c r="H596" s="1"/>
    </row>
    <row r="597" spans="1:8" s="67" customFormat="1" x14ac:dyDescent="0.25">
      <c r="A597" s="89" t="s">
        <v>88</v>
      </c>
      <c r="B597" s="100" t="s">
        <v>506</v>
      </c>
      <c r="C597" s="91">
        <v>1358145</v>
      </c>
      <c r="D597" s="91">
        <v>0</v>
      </c>
      <c r="E597" s="91">
        <v>0</v>
      </c>
      <c r="F597" s="91">
        <v>0</v>
      </c>
      <c r="G597" s="91">
        <f t="shared" si="29"/>
        <v>1358145</v>
      </c>
      <c r="H597" s="1"/>
    </row>
    <row r="598" spans="1:8" s="67" customFormat="1" x14ac:dyDescent="0.25">
      <c r="A598" s="89" t="s">
        <v>88</v>
      </c>
      <c r="B598" s="100" t="s">
        <v>507</v>
      </c>
      <c r="C598" s="91">
        <v>1569414</v>
      </c>
      <c r="D598" s="91">
        <v>512505</v>
      </c>
      <c r="E598" s="91">
        <v>0</v>
      </c>
      <c r="F598" s="91">
        <v>0</v>
      </c>
      <c r="G598" s="91">
        <f t="shared" si="29"/>
        <v>2081919</v>
      </c>
      <c r="H598" s="1"/>
    </row>
    <row r="599" spans="1:8" s="67" customFormat="1" x14ac:dyDescent="0.25">
      <c r="A599" s="89" t="s">
        <v>88</v>
      </c>
      <c r="B599" s="100" t="s">
        <v>508</v>
      </c>
      <c r="C599" s="91">
        <v>1283182</v>
      </c>
      <c r="D599" s="91">
        <v>0</v>
      </c>
      <c r="E599" s="91">
        <v>0</v>
      </c>
      <c r="F599" s="91">
        <v>0</v>
      </c>
      <c r="G599" s="91">
        <f t="shared" si="29"/>
        <v>1283182</v>
      </c>
      <c r="H599" s="1"/>
    </row>
    <row r="600" spans="1:8" s="67" customFormat="1" x14ac:dyDescent="0.25">
      <c r="A600" s="89" t="s">
        <v>88</v>
      </c>
      <c r="B600" s="100" t="s">
        <v>509</v>
      </c>
      <c r="C600" s="91">
        <v>1505589</v>
      </c>
      <c r="D600" s="91">
        <v>0</v>
      </c>
      <c r="E600" s="91">
        <v>0</v>
      </c>
      <c r="F600" s="91">
        <v>0</v>
      </c>
      <c r="G600" s="91">
        <f t="shared" si="29"/>
        <v>1505589</v>
      </c>
      <c r="H600" s="1"/>
    </row>
    <row r="601" spans="1:8" s="67" customFormat="1" x14ac:dyDescent="0.25">
      <c r="A601" s="89" t="s">
        <v>88</v>
      </c>
      <c r="B601" s="100" t="s">
        <v>510</v>
      </c>
      <c r="C601" s="91">
        <v>2048387</v>
      </c>
      <c r="D601" s="91">
        <v>1025010</v>
      </c>
      <c r="E601" s="91">
        <v>0</v>
      </c>
      <c r="F601" s="91">
        <v>0</v>
      </c>
      <c r="G601" s="91">
        <f t="shared" si="29"/>
        <v>3073397</v>
      </c>
      <c r="H601" s="1"/>
    </row>
    <row r="602" spans="1:8" s="67" customFormat="1" x14ac:dyDescent="0.25">
      <c r="A602" s="89" t="s">
        <v>88</v>
      </c>
      <c r="B602" s="100" t="s">
        <v>511</v>
      </c>
      <c r="C602" s="91">
        <v>3613997</v>
      </c>
      <c r="D602" s="91">
        <v>0</v>
      </c>
      <c r="E602" s="91">
        <v>0</v>
      </c>
      <c r="F602" s="91">
        <v>0</v>
      </c>
      <c r="G602" s="91">
        <f t="shared" si="29"/>
        <v>3613997</v>
      </c>
      <c r="H602" s="1"/>
    </row>
    <row r="603" spans="1:8" s="67" customFormat="1" x14ac:dyDescent="0.25">
      <c r="A603" s="89" t="s">
        <v>88</v>
      </c>
      <c r="B603" s="100" t="s">
        <v>512</v>
      </c>
      <c r="C603" s="91">
        <v>1963339</v>
      </c>
      <c r="D603" s="91">
        <v>0</v>
      </c>
      <c r="E603" s="91">
        <v>0</v>
      </c>
      <c r="F603" s="91">
        <v>0</v>
      </c>
      <c r="G603" s="91">
        <f t="shared" si="29"/>
        <v>1963339</v>
      </c>
      <c r="H603" s="1"/>
    </row>
    <row r="604" spans="1:8" s="67" customFormat="1" x14ac:dyDescent="0.25">
      <c r="A604" s="89" t="s">
        <v>88</v>
      </c>
      <c r="B604" s="100" t="s">
        <v>513</v>
      </c>
      <c r="C604" s="91">
        <v>1429604</v>
      </c>
      <c r="D604" s="91">
        <v>0</v>
      </c>
      <c r="E604" s="91">
        <v>0</v>
      </c>
      <c r="F604" s="91">
        <v>0</v>
      </c>
      <c r="G604" s="91">
        <f t="shared" si="29"/>
        <v>1429604</v>
      </c>
      <c r="H604" s="1"/>
    </row>
    <row r="605" spans="1:8" s="67" customFormat="1" x14ac:dyDescent="0.25">
      <c r="A605" s="89"/>
      <c r="B605" s="100"/>
      <c r="C605" s="91"/>
      <c r="D605" s="91"/>
      <c r="E605" s="91"/>
      <c r="F605" s="91"/>
      <c r="G605" s="91"/>
      <c r="H605" s="1"/>
    </row>
    <row r="606" spans="1:8" s="9" customFormat="1" x14ac:dyDescent="0.25">
      <c r="A606" s="98"/>
      <c r="B606" s="99" t="s">
        <v>27</v>
      </c>
      <c r="C606" s="96">
        <v>12633492</v>
      </c>
      <c r="D606" s="96">
        <v>0</v>
      </c>
      <c r="E606" s="96">
        <v>1106967</v>
      </c>
      <c r="F606" s="96">
        <v>0</v>
      </c>
      <c r="G606" s="96">
        <f t="shared" ref="G606:G613" si="30">SUM(C606:F606)</f>
        <v>13740459</v>
      </c>
      <c r="H606" s="8"/>
    </row>
    <row r="607" spans="1:8" s="67" customFormat="1" x14ac:dyDescent="0.25">
      <c r="A607" s="89" t="s">
        <v>27</v>
      </c>
      <c r="B607" s="100" t="s">
        <v>514</v>
      </c>
      <c r="C607" s="91">
        <v>2012693</v>
      </c>
      <c r="D607" s="91">
        <v>0</v>
      </c>
      <c r="E607" s="91">
        <v>172996</v>
      </c>
      <c r="F607" s="91">
        <v>0</v>
      </c>
      <c r="G607" s="91">
        <f t="shared" si="30"/>
        <v>2185689</v>
      </c>
      <c r="H607" s="1"/>
    </row>
    <row r="608" spans="1:8" s="67" customFormat="1" x14ac:dyDescent="0.25">
      <c r="A608" s="89" t="s">
        <v>27</v>
      </c>
      <c r="B608" s="100" t="s">
        <v>515</v>
      </c>
      <c r="C608" s="91">
        <v>878885</v>
      </c>
      <c r="D608" s="91">
        <v>0</v>
      </c>
      <c r="E608" s="91">
        <v>76751</v>
      </c>
      <c r="F608" s="91">
        <v>0</v>
      </c>
      <c r="G608" s="91">
        <f t="shared" si="30"/>
        <v>955636</v>
      </c>
      <c r="H608" s="1"/>
    </row>
    <row r="609" spans="1:8" s="67" customFormat="1" x14ac:dyDescent="0.25">
      <c r="A609" s="89" t="s">
        <v>27</v>
      </c>
      <c r="B609" s="100" t="s">
        <v>516</v>
      </c>
      <c r="C609" s="91">
        <v>1121672</v>
      </c>
      <c r="D609" s="91">
        <v>0</v>
      </c>
      <c r="E609" s="91">
        <v>104971</v>
      </c>
      <c r="F609" s="91">
        <v>0</v>
      </c>
      <c r="G609" s="91">
        <f t="shared" si="30"/>
        <v>1226643</v>
      </c>
      <c r="H609" s="1"/>
    </row>
    <row r="610" spans="1:8" s="67" customFormat="1" x14ac:dyDescent="0.25">
      <c r="A610" s="89" t="s">
        <v>27</v>
      </c>
      <c r="B610" s="100" t="s">
        <v>517</v>
      </c>
      <c r="C610" s="91">
        <v>1543263</v>
      </c>
      <c r="D610" s="91">
        <v>0</v>
      </c>
      <c r="E610" s="91">
        <v>130711</v>
      </c>
      <c r="F610" s="91">
        <v>0</v>
      </c>
      <c r="G610" s="91">
        <f t="shared" si="30"/>
        <v>1673974</v>
      </c>
      <c r="H610" s="1"/>
    </row>
    <row r="611" spans="1:8" s="67" customFormat="1" x14ac:dyDescent="0.25">
      <c r="A611" s="89" t="s">
        <v>27</v>
      </c>
      <c r="B611" s="100" t="s">
        <v>518</v>
      </c>
      <c r="C611" s="91">
        <v>2775230</v>
      </c>
      <c r="D611" s="91">
        <v>0</v>
      </c>
      <c r="E611" s="91">
        <v>233118</v>
      </c>
      <c r="F611" s="91">
        <v>0</v>
      </c>
      <c r="G611" s="91">
        <f t="shared" si="30"/>
        <v>3008348</v>
      </c>
      <c r="H611" s="1"/>
    </row>
    <row r="612" spans="1:8" s="67" customFormat="1" x14ac:dyDescent="0.25">
      <c r="A612" s="89" t="s">
        <v>27</v>
      </c>
      <c r="B612" s="100" t="s">
        <v>519</v>
      </c>
      <c r="C612" s="91">
        <v>3158066</v>
      </c>
      <c r="D612" s="91">
        <v>0</v>
      </c>
      <c r="E612" s="91">
        <v>287832</v>
      </c>
      <c r="F612" s="91">
        <v>0</v>
      </c>
      <c r="G612" s="91">
        <f t="shared" si="30"/>
        <v>3445898</v>
      </c>
      <c r="H612" s="1"/>
    </row>
    <row r="613" spans="1:8" s="67" customFormat="1" x14ac:dyDescent="0.25">
      <c r="A613" s="89" t="s">
        <v>27</v>
      </c>
      <c r="B613" s="100" t="s">
        <v>520</v>
      </c>
      <c r="C613" s="91">
        <v>1143683</v>
      </c>
      <c r="D613" s="91">
        <v>0</v>
      </c>
      <c r="E613" s="91">
        <v>100588</v>
      </c>
      <c r="F613" s="91">
        <v>0</v>
      </c>
      <c r="G613" s="91">
        <f t="shared" si="30"/>
        <v>1244271</v>
      </c>
      <c r="H613" s="1"/>
    </row>
    <row r="614" spans="1:8" s="67" customFormat="1" x14ac:dyDescent="0.25">
      <c r="A614" s="89"/>
      <c r="B614" s="100"/>
      <c r="C614" s="91"/>
      <c r="D614" s="91"/>
      <c r="E614" s="91"/>
      <c r="F614" s="91"/>
      <c r="G614" s="91"/>
      <c r="H614" s="1"/>
    </row>
    <row r="615" spans="1:8" s="9" customFormat="1" x14ac:dyDescent="0.25">
      <c r="A615" s="98"/>
      <c r="B615" s="99" t="s">
        <v>521</v>
      </c>
      <c r="C615" s="96">
        <v>6259506</v>
      </c>
      <c r="D615" s="96">
        <v>0</v>
      </c>
      <c r="E615" s="96">
        <v>385213</v>
      </c>
      <c r="F615" s="96">
        <v>0</v>
      </c>
      <c r="G615" s="96">
        <f>SUM(C615:F615)</f>
        <v>6644719</v>
      </c>
      <c r="H615" s="8"/>
    </row>
    <row r="616" spans="1:8" s="67" customFormat="1" x14ac:dyDescent="0.25">
      <c r="A616" s="89" t="s">
        <v>521</v>
      </c>
      <c r="B616" s="100" t="s">
        <v>522</v>
      </c>
      <c r="C616" s="91">
        <v>1580552</v>
      </c>
      <c r="D616" s="91">
        <v>0</v>
      </c>
      <c r="E616" s="91">
        <v>114984</v>
      </c>
      <c r="F616" s="91">
        <v>0</v>
      </c>
      <c r="G616" s="91">
        <f>SUM(C616:F616)</f>
        <v>1695536</v>
      </c>
      <c r="H616" s="1"/>
    </row>
    <row r="617" spans="1:8" s="67" customFormat="1" x14ac:dyDescent="0.25">
      <c r="A617" s="89" t="s">
        <v>521</v>
      </c>
      <c r="B617" s="100" t="s">
        <v>388</v>
      </c>
      <c r="C617" s="91">
        <v>142584</v>
      </c>
      <c r="D617" s="91">
        <v>0</v>
      </c>
      <c r="E617" s="91">
        <v>9496</v>
      </c>
      <c r="F617" s="91">
        <v>0</v>
      </c>
      <c r="G617" s="91">
        <f>SUM(C617:F617)</f>
        <v>152080</v>
      </c>
      <c r="H617" s="1"/>
    </row>
    <row r="618" spans="1:8" s="67" customFormat="1" x14ac:dyDescent="0.25">
      <c r="A618" s="89" t="s">
        <v>521</v>
      </c>
      <c r="B618" s="100" t="s">
        <v>523</v>
      </c>
      <c r="C618" s="91">
        <v>4536370</v>
      </c>
      <c r="D618" s="91">
        <v>0</v>
      </c>
      <c r="E618" s="91">
        <v>260733</v>
      </c>
      <c r="F618" s="91">
        <v>0</v>
      </c>
      <c r="G618" s="91">
        <f>SUM(C618:F618)</f>
        <v>4797103</v>
      </c>
      <c r="H618" s="1"/>
    </row>
    <row r="619" spans="1:8" s="67" customFormat="1" x14ac:dyDescent="0.25">
      <c r="A619" s="89"/>
      <c r="B619" s="100"/>
      <c r="C619" s="91"/>
      <c r="D619" s="91"/>
      <c r="E619" s="91"/>
      <c r="F619" s="91"/>
      <c r="G619" s="91"/>
      <c r="H619" s="1"/>
    </row>
    <row r="620" spans="1:8" s="9" customFormat="1" x14ac:dyDescent="0.25">
      <c r="A620" s="98"/>
      <c r="B620" s="99" t="s">
        <v>55</v>
      </c>
      <c r="C620" s="96">
        <v>12829000</v>
      </c>
      <c r="D620" s="96">
        <v>512505</v>
      </c>
      <c r="E620" s="96">
        <v>968063</v>
      </c>
      <c r="F620" s="96">
        <v>0</v>
      </c>
      <c r="G620" s="96">
        <f t="shared" ref="G620:G628" si="31">SUM(C620:F620)</f>
        <v>14309568</v>
      </c>
      <c r="H620" s="8"/>
    </row>
    <row r="621" spans="1:8" s="67" customFormat="1" x14ac:dyDescent="0.25">
      <c r="A621" s="89" t="s">
        <v>55</v>
      </c>
      <c r="B621" s="100" t="s">
        <v>524</v>
      </c>
      <c r="C621" s="91">
        <v>584187</v>
      </c>
      <c r="D621" s="91">
        <v>0</v>
      </c>
      <c r="E621" s="91">
        <v>50094</v>
      </c>
      <c r="F621" s="91">
        <v>0</v>
      </c>
      <c r="G621" s="91">
        <f t="shared" si="31"/>
        <v>634281</v>
      </c>
      <c r="H621" s="1"/>
    </row>
    <row r="622" spans="1:8" s="67" customFormat="1" x14ac:dyDescent="0.25">
      <c r="A622" s="89" t="s">
        <v>55</v>
      </c>
      <c r="B622" s="100" t="s">
        <v>525</v>
      </c>
      <c r="C622" s="91">
        <v>1264508</v>
      </c>
      <c r="D622" s="91">
        <v>0</v>
      </c>
      <c r="E622" s="91">
        <v>100161</v>
      </c>
      <c r="F622" s="91">
        <v>0</v>
      </c>
      <c r="G622" s="91">
        <f t="shared" si="31"/>
        <v>1364669</v>
      </c>
      <c r="H622" s="1"/>
    </row>
    <row r="623" spans="1:8" s="67" customFormat="1" x14ac:dyDescent="0.25">
      <c r="A623" s="89" t="s">
        <v>55</v>
      </c>
      <c r="B623" s="100" t="s">
        <v>526</v>
      </c>
      <c r="C623" s="91">
        <v>1337192</v>
      </c>
      <c r="D623" s="91">
        <v>0</v>
      </c>
      <c r="E623" s="91">
        <v>98658</v>
      </c>
      <c r="F623" s="91">
        <v>0</v>
      </c>
      <c r="G623" s="91">
        <f t="shared" si="31"/>
        <v>1435850</v>
      </c>
      <c r="H623" s="1"/>
    </row>
    <row r="624" spans="1:8" s="67" customFormat="1" x14ac:dyDescent="0.25">
      <c r="A624" s="89" t="s">
        <v>55</v>
      </c>
      <c r="B624" s="100" t="s">
        <v>527</v>
      </c>
      <c r="C624" s="91">
        <v>2178982</v>
      </c>
      <c r="D624" s="91">
        <v>0</v>
      </c>
      <c r="E624" s="91">
        <v>174147</v>
      </c>
      <c r="F624" s="91">
        <v>0</v>
      </c>
      <c r="G624" s="91">
        <f t="shared" si="31"/>
        <v>2353129</v>
      </c>
      <c r="H624" s="1"/>
    </row>
    <row r="625" spans="1:8" s="67" customFormat="1" x14ac:dyDescent="0.25">
      <c r="A625" s="89" t="s">
        <v>55</v>
      </c>
      <c r="B625" s="100" t="s">
        <v>528</v>
      </c>
      <c r="C625" s="91">
        <v>1562503</v>
      </c>
      <c r="D625" s="91">
        <v>0</v>
      </c>
      <c r="E625" s="91">
        <v>132855</v>
      </c>
      <c r="F625" s="91">
        <v>0</v>
      </c>
      <c r="G625" s="91">
        <f t="shared" si="31"/>
        <v>1695358</v>
      </c>
      <c r="H625" s="1"/>
    </row>
    <row r="626" spans="1:8" s="67" customFormat="1" x14ac:dyDescent="0.25">
      <c r="A626" s="89" t="s">
        <v>55</v>
      </c>
      <c r="B626" s="100" t="s">
        <v>529</v>
      </c>
      <c r="C626" s="91">
        <v>1089492</v>
      </c>
      <c r="D626" s="91">
        <v>0</v>
      </c>
      <c r="E626" s="91">
        <v>90162</v>
      </c>
      <c r="F626" s="91">
        <v>0</v>
      </c>
      <c r="G626" s="91">
        <f t="shared" si="31"/>
        <v>1179654</v>
      </c>
      <c r="H626" s="1"/>
    </row>
    <row r="627" spans="1:8" s="67" customFormat="1" x14ac:dyDescent="0.25">
      <c r="A627" s="89" t="s">
        <v>55</v>
      </c>
      <c r="B627" s="100" t="s">
        <v>530</v>
      </c>
      <c r="C627" s="91">
        <v>3510433</v>
      </c>
      <c r="D627" s="91">
        <v>512505</v>
      </c>
      <c r="E627" s="91">
        <v>240265</v>
      </c>
      <c r="F627" s="91">
        <v>0</v>
      </c>
      <c r="G627" s="91">
        <f t="shared" si="31"/>
        <v>4263203</v>
      </c>
      <c r="H627" s="1"/>
    </row>
    <row r="628" spans="1:8" s="67" customFormat="1" x14ac:dyDescent="0.25">
      <c r="A628" s="89" t="s">
        <v>55</v>
      </c>
      <c r="B628" s="100" t="s">
        <v>531</v>
      </c>
      <c r="C628" s="91">
        <v>1301703</v>
      </c>
      <c r="D628" s="91">
        <v>0</v>
      </c>
      <c r="E628" s="91">
        <v>81721</v>
      </c>
      <c r="F628" s="91">
        <v>0</v>
      </c>
      <c r="G628" s="91">
        <f t="shared" si="31"/>
        <v>1383424</v>
      </c>
      <c r="H628" s="1"/>
    </row>
    <row r="629" spans="1:8" s="67" customFormat="1" x14ac:dyDescent="0.25">
      <c r="A629" s="89"/>
      <c r="B629" s="100"/>
      <c r="C629" s="91"/>
      <c r="D629" s="91"/>
      <c r="E629" s="91"/>
      <c r="F629" s="91"/>
      <c r="G629" s="91"/>
      <c r="H629" s="1"/>
    </row>
    <row r="630" spans="1:8" s="9" customFormat="1" x14ac:dyDescent="0.25">
      <c r="A630" s="98"/>
      <c r="B630" s="99" t="s">
        <v>18</v>
      </c>
      <c r="C630" s="96">
        <v>43313883</v>
      </c>
      <c r="D630" s="96">
        <v>3587536</v>
      </c>
      <c r="E630" s="96">
        <v>3244650</v>
      </c>
      <c r="F630" s="96">
        <v>0</v>
      </c>
      <c r="G630" s="96">
        <f t="shared" ref="G630:G650" si="32">SUM(C630:F630)</f>
        <v>50146069</v>
      </c>
      <c r="H630" s="8"/>
    </row>
    <row r="631" spans="1:8" s="67" customFormat="1" x14ac:dyDescent="0.25">
      <c r="A631" s="89" t="s">
        <v>18</v>
      </c>
      <c r="B631" s="100" t="s">
        <v>532</v>
      </c>
      <c r="C631" s="91">
        <v>2317225</v>
      </c>
      <c r="D631" s="91">
        <v>0</v>
      </c>
      <c r="E631" s="91">
        <v>174295</v>
      </c>
      <c r="F631" s="91">
        <v>0</v>
      </c>
      <c r="G631" s="91">
        <f t="shared" si="32"/>
        <v>2491520</v>
      </c>
      <c r="H631" s="1"/>
    </row>
    <row r="632" spans="1:8" s="67" customFormat="1" x14ac:dyDescent="0.25">
      <c r="A632" s="89" t="s">
        <v>18</v>
      </c>
      <c r="B632" s="100" t="s">
        <v>533</v>
      </c>
      <c r="C632" s="91">
        <v>2671531</v>
      </c>
      <c r="D632" s="91">
        <v>0</v>
      </c>
      <c r="E632" s="91">
        <v>216359</v>
      </c>
      <c r="F632" s="91">
        <v>0</v>
      </c>
      <c r="G632" s="91">
        <f t="shared" si="32"/>
        <v>2887890</v>
      </c>
      <c r="H632" s="1"/>
    </row>
    <row r="633" spans="1:8" s="67" customFormat="1" x14ac:dyDescent="0.25">
      <c r="A633" s="89" t="s">
        <v>18</v>
      </c>
      <c r="B633" s="100" t="s">
        <v>534</v>
      </c>
      <c r="C633" s="91">
        <v>1278158</v>
      </c>
      <c r="D633" s="91">
        <v>0</v>
      </c>
      <c r="E633" s="91">
        <v>79791</v>
      </c>
      <c r="F633" s="91">
        <v>0</v>
      </c>
      <c r="G633" s="91">
        <f t="shared" si="32"/>
        <v>1357949</v>
      </c>
      <c r="H633" s="1"/>
    </row>
    <row r="634" spans="1:8" s="67" customFormat="1" x14ac:dyDescent="0.25">
      <c r="A634" s="89" t="s">
        <v>18</v>
      </c>
      <c r="B634" s="100" t="s">
        <v>535</v>
      </c>
      <c r="C634" s="91">
        <v>3658401</v>
      </c>
      <c r="D634" s="91">
        <v>0</v>
      </c>
      <c r="E634" s="91">
        <v>283065</v>
      </c>
      <c r="F634" s="91">
        <v>0</v>
      </c>
      <c r="G634" s="91">
        <f t="shared" si="32"/>
        <v>3941466</v>
      </c>
      <c r="H634" s="1"/>
    </row>
    <row r="635" spans="1:8" s="67" customFormat="1" x14ac:dyDescent="0.25">
      <c r="A635" s="89" t="s">
        <v>18</v>
      </c>
      <c r="B635" s="100" t="s">
        <v>536</v>
      </c>
      <c r="C635" s="91">
        <v>2614787</v>
      </c>
      <c r="D635" s="91">
        <v>0</v>
      </c>
      <c r="E635" s="91">
        <v>175328</v>
      </c>
      <c r="F635" s="91">
        <v>0</v>
      </c>
      <c r="G635" s="91">
        <f t="shared" si="32"/>
        <v>2790115</v>
      </c>
      <c r="H635" s="1"/>
    </row>
    <row r="636" spans="1:8" s="67" customFormat="1" x14ac:dyDescent="0.25">
      <c r="A636" s="89" t="s">
        <v>18</v>
      </c>
      <c r="B636" s="100" t="s">
        <v>537</v>
      </c>
      <c r="C636" s="91">
        <v>1022398</v>
      </c>
      <c r="D636" s="91">
        <v>0</v>
      </c>
      <c r="E636" s="91">
        <v>82699</v>
      </c>
      <c r="F636" s="91">
        <v>0</v>
      </c>
      <c r="G636" s="91">
        <f t="shared" si="32"/>
        <v>1105097</v>
      </c>
      <c r="H636" s="1"/>
    </row>
    <row r="637" spans="1:8" s="67" customFormat="1" x14ac:dyDescent="0.25">
      <c r="A637" s="89" t="s">
        <v>18</v>
      </c>
      <c r="B637" s="100" t="s">
        <v>538</v>
      </c>
      <c r="C637" s="91">
        <v>1777644</v>
      </c>
      <c r="D637" s="91">
        <v>0</v>
      </c>
      <c r="E637" s="91">
        <v>158009</v>
      </c>
      <c r="F637" s="91">
        <v>0</v>
      </c>
      <c r="G637" s="91">
        <f t="shared" si="32"/>
        <v>1935653</v>
      </c>
      <c r="H637" s="1"/>
    </row>
    <row r="638" spans="1:8" s="67" customFormat="1" x14ac:dyDescent="0.25">
      <c r="A638" s="89" t="s">
        <v>18</v>
      </c>
      <c r="B638" s="100" t="s">
        <v>539</v>
      </c>
      <c r="C638" s="91">
        <v>2839129</v>
      </c>
      <c r="D638" s="91">
        <v>0</v>
      </c>
      <c r="E638" s="91">
        <v>209495</v>
      </c>
      <c r="F638" s="91">
        <v>0</v>
      </c>
      <c r="G638" s="91">
        <f t="shared" si="32"/>
        <v>3048624</v>
      </c>
      <c r="H638" s="1"/>
    </row>
    <row r="639" spans="1:8" s="67" customFormat="1" x14ac:dyDescent="0.25">
      <c r="A639" s="89" t="s">
        <v>18</v>
      </c>
      <c r="B639" s="100" t="s">
        <v>540</v>
      </c>
      <c r="C639" s="91">
        <v>1956215</v>
      </c>
      <c r="D639" s="91">
        <v>0</v>
      </c>
      <c r="E639" s="91">
        <v>148621</v>
      </c>
      <c r="F639" s="91">
        <v>0</v>
      </c>
      <c r="G639" s="91">
        <f t="shared" si="32"/>
        <v>2104836</v>
      </c>
      <c r="H639" s="1"/>
    </row>
    <row r="640" spans="1:8" s="67" customFormat="1" x14ac:dyDescent="0.25">
      <c r="A640" s="89" t="s">
        <v>18</v>
      </c>
      <c r="B640" s="100" t="s">
        <v>541</v>
      </c>
      <c r="C640" s="91">
        <v>2970885</v>
      </c>
      <c r="D640" s="91">
        <v>0</v>
      </c>
      <c r="E640" s="91">
        <v>228411</v>
      </c>
      <c r="F640" s="91">
        <v>0</v>
      </c>
      <c r="G640" s="91">
        <f t="shared" si="32"/>
        <v>3199296</v>
      </c>
      <c r="H640" s="1"/>
    </row>
    <row r="641" spans="1:8" s="67" customFormat="1" x14ac:dyDescent="0.25">
      <c r="A641" s="89" t="s">
        <v>18</v>
      </c>
      <c r="B641" s="100" t="s">
        <v>542</v>
      </c>
      <c r="C641" s="91">
        <v>2254306</v>
      </c>
      <c r="D641" s="91">
        <v>0</v>
      </c>
      <c r="E641" s="91">
        <v>172349</v>
      </c>
      <c r="F641" s="91">
        <v>0</v>
      </c>
      <c r="G641" s="91">
        <f t="shared" si="32"/>
        <v>2426655</v>
      </c>
      <c r="H641" s="1"/>
    </row>
    <row r="642" spans="1:8" s="67" customFormat="1" x14ac:dyDescent="0.25">
      <c r="A642" s="89" t="s">
        <v>18</v>
      </c>
      <c r="B642" s="100" t="s">
        <v>543</v>
      </c>
      <c r="C642" s="91">
        <v>2007531</v>
      </c>
      <c r="D642" s="91">
        <v>0</v>
      </c>
      <c r="E642" s="91">
        <v>147508</v>
      </c>
      <c r="F642" s="91">
        <v>0</v>
      </c>
      <c r="G642" s="91">
        <f t="shared" si="32"/>
        <v>2155039</v>
      </c>
      <c r="H642" s="1"/>
    </row>
    <row r="643" spans="1:8" s="67" customFormat="1" x14ac:dyDescent="0.25">
      <c r="A643" s="89" t="s">
        <v>18</v>
      </c>
      <c r="B643" s="100" t="s">
        <v>544</v>
      </c>
      <c r="C643" s="91">
        <v>1770195</v>
      </c>
      <c r="D643" s="91">
        <v>3075031</v>
      </c>
      <c r="E643" s="91">
        <v>104456</v>
      </c>
      <c r="F643" s="91">
        <v>0</v>
      </c>
      <c r="G643" s="91">
        <f t="shared" si="32"/>
        <v>4949682</v>
      </c>
      <c r="H643" s="1"/>
    </row>
    <row r="644" spans="1:8" s="67" customFormat="1" x14ac:dyDescent="0.25">
      <c r="A644" s="89" t="s">
        <v>18</v>
      </c>
      <c r="B644" s="100" t="s">
        <v>545</v>
      </c>
      <c r="C644" s="91">
        <v>1264128</v>
      </c>
      <c r="D644" s="91">
        <v>512505</v>
      </c>
      <c r="E644" s="91">
        <v>98393</v>
      </c>
      <c r="F644" s="91">
        <v>0</v>
      </c>
      <c r="G644" s="91">
        <f t="shared" si="32"/>
        <v>1875026</v>
      </c>
      <c r="H644" s="1"/>
    </row>
    <row r="645" spans="1:8" s="67" customFormat="1" x14ac:dyDescent="0.25">
      <c r="A645" s="89" t="s">
        <v>18</v>
      </c>
      <c r="B645" s="100" t="s">
        <v>546</v>
      </c>
      <c r="C645" s="91">
        <v>2293619</v>
      </c>
      <c r="D645" s="91">
        <v>0</v>
      </c>
      <c r="E645" s="91">
        <v>169122</v>
      </c>
      <c r="F645" s="91">
        <v>0</v>
      </c>
      <c r="G645" s="91">
        <f t="shared" si="32"/>
        <v>2462741</v>
      </c>
      <c r="H645" s="1"/>
    </row>
    <row r="646" spans="1:8" s="67" customFormat="1" x14ac:dyDescent="0.25">
      <c r="A646" s="89" t="s">
        <v>18</v>
      </c>
      <c r="B646" s="100" t="s">
        <v>280</v>
      </c>
      <c r="C646" s="91">
        <v>899758</v>
      </c>
      <c r="D646" s="91">
        <v>0</v>
      </c>
      <c r="E646" s="91">
        <v>78406</v>
      </c>
      <c r="F646" s="91">
        <v>0</v>
      </c>
      <c r="G646" s="91">
        <f t="shared" si="32"/>
        <v>978164</v>
      </c>
      <c r="H646" s="1"/>
    </row>
    <row r="647" spans="1:8" s="67" customFormat="1" x14ac:dyDescent="0.25">
      <c r="A647" s="89" t="s">
        <v>18</v>
      </c>
      <c r="B647" s="100" t="s">
        <v>547</v>
      </c>
      <c r="C647" s="91">
        <v>2392904</v>
      </c>
      <c r="D647" s="91">
        <v>0</v>
      </c>
      <c r="E647" s="91">
        <v>193312</v>
      </c>
      <c r="F647" s="91">
        <v>0</v>
      </c>
      <c r="G647" s="91">
        <f t="shared" si="32"/>
        <v>2586216</v>
      </c>
      <c r="H647" s="1"/>
    </row>
    <row r="648" spans="1:8" s="67" customFormat="1" x14ac:dyDescent="0.25">
      <c r="A648" s="89" t="s">
        <v>18</v>
      </c>
      <c r="B648" s="100" t="s">
        <v>548</v>
      </c>
      <c r="C648" s="91">
        <v>1331118</v>
      </c>
      <c r="D648" s="91">
        <v>0</v>
      </c>
      <c r="E648" s="91">
        <v>97352</v>
      </c>
      <c r="F648" s="91">
        <v>0</v>
      </c>
      <c r="G648" s="91">
        <f t="shared" si="32"/>
        <v>1428470</v>
      </c>
      <c r="H648" s="1"/>
    </row>
    <row r="649" spans="1:8" s="67" customFormat="1" x14ac:dyDescent="0.25">
      <c r="A649" s="89" t="s">
        <v>18</v>
      </c>
      <c r="B649" s="100" t="s">
        <v>549</v>
      </c>
      <c r="C649" s="91">
        <v>4078160</v>
      </c>
      <c r="D649" s="91">
        <v>0</v>
      </c>
      <c r="E649" s="91">
        <v>284512</v>
      </c>
      <c r="F649" s="91">
        <v>0</v>
      </c>
      <c r="G649" s="91">
        <f t="shared" si="32"/>
        <v>4362672</v>
      </c>
      <c r="H649" s="1"/>
    </row>
    <row r="650" spans="1:8" s="67" customFormat="1" x14ac:dyDescent="0.25">
      <c r="A650" s="89" t="s">
        <v>18</v>
      </c>
      <c r="B650" s="100" t="s">
        <v>550</v>
      </c>
      <c r="C650" s="91">
        <v>1915791</v>
      </c>
      <c r="D650" s="91">
        <v>0</v>
      </c>
      <c r="E650" s="91">
        <v>143167</v>
      </c>
      <c r="F650" s="91">
        <v>0</v>
      </c>
      <c r="G650" s="91">
        <f t="shared" si="32"/>
        <v>2058958</v>
      </c>
      <c r="H650" s="1"/>
    </row>
    <row r="651" spans="1:8" s="67" customFormat="1" x14ac:dyDescent="0.25">
      <c r="A651" s="89"/>
      <c r="B651" s="100"/>
      <c r="C651" s="91"/>
      <c r="D651" s="91"/>
      <c r="E651" s="91"/>
      <c r="F651" s="91"/>
      <c r="G651" s="91"/>
      <c r="H651" s="1"/>
    </row>
    <row r="652" spans="1:8" s="9" customFormat="1" x14ac:dyDescent="0.25">
      <c r="A652" s="98"/>
      <c r="B652" s="99" t="s">
        <v>82</v>
      </c>
      <c r="C652" s="96">
        <v>5241706</v>
      </c>
      <c r="D652" s="96">
        <v>1025010</v>
      </c>
      <c r="E652" s="96">
        <v>363041</v>
      </c>
      <c r="F652" s="96">
        <v>0</v>
      </c>
      <c r="G652" s="96">
        <f>SUM(C652:F652)</f>
        <v>6629757</v>
      </c>
      <c r="H652" s="8"/>
    </row>
    <row r="653" spans="1:8" s="67" customFormat="1" x14ac:dyDescent="0.25">
      <c r="A653" s="89" t="s">
        <v>82</v>
      </c>
      <c r="B653" s="100" t="s">
        <v>551</v>
      </c>
      <c r="C653" s="91">
        <v>2486010</v>
      </c>
      <c r="D653" s="91">
        <v>1025010</v>
      </c>
      <c r="E653" s="91">
        <v>166751</v>
      </c>
      <c r="F653" s="91">
        <v>0</v>
      </c>
      <c r="G653" s="91">
        <f>SUM(C653:F653)</f>
        <v>3677771</v>
      </c>
      <c r="H653" s="1"/>
    </row>
    <row r="654" spans="1:8" s="67" customFormat="1" x14ac:dyDescent="0.25">
      <c r="A654" s="89" t="s">
        <v>82</v>
      </c>
      <c r="B654" s="100" t="s">
        <v>552</v>
      </c>
      <c r="C654" s="91">
        <v>2755696</v>
      </c>
      <c r="D654" s="91">
        <v>0</v>
      </c>
      <c r="E654" s="91">
        <v>196290</v>
      </c>
      <c r="F654" s="91">
        <v>0</v>
      </c>
      <c r="G654" s="91">
        <f>SUM(C654:F654)</f>
        <v>2951986</v>
      </c>
      <c r="H654" s="1"/>
    </row>
    <row r="655" spans="1:8" s="67" customFormat="1" x14ac:dyDescent="0.25">
      <c r="A655" s="89"/>
      <c r="B655" s="100"/>
      <c r="C655" s="91"/>
      <c r="D655" s="91"/>
      <c r="E655" s="91"/>
      <c r="F655" s="91"/>
      <c r="G655" s="91"/>
      <c r="H655" s="1"/>
    </row>
    <row r="656" spans="1:8" s="9" customFormat="1" x14ac:dyDescent="0.25">
      <c r="A656" s="98"/>
      <c r="B656" s="99" t="s">
        <v>553</v>
      </c>
      <c r="C656" s="96">
        <v>2259091</v>
      </c>
      <c r="D656" s="96">
        <v>2050020</v>
      </c>
      <c r="E656" s="96">
        <v>140779</v>
      </c>
      <c r="F656" s="96">
        <v>0</v>
      </c>
      <c r="G656" s="96">
        <f>SUM(C656:F656)</f>
        <v>4449890</v>
      </c>
      <c r="H656" s="8"/>
    </row>
    <row r="657" spans="1:8" s="67" customFormat="1" x14ac:dyDescent="0.25">
      <c r="A657" s="89" t="s">
        <v>553</v>
      </c>
      <c r="B657" s="100" t="s">
        <v>554</v>
      </c>
      <c r="C657" s="91">
        <v>2259091</v>
      </c>
      <c r="D657" s="91">
        <v>2050020</v>
      </c>
      <c r="E657" s="91">
        <v>140779</v>
      </c>
      <c r="F657" s="91">
        <v>0</v>
      </c>
      <c r="G657" s="91">
        <f>SUM(C657:F657)</f>
        <v>4449890</v>
      </c>
      <c r="H657" s="1"/>
    </row>
    <row r="658" spans="1:8" s="67" customFormat="1" x14ac:dyDescent="0.25">
      <c r="A658" s="89"/>
      <c r="B658" s="100"/>
      <c r="C658" s="91"/>
      <c r="D658" s="91"/>
      <c r="E658" s="91">
        <v>0</v>
      </c>
      <c r="F658" s="91"/>
      <c r="G658" s="91"/>
      <c r="H658" s="1"/>
    </row>
    <row r="659" spans="1:8" s="9" customFormat="1" x14ac:dyDescent="0.25">
      <c r="A659" s="98"/>
      <c r="B659" s="98" t="s">
        <v>555</v>
      </c>
      <c r="C659" s="101">
        <v>1283359</v>
      </c>
      <c r="D659" s="101">
        <v>512505</v>
      </c>
      <c r="E659" s="101">
        <v>0</v>
      </c>
      <c r="F659" s="101">
        <v>0</v>
      </c>
      <c r="G659" s="101">
        <f>SUM(C659:F659)</f>
        <v>1795864</v>
      </c>
      <c r="H659" s="8"/>
    </row>
    <row r="660" spans="1:8" s="67" customFormat="1" x14ac:dyDescent="0.25">
      <c r="A660" s="89" t="s">
        <v>555</v>
      </c>
      <c r="B660" s="100" t="s">
        <v>556</v>
      </c>
      <c r="C660" s="91">
        <v>1283359</v>
      </c>
      <c r="D660" s="91">
        <v>512505</v>
      </c>
      <c r="E660" s="91">
        <v>0</v>
      </c>
      <c r="F660" s="91">
        <v>0</v>
      </c>
      <c r="G660" s="91">
        <f>SUM(C660:F660)</f>
        <v>1795864</v>
      </c>
      <c r="H660" s="1"/>
    </row>
    <row r="661" spans="1:8" s="67" customFormat="1" x14ac:dyDescent="0.25">
      <c r="A661" s="89"/>
      <c r="B661" s="102"/>
      <c r="C661" s="91"/>
      <c r="D661" s="91"/>
      <c r="E661" s="91"/>
      <c r="F661" s="91"/>
      <c r="G661" s="91"/>
      <c r="H661" s="1"/>
    </row>
    <row r="662" spans="1:8" s="9" customFormat="1" x14ac:dyDescent="0.25">
      <c r="A662" s="98"/>
      <c r="B662" s="98" t="s">
        <v>78</v>
      </c>
      <c r="C662" s="101">
        <v>15479513</v>
      </c>
      <c r="D662" s="101">
        <v>7175071</v>
      </c>
      <c r="E662" s="101">
        <v>1008984</v>
      </c>
      <c r="F662" s="101">
        <v>0</v>
      </c>
      <c r="G662" s="101">
        <f t="shared" ref="G662:G673" si="33">SUM(C662:F662)</f>
        <v>23663568</v>
      </c>
      <c r="H662" s="8"/>
    </row>
    <row r="663" spans="1:8" s="67" customFormat="1" x14ac:dyDescent="0.25">
      <c r="A663" s="89" t="s">
        <v>78</v>
      </c>
      <c r="B663" s="100" t="s">
        <v>557</v>
      </c>
      <c r="C663" s="91">
        <v>1521390</v>
      </c>
      <c r="D663" s="91">
        <v>2562526</v>
      </c>
      <c r="E663" s="91">
        <v>90248</v>
      </c>
      <c r="F663" s="91">
        <v>0</v>
      </c>
      <c r="G663" s="91">
        <f t="shared" si="33"/>
        <v>4174164</v>
      </c>
      <c r="H663" s="1"/>
    </row>
    <row r="664" spans="1:8" s="67" customFormat="1" x14ac:dyDescent="0.25">
      <c r="A664" s="89" t="s">
        <v>78</v>
      </c>
      <c r="B664" s="100" t="s">
        <v>524</v>
      </c>
      <c r="C664" s="91">
        <v>532040</v>
      </c>
      <c r="D664" s="91">
        <v>0</v>
      </c>
      <c r="E664" s="91">
        <v>41969</v>
      </c>
      <c r="F664" s="91">
        <v>0</v>
      </c>
      <c r="G664" s="91">
        <f t="shared" si="33"/>
        <v>574009</v>
      </c>
      <c r="H664" s="1"/>
    </row>
    <row r="665" spans="1:8" s="67" customFormat="1" x14ac:dyDescent="0.25">
      <c r="A665" s="89" t="s">
        <v>78</v>
      </c>
      <c r="B665" s="100" t="s">
        <v>558</v>
      </c>
      <c r="C665" s="91">
        <v>2426286</v>
      </c>
      <c r="D665" s="91">
        <v>1537515</v>
      </c>
      <c r="E665" s="91">
        <v>129877</v>
      </c>
      <c r="F665" s="91">
        <v>0</v>
      </c>
      <c r="G665" s="91">
        <f t="shared" si="33"/>
        <v>4093678</v>
      </c>
      <c r="H665" s="1"/>
    </row>
    <row r="666" spans="1:8" s="67" customFormat="1" x14ac:dyDescent="0.25">
      <c r="A666" s="89" t="s">
        <v>78</v>
      </c>
      <c r="B666" s="100" t="s">
        <v>559</v>
      </c>
      <c r="C666" s="91">
        <v>3142967</v>
      </c>
      <c r="D666" s="91">
        <v>1025010</v>
      </c>
      <c r="E666" s="91">
        <v>209016</v>
      </c>
      <c r="F666" s="91">
        <v>0</v>
      </c>
      <c r="G666" s="91">
        <f t="shared" si="33"/>
        <v>4376993</v>
      </c>
      <c r="H666" s="1"/>
    </row>
    <row r="667" spans="1:8" s="67" customFormat="1" x14ac:dyDescent="0.25">
      <c r="A667" s="89" t="s">
        <v>78</v>
      </c>
      <c r="B667" s="100" t="s">
        <v>409</v>
      </c>
      <c r="C667" s="91">
        <v>2449</v>
      </c>
      <c r="D667" s="91">
        <v>0</v>
      </c>
      <c r="E667" s="91">
        <v>167</v>
      </c>
      <c r="F667" s="91">
        <v>0</v>
      </c>
      <c r="G667" s="91">
        <f t="shared" si="33"/>
        <v>2616</v>
      </c>
      <c r="H667" s="1"/>
    </row>
    <row r="668" spans="1:8" s="67" customFormat="1" x14ac:dyDescent="0.25">
      <c r="A668" s="89" t="s">
        <v>78</v>
      </c>
      <c r="B668" s="100" t="s">
        <v>560</v>
      </c>
      <c r="C668" s="91">
        <v>1602837</v>
      </c>
      <c r="D668" s="91">
        <v>1537515</v>
      </c>
      <c r="E668" s="91">
        <v>91466</v>
      </c>
      <c r="F668" s="91">
        <v>0</v>
      </c>
      <c r="G668" s="91">
        <f t="shared" si="33"/>
        <v>3231818</v>
      </c>
      <c r="H668" s="1"/>
    </row>
    <row r="669" spans="1:8" s="67" customFormat="1" x14ac:dyDescent="0.25">
      <c r="A669" s="89" t="s">
        <v>78</v>
      </c>
      <c r="B669" s="100" t="s">
        <v>528</v>
      </c>
      <c r="C669" s="91">
        <v>5817</v>
      </c>
      <c r="D669" s="91">
        <v>0</v>
      </c>
      <c r="E669" s="91">
        <v>455</v>
      </c>
      <c r="F669" s="91">
        <v>0</v>
      </c>
      <c r="G669" s="91">
        <f t="shared" si="33"/>
        <v>6272</v>
      </c>
      <c r="H669" s="1"/>
    </row>
    <row r="670" spans="1:8" s="67" customFormat="1" x14ac:dyDescent="0.25">
      <c r="A670" s="89" t="s">
        <v>78</v>
      </c>
      <c r="B670" s="100" t="s">
        <v>561</v>
      </c>
      <c r="C670" s="91">
        <v>2145446</v>
      </c>
      <c r="D670" s="91">
        <v>0</v>
      </c>
      <c r="E670" s="91">
        <v>156559</v>
      </c>
      <c r="F670" s="91">
        <v>0</v>
      </c>
      <c r="G670" s="91">
        <f t="shared" si="33"/>
        <v>2302005</v>
      </c>
      <c r="H670" s="1"/>
    </row>
    <row r="671" spans="1:8" s="67" customFormat="1" x14ac:dyDescent="0.25">
      <c r="A671" s="89" t="s">
        <v>78</v>
      </c>
      <c r="B671" s="100" t="s">
        <v>562</v>
      </c>
      <c r="C671" s="91">
        <v>1038630</v>
      </c>
      <c r="D671" s="91">
        <v>0</v>
      </c>
      <c r="E671" s="91">
        <v>73626</v>
      </c>
      <c r="F671" s="91">
        <v>0</v>
      </c>
      <c r="G671" s="91">
        <f t="shared" si="33"/>
        <v>1112256</v>
      </c>
      <c r="H671" s="1"/>
    </row>
    <row r="672" spans="1:8" s="67" customFormat="1" x14ac:dyDescent="0.25">
      <c r="A672" s="89" t="s">
        <v>78</v>
      </c>
      <c r="B672" s="100" t="s">
        <v>563</v>
      </c>
      <c r="C672" s="91">
        <v>1426336</v>
      </c>
      <c r="D672" s="91">
        <v>512505</v>
      </c>
      <c r="E672" s="91">
        <v>111670</v>
      </c>
      <c r="F672" s="91">
        <v>0</v>
      </c>
      <c r="G672" s="91">
        <f t="shared" si="33"/>
        <v>2050511</v>
      </c>
      <c r="H672" s="1"/>
    </row>
    <row r="673" spans="1:8" s="67" customFormat="1" x14ac:dyDescent="0.25">
      <c r="A673" s="89" t="s">
        <v>78</v>
      </c>
      <c r="B673" s="100" t="s">
        <v>564</v>
      </c>
      <c r="C673" s="91">
        <v>1635315</v>
      </c>
      <c r="D673" s="91">
        <v>0</v>
      </c>
      <c r="E673" s="91">
        <v>103931</v>
      </c>
      <c r="F673" s="91">
        <v>0</v>
      </c>
      <c r="G673" s="91">
        <f t="shared" si="33"/>
        <v>1739246</v>
      </c>
      <c r="H673" s="1"/>
    </row>
    <row r="674" spans="1:8" s="67" customFormat="1" x14ac:dyDescent="0.25">
      <c r="A674" s="89"/>
      <c r="B674" s="102"/>
      <c r="C674" s="91"/>
      <c r="D674" s="91"/>
      <c r="E674" s="91"/>
      <c r="F674" s="91"/>
      <c r="G674" s="91"/>
      <c r="H674" s="1"/>
    </row>
    <row r="675" spans="1:8" s="9" customFormat="1" x14ac:dyDescent="0.25">
      <c r="A675" s="98"/>
      <c r="B675" s="98" t="s">
        <v>74</v>
      </c>
      <c r="C675" s="101">
        <v>14993713</v>
      </c>
      <c r="D675" s="101">
        <v>8196905</v>
      </c>
      <c r="E675" s="101">
        <v>916192</v>
      </c>
      <c r="F675" s="101">
        <v>0</v>
      </c>
      <c r="G675" s="101">
        <f t="shared" ref="G675:G683" si="34">SUM(C675:F675)</f>
        <v>24106810</v>
      </c>
      <c r="H675" s="8"/>
    </row>
    <row r="676" spans="1:8" s="67" customFormat="1" x14ac:dyDescent="0.25">
      <c r="A676" s="89" t="s">
        <v>74</v>
      </c>
      <c r="B676" s="100" t="s">
        <v>565</v>
      </c>
      <c r="C676" s="91">
        <v>2901171</v>
      </c>
      <c r="D676" s="91">
        <v>2050020</v>
      </c>
      <c r="E676" s="91">
        <v>167481</v>
      </c>
      <c r="F676" s="91">
        <v>0</v>
      </c>
      <c r="G676" s="91">
        <f t="shared" si="34"/>
        <v>5118672</v>
      </c>
      <c r="H676" s="1"/>
    </row>
    <row r="677" spans="1:8" s="67" customFormat="1" x14ac:dyDescent="0.25">
      <c r="A677" s="89" t="s">
        <v>74</v>
      </c>
      <c r="B677" s="100" t="s">
        <v>360</v>
      </c>
      <c r="C677" s="91">
        <v>410341</v>
      </c>
      <c r="D677" s="91">
        <v>0</v>
      </c>
      <c r="E677" s="91">
        <v>26836</v>
      </c>
      <c r="F677" s="91">
        <v>0</v>
      </c>
      <c r="G677" s="91">
        <f t="shared" si="34"/>
        <v>437177</v>
      </c>
      <c r="H677" s="1"/>
    </row>
    <row r="678" spans="1:8" s="67" customFormat="1" x14ac:dyDescent="0.25">
      <c r="A678" s="89" t="s">
        <v>74</v>
      </c>
      <c r="B678" s="100" t="s">
        <v>493</v>
      </c>
      <c r="C678" s="91">
        <v>1350955</v>
      </c>
      <c r="D678" s="91">
        <v>0</v>
      </c>
      <c r="E678" s="91">
        <v>87603</v>
      </c>
      <c r="F678" s="91">
        <v>0</v>
      </c>
      <c r="G678" s="91">
        <f t="shared" si="34"/>
        <v>1438558</v>
      </c>
      <c r="H678" s="1"/>
    </row>
    <row r="679" spans="1:8" s="67" customFormat="1" x14ac:dyDescent="0.25">
      <c r="A679" s="89" t="s">
        <v>74</v>
      </c>
      <c r="B679" s="100" t="s">
        <v>566</v>
      </c>
      <c r="C679" s="91">
        <v>3357217</v>
      </c>
      <c r="D679" s="91">
        <v>512505</v>
      </c>
      <c r="E679" s="91">
        <v>208333</v>
      </c>
      <c r="F679" s="91">
        <v>0</v>
      </c>
      <c r="G679" s="91">
        <f t="shared" si="34"/>
        <v>4078055</v>
      </c>
      <c r="H679" s="1"/>
    </row>
    <row r="680" spans="1:8" s="67" customFormat="1" x14ac:dyDescent="0.25">
      <c r="A680" s="89" t="s">
        <v>74</v>
      </c>
      <c r="B680" s="100" t="s">
        <v>567</v>
      </c>
      <c r="C680" s="91">
        <v>1378549</v>
      </c>
      <c r="D680" s="91">
        <v>1537515</v>
      </c>
      <c r="E680" s="91">
        <v>86773</v>
      </c>
      <c r="F680" s="91">
        <v>0</v>
      </c>
      <c r="G680" s="91">
        <f t="shared" si="34"/>
        <v>3002837</v>
      </c>
      <c r="H680" s="1"/>
    </row>
    <row r="681" spans="1:8" s="67" customFormat="1" x14ac:dyDescent="0.25">
      <c r="A681" s="89" t="s">
        <v>74</v>
      </c>
      <c r="B681" s="100" t="s">
        <v>495</v>
      </c>
      <c r="C681" s="91">
        <v>1002084</v>
      </c>
      <c r="D681" s="91">
        <v>1534340</v>
      </c>
      <c r="E681" s="91">
        <v>64808</v>
      </c>
      <c r="F681" s="91">
        <v>0</v>
      </c>
      <c r="G681" s="91">
        <f t="shared" si="34"/>
        <v>2601232</v>
      </c>
      <c r="H681" s="1"/>
    </row>
    <row r="682" spans="1:8" s="67" customFormat="1" x14ac:dyDescent="0.25">
      <c r="A682" s="89" t="s">
        <v>74</v>
      </c>
      <c r="B682" s="100" t="s">
        <v>568</v>
      </c>
      <c r="C682" s="91">
        <v>1664031</v>
      </c>
      <c r="D682" s="91">
        <v>2050020</v>
      </c>
      <c r="E682" s="91">
        <v>101468</v>
      </c>
      <c r="F682" s="91">
        <v>0</v>
      </c>
      <c r="G682" s="91">
        <f t="shared" si="34"/>
        <v>3815519</v>
      </c>
      <c r="H682" s="1"/>
    </row>
    <row r="683" spans="1:8" s="67" customFormat="1" x14ac:dyDescent="0.25">
      <c r="A683" s="89" t="s">
        <v>74</v>
      </c>
      <c r="B683" s="100" t="s">
        <v>569</v>
      </c>
      <c r="C683" s="91">
        <v>2929365</v>
      </c>
      <c r="D683" s="91">
        <v>512505</v>
      </c>
      <c r="E683" s="91">
        <v>172890</v>
      </c>
      <c r="F683" s="91">
        <v>0</v>
      </c>
      <c r="G683" s="91">
        <f t="shared" si="34"/>
        <v>3614760</v>
      </c>
      <c r="H683" s="1"/>
    </row>
    <row r="684" spans="1:8" s="67" customFormat="1" x14ac:dyDescent="0.25">
      <c r="A684" s="89"/>
      <c r="B684" s="102"/>
      <c r="C684" s="91"/>
      <c r="D684" s="91"/>
      <c r="E684" s="91"/>
      <c r="F684" s="91"/>
      <c r="G684" s="91"/>
      <c r="H684" s="1"/>
    </row>
    <row r="685" spans="1:8" s="9" customFormat="1" x14ac:dyDescent="0.25">
      <c r="A685" s="98"/>
      <c r="B685" s="98" t="s">
        <v>171</v>
      </c>
      <c r="C685" s="101">
        <v>8682868</v>
      </c>
      <c r="D685" s="101">
        <v>3655232</v>
      </c>
      <c r="E685" s="101">
        <v>522723</v>
      </c>
      <c r="F685" s="101">
        <v>0</v>
      </c>
      <c r="G685" s="101">
        <f t="shared" ref="G685:G692" si="35">SUM(C685:F685)</f>
        <v>12860823</v>
      </c>
      <c r="H685" s="8"/>
    </row>
    <row r="686" spans="1:8" s="67" customFormat="1" x14ac:dyDescent="0.25">
      <c r="A686" s="89" t="s">
        <v>171</v>
      </c>
      <c r="B686" s="100" t="s">
        <v>570</v>
      </c>
      <c r="C686" s="91">
        <v>942297</v>
      </c>
      <c r="D686" s="91">
        <v>0</v>
      </c>
      <c r="E686" s="91">
        <v>63147</v>
      </c>
      <c r="F686" s="91">
        <v>0</v>
      </c>
      <c r="G686" s="91">
        <f t="shared" si="35"/>
        <v>1005444</v>
      </c>
      <c r="H686" s="1"/>
    </row>
    <row r="687" spans="1:8" s="67" customFormat="1" x14ac:dyDescent="0.25">
      <c r="A687" s="89" t="s">
        <v>171</v>
      </c>
      <c r="B687" s="100" t="s">
        <v>571</v>
      </c>
      <c r="C687" s="91">
        <v>2538137</v>
      </c>
      <c r="D687" s="91">
        <v>1025010</v>
      </c>
      <c r="E687" s="91">
        <v>154888</v>
      </c>
      <c r="F687" s="91">
        <v>0</v>
      </c>
      <c r="G687" s="91">
        <f t="shared" si="35"/>
        <v>3718035</v>
      </c>
      <c r="H687" s="1"/>
    </row>
    <row r="688" spans="1:8" s="67" customFormat="1" x14ac:dyDescent="0.25">
      <c r="A688" s="89" t="s">
        <v>171</v>
      </c>
      <c r="B688" s="100" t="s">
        <v>409</v>
      </c>
      <c r="C688" s="91">
        <v>1517109</v>
      </c>
      <c r="D688" s="91">
        <v>0</v>
      </c>
      <c r="E688" s="91">
        <v>91228</v>
      </c>
      <c r="F688" s="91">
        <v>0</v>
      </c>
      <c r="G688" s="91">
        <f t="shared" si="35"/>
        <v>1608337</v>
      </c>
      <c r="H688" s="1"/>
    </row>
    <row r="689" spans="1:8" s="67" customFormat="1" x14ac:dyDescent="0.25">
      <c r="A689" s="89" t="s">
        <v>171</v>
      </c>
      <c r="B689" s="100" t="s">
        <v>572</v>
      </c>
      <c r="C689" s="91">
        <v>1557832</v>
      </c>
      <c r="D689" s="91">
        <v>2050020</v>
      </c>
      <c r="E689" s="91">
        <v>85291</v>
      </c>
      <c r="F689" s="91">
        <v>0</v>
      </c>
      <c r="G689" s="91">
        <f t="shared" si="35"/>
        <v>3693143</v>
      </c>
      <c r="H689" s="1"/>
    </row>
    <row r="690" spans="1:8" s="67" customFormat="1" x14ac:dyDescent="0.25">
      <c r="A690" s="89" t="s">
        <v>171</v>
      </c>
      <c r="B690" s="100" t="s">
        <v>481</v>
      </c>
      <c r="C690" s="91">
        <v>1029254</v>
      </c>
      <c r="D690" s="91">
        <v>0</v>
      </c>
      <c r="E690" s="91">
        <v>60909</v>
      </c>
      <c r="F690" s="91">
        <v>0</v>
      </c>
      <c r="G690" s="91">
        <f t="shared" si="35"/>
        <v>1090163</v>
      </c>
      <c r="H690" s="1"/>
    </row>
    <row r="691" spans="1:8" s="67" customFormat="1" x14ac:dyDescent="0.25">
      <c r="A691" s="89" t="s">
        <v>171</v>
      </c>
      <c r="B691" s="100" t="s">
        <v>484</v>
      </c>
      <c r="C691" s="91">
        <v>498025</v>
      </c>
      <c r="D691" s="91">
        <v>0</v>
      </c>
      <c r="E691" s="91">
        <v>31375</v>
      </c>
      <c r="F691" s="91">
        <v>0</v>
      </c>
      <c r="G691" s="91">
        <f t="shared" si="35"/>
        <v>529400</v>
      </c>
      <c r="H691" s="1"/>
    </row>
    <row r="692" spans="1:8" s="67" customFormat="1" x14ac:dyDescent="0.25">
      <c r="A692" s="89" t="s">
        <v>171</v>
      </c>
      <c r="B692" s="100" t="s">
        <v>485</v>
      </c>
      <c r="C692" s="91">
        <v>600214</v>
      </c>
      <c r="D692" s="91">
        <v>580202</v>
      </c>
      <c r="E692" s="91">
        <v>35885</v>
      </c>
      <c r="F692" s="91">
        <v>0</v>
      </c>
      <c r="G692" s="91">
        <f t="shared" si="35"/>
        <v>1216301</v>
      </c>
      <c r="H692" s="1"/>
    </row>
    <row r="693" spans="1:8" s="67" customFormat="1" x14ac:dyDescent="0.25">
      <c r="A693" s="89"/>
      <c r="B693" s="102"/>
      <c r="C693" s="91"/>
      <c r="D693" s="91"/>
      <c r="E693" s="91"/>
      <c r="F693" s="91"/>
      <c r="G693" s="91"/>
      <c r="H693" s="1"/>
    </row>
    <row r="694" spans="1:8" s="9" customFormat="1" x14ac:dyDescent="0.25">
      <c r="A694" s="98"/>
      <c r="B694" s="98" t="s">
        <v>57</v>
      </c>
      <c r="C694" s="101">
        <v>17959093</v>
      </c>
      <c r="D694" s="101">
        <v>4114432</v>
      </c>
      <c r="E694" s="101">
        <v>1068132</v>
      </c>
      <c r="F694" s="101">
        <v>0</v>
      </c>
      <c r="G694" s="101">
        <f t="shared" ref="G694:G705" si="36">SUM(C694:F694)</f>
        <v>23141657</v>
      </c>
      <c r="H694" s="8"/>
    </row>
    <row r="695" spans="1:8" s="67" customFormat="1" x14ac:dyDescent="0.25">
      <c r="A695" s="89" t="s">
        <v>57</v>
      </c>
      <c r="B695" s="100" t="s">
        <v>365</v>
      </c>
      <c r="C695" s="91">
        <v>873071</v>
      </c>
      <c r="D695" s="91">
        <v>0</v>
      </c>
      <c r="E695" s="91">
        <v>53161</v>
      </c>
      <c r="F695" s="91">
        <v>0</v>
      </c>
      <c r="G695" s="91">
        <f t="shared" si="36"/>
        <v>926232</v>
      </c>
      <c r="H695" s="1"/>
    </row>
    <row r="696" spans="1:8" s="67" customFormat="1" x14ac:dyDescent="0.25">
      <c r="A696" s="89" t="s">
        <v>57</v>
      </c>
      <c r="B696" s="100" t="s">
        <v>428</v>
      </c>
      <c r="C696" s="91">
        <v>516191</v>
      </c>
      <c r="D696" s="91">
        <v>583511</v>
      </c>
      <c r="E696" s="91">
        <v>32784</v>
      </c>
      <c r="F696" s="91">
        <v>0</v>
      </c>
      <c r="G696" s="91">
        <f t="shared" si="36"/>
        <v>1132486</v>
      </c>
      <c r="H696" s="1"/>
    </row>
    <row r="697" spans="1:8" s="67" customFormat="1" x14ac:dyDescent="0.25">
      <c r="A697" s="89" t="s">
        <v>57</v>
      </c>
      <c r="B697" s="100" t="s">
        <v>573</v>
      </c>
      <c r="C697" s="91">
        <v>1930417</v>
      </c>
      <c r="D697" s="91">
        <v>1025010</v>
      </c>
      <c r="E697" s="91">
        <v>127169</v>
      </c>
      <c r="F697" s="91">
        <v>0</v>
      </c>
      <c r="G697" s="91">
        <f t="shared" si="36"/>
        <v>3082596</v>
      </c>
      <c r="H697" s="1"/>
    </row>
    <row r="698" spans="1:8" s="67" customFormat="1" x14ac:dyDescent="0.25">
      <c r="A698" s="89" t="s">
        <v>57</v>
      </c>
      <c r="B698" s="100" t="s">
        <v>574</v>
      </c>
      <c r="C698" s="91">
        <v>1125183</v>
      </c>
      <c r="D698" s="91">
        <v>0</v>
      </c>
      <c r="E698" s="91">
        <v>65988</v>
      </c>
      <c r="F698" s="91">
        <v>0</v>
      </c>
      <c r="G698" s="91">
        <f t="shared" si="36"/>
        <v>1191171</v>
      </c>
      <c r="H698" s="1"/>
    </row>
    <row r="699" spans="1:8" s="67" customFormat="1" x14ac:dyDescent="0.25">
      <c r="A699" s="89" t="s">
        <v>57</v>
      </c>
      <c r="B699" s="100" t="s">
        <v>575</v>
      </c>
      <c r="C699" s="91">
        <v>1401680</v>
      </c>
      <c r="D699" s="91">
        <v>0</v>
      </c>
      <c r="E699" s="91">
        <v>87153</v>
      </c>
      <c r="F699" s="91">
        <v>0</v>
      </c>
      <c r="G699" s="91">
        <f t="shared" si="36"/>
        <v>1488833</v>
      </c>
      <c r="H699" s="1"/>
    </row>
    <row r="700" spans="1:8" s="67" customFormat="1" x14ac:dyDescent="0.25">
      <c r="A700" s="89" t="s">
        <v>57</v>
      </c>
      <c r="B700" s="100" t="s">
        <v>576</v>
      </c>
      <c r="C700" s="91">
        <v>2620824</v>
      </c>
      <c r="D700" s="91">
        <v>512505</v>
      </c>
      <c r="E700" s="91">
        <v>151753</v>
      </c>
      <c r="F700" s="91">
        <v>0</v>
      </c>
      <c r="G700" s="91">
        <f t="shared" si="36"/>
        <v>3285082</v>
      </c>
      <c r="H700" s="1"/>
    </row>
    <row r="701" spans="1:8" s="67" customFormat="1" x14ac:dyDescent="0.25">
      <c r="A701" s="89" t="s">
        <v>57</v>
      </c>
      <c r="B701" s="100" t="s">
        <v>430</v>
      </c>
      <c r="C701" s="91">
        <v>1986338</v>
      </c>
      <c r="D701" s="91">
        <v>968396</v>
      </c>
      <c r="E701" s="91">
        <v>112624</v>
      </c>
      <c r="F701" s="91">
        <v>0</v>
      </c>
      <c r="G701" s="91">
        <f t="shared" si="36"/>
        <v>3067358</v>
      </c>
      <c r="H701" s="1"/>
    </row>
    <row r="702" spans="1:8" s="67" customFormat="1" x14ac:dyDescent="0.25">
      <c r="A702" s="89" t="s">
        <v>57</v>
      </c>
      <c r="B702" s="100" t="s">
        <v>577</v>
      </c>
      <c r="C702" s="91">
        <v>1616335</v>
      </c>
      <c r="D702" s="91">
        <v>512505</v>
      </c>
      <c r="E702" s="91">
        <v>91861</v>
      </c>
      <c r="F702" s="91">
        <v>0</v>
      </c>
      <c r="G702" s="91">
        <f t="shared" si="36"/>
        <v>2220701</v>
      </c>
      <c r="H702" s="1"/>
    </row>
    <row r="703" spans="1:8" s="67" customFormat="1" x14ac:dyDescent="0.25">
      <c r="A703" s="89" t="s">
        <v>57</v>
      </c>
      <c r="B703" s="100" t="s">
        <v>578</v>
      </c>
      <c r="C703" s="91">
        <v>3011118</v>
      </c>
      <c r="D703" s="91">
        <v>0</v>
      </c>
      <c r="E703" s="91">
        <v>162619</v>
      </c>
      <c r="F703" s="91">
        <v>0</v>
      </c>
      <c r="G703" s="91">
        <f t="shared" si="36"/>
        <v>3173737</v>
      </c>
      <c r="H703" s="1"/>
    </row>
    <row r="704" spans="1:8" s="67" customFormat="1" x14ac:dyDescent="0.25">
      <c r="A704" s="89" t="s">
        <v>57</v>
      </c>
      <c r="B704" s="100" t="s">
        <v>579</v>
      </c>
      <c r="C704" s="91">
        <v>1495984</v>
      </c>
      <c r="D704" s="91">
        <v>512505</v>
      </c>
      <c r="E704" s="91">
        <v>89665</v>
      </c>
      <c r="F704" s="91">
        <v>0</v>
      </c>
      <c r="G704" s="91">
        <f t="shared" si="36"/>
        <v>2098154</v>
      </c>
      <c r="H704" s="1"/>
    </row>
    <row r="705" spans="1:8" s="67" customFormat="1" x14ac:dyDescent="0.25">
      <c r="A705" s="89" t="s">
        <v>57</v>
      </c>
      <c r="B705" s="100" t="s">
        <v>580</v>
      </c>
      <c r="C705" s="91">
        <v>1381952</v>
      </c>
      <c r="D705" s="91">
        <v>0</v>
      </c>
      <c r="E705" s="91">
        <v>93355</v>
      </c>
      <c r="F705" s="91">
        <v>0</v>
      </c>
      <c r="G705" s="91">
        <f t="shared" si="36"/>
        <v>1475307</v>
      </c>
      <c r="H705" s="1"/>
    </row>
    <row r="706" spans="1:8" s="67" customFormat="1" x14ac:dyDescent="0.25">
      <c r="A706" s="89"/>
      <c r="B706" s="102"/>
      <c r="C706" s="91"/>
      <c r="D706" s="91"/>
      <c r="E706" s="91"/>
      <c r="F706" s="91"/>
      <c r="G706" s="91"/>
      <c r="H706" s="1"/>
    </row>
    <row r="707" spans="1:8" s="9" customFormat="1" x14ac:dyDescent="0.25">
      <c r="A707" s="98"/>
      <c r="B707" s="98" t="s">
        <v>581</v>
      </c>
      <c r="C707" s="101">
        <v>3140250</v>
      </c>
      <c r="D707" s="101">
        <v>0</v>
      </c>
      <c r="E707" s="101">
        <v>181858</v>
      </c>
      <c r="F707" s="101">
        <v>0</v>
      </c>
      <c r="G707" s="101">
        <f>SUM(C707:F707)</f>
        <v>3322108</v>
      </c>
      <c r="H707" s="8"/>
    </row>
    <row r="708" spans="1:8" s="67" customFormat="1" x14ac:dyDescent="0.25">
      <c r="A708" s="89" t="s">
        <v>581</v>
      </c>
      <c r="B708" s="100" t="s">
        <v>582</v>
      </c>
      <c r="C708" s="91">
        <v>1464752</v>
      </c>
      <c r="D708" s="91">
        <v>0</v>
      </c>
      <c r="E708" s="91">
        <v>83816</v>
      </c>
      <c r="F708" s="91">
        <v>0</v>
      </c>
      <c r="G708" s="91">
        <f>SUM(C708:F708)</f>
        <v>1548568</v>
      </c>
      <c r="H708" s="1"/>
    </row>
    <row r="709" spans="1:8" s="67" customFormat="1" x14ac:dyDescent="0.25">
      <c r="A709" s="89" t="s">
        <v>581</v>
      </c>
      <c r="B709" s="100" t="s">
        <v>583</v>
      </c>
      <c r="C709" s="91">
        <v>1675498</v>
      </c>
      <c r="D709" s="91">
        <v>0</v>
      </c>
      <c r="E709" s="91">
        <v>98042</v>
      </c>
      <c r="F709" s="91">
        <v>0</v>
      </c>
      <c r="G709" s="91">
        <f>SUM(C709:F709)</f>
        <v>1773540</v>
      </c>
      <c r="H709" s="1"/>
    </row>
    <row r="710" spans="1:8" s="67" customFormat="1" x14ac:dyDescent="0.25">
      <c r="A710" s="89"/>
      <c r="B710" s="89"/>
      <c r="C710" s="91"/>
      <c r="D710" s="91"/>
      <c r="E710" s="91"/>
      <c r="F710" s="91"/>
      <c r="G710" s="91"/>
      <c r="H710" s="1"/>
    </row>
    <row r="711" spans="1:8" s="94" customFormat="1" x14ac:dyDescent="0.25">
      <c r="A711" s="113" t="s">
        <v>584</v>
      </c>
      <c r="B711" s="92"/>
      <c r="C711" s="103">
        <f>C255+C265+C269+C279+C286+C323+C332+C337+C341+C358+C372+C375+C379+C387+C400+C412+C420+C426+C432+C441+C447+C454+C460+C476+C484+C488+C496+C503+C507+C511+C516+C519+C525+C539+C550+C555+C567+C573+C582+C595+C606+C615+C620+C630+C652+C656+C659+C662+C675+C685+C694+C707</f>
        <v>656139202</v>
      </c>
      <c r="D711" s="103">
        <f t="shared" ref="D711:G711" si="37">D255+D265+D269+D279+D286+D323+D332+D337+D341+D358+D372+D375+D379+D387+D400+D412+D420+D426+D432+D441+D447+D454+D460+D476+D484+D488+D496+D503+D507+D511+D516+D519+D525+D539+D550+D555+D567+D573+D582+D595+D606+D615+D620+D630+D652+D656+D659+D662+D675+D685+D694+D707</f>
        <v>198339483</v>
      </c>
      <c r="E711" s="103">
        <f t="shared" si="37"/>
        <v>38297006</v>
      </c>
      <c r="F711" s="103">
        <f t="shared" si="37"/>
        <v>25103054</v>
      </c>
      <c r="G711" s="103">
        <f t="shared" si="37"/>
        <v>917878745</v>
      </c>
      <c r="H711" s="7"/>
    </row>
    <row r="712" spans="1:8" x14ac:dyDescent="0.25">
      <c r="A712" s="4"/>
      <c r="B712" s="4"/>
      <c r="C712" s="6"/>
      <c r="D712" s="6"/>
      <c r="E712" s="6"/>
      <c r="F712" s="6"/>
      <c r="G712" s="6"/>
    </row>
    <row r="713" spans="1:8" x14ac:dyDescent="0.25">
      <c r="A713" s="4"/>
      <c r="B713" s="4"/>
      <c r="C713" s="6"/>
      <c r="D713" s="6"/>
      <c r="E713" s="6"/>
      <c r="F713" s="6"/>
      <c r="G713" s="6"/>
    </row>
    <row r="714" spans="1:8" x14ac:dyDescent="0.25">
      <c r="A714" s="4"/>
      <c r="B714" s="4"/>
      <c r="C714" s="6"/>
      <c r="D714" s="6"/>
      <c r="E714" s="6"/>
      <c r="F714" s="6"/>
      <c r="G714" s="6"/>
    </row>
    <row r="715" spans="1:8" x14ac:dyDescent="0.25">
      <c r="A715" s="4"/>
      <c r="B715" s="4"/>
      <c r="C715" s="6"/>
      <c r="D715" s="6"/>
      <c r="E715" s="6"/>
      <c r="F715" s="6"/>
      <c r="G715" s="6"/>
    </row>
    <row r="716" spans="1:8" x14ac:dyDescent="0.25">
      <c r="A716" s="4"/>
      <c r="B716" s="4"/>
      <c r="C716" s="6"/>
      <c r="D716" s="6"/>
      <c r="E716" s="6"/>
      <c r="F716" s="6"/>
      <c r="G716" s="6"/>
    </row>
    <row r="717" spans="1:8" x14ac:dyDescent="0.25">
      <c r="A717" s="4"/>
      <c r="B717" s="4"/>
      <c r="C717" s="6"/>
      <c r="D717" s="6"/>
      <c r="E717" s="6"/>
      <c r="F717" s="6"/>
      <c r="G717" s="6"/>
    </row>
    <row r="718" spans="1:8" x14ac:dyDescent="0.25">
      <c r="A718" s="4"/>
      <c r="B718" s="4"/>
      <c r="C718" s="6"/>
      <c r="D718" s="6"/>
      <c r="E718" s="6"/>
      <c r="F718" s="6"/>
      <c r="G718" s="6"/>
    </row>
    <row r="719" spans="1:8" x14ac:dyDescent="0.25">
      <c r="A719" s="4"/>
      <c r="B719" s="4"/>
      <c r="C719" s="6"/>
      <c r="D719" s="6"/>
      <c r="E719" s="6"/>
      <c r="F719" s="6"/>
      <c r="G719" s="6"/>
    </row>
    <row r="720" spans="1:8" x14ac:dyDescent="0.25">
      <c r="A720" s="4"/>
      <c r="B720" s="4"/>
      <c r="C720" s="6"/>
      <c r="D720" s="6"/>
      <c r="E720" s="6"/>
      <c r="F720" s="6"/>
      <c r="G720" s="6"/>
    </row>
    <row r="721" spans="1:7" x14ac:dyDescent="0.25">
      <c r="A721" s="4"/>
      <c r="B721" s="4"/>
      <c r="C721" s="6"/>
      <c r="D721" s="6"/>
      <c r="E721" s="6"/>
      <c r="F721" s="6"/>
      <c r="G721" s="6"/>
    </row>
    <row r="722" spans="1:7" x14ac:dyDescent="0.25">
      <c r="A722" s="4"/>
      <c r="B722" s="4"/>
      <c r="C722" s="6"/>
      <c r="D722" s="6"/>
      <c r="E722" s="6"/>
      <c r="F722" s="6"/>
      <c r="G722" s="6"/>
    </row>
    <row r="723" spans="1:7" x14ac:dyDescent="0.25">
      <c r="A723" s="4"/>
      <c r="B723" s="4"/>
      <c r="C723" s="6"/>
      <c r="D723" s="6"/>
      <c r="E723" s="6"/>
      <c r="F723" s="6"/>
      <c r="G723" s="6"/>
    </row>
  </sheetData>
  <mergeCells count="7">
    <mergeCell ref="A254:G254"/>
    <mergeCell ref="A1:G1"/>
    <mergeCell ref="A2:G2"/>
    <mergeCell ref="A3:G4"/>
    <mergeCell ref="A5:G5"/>
    <mergeCell ref="A16:G16"/>
    <mergeCell ref="A80:G80"/>
  </mergeCells>
  <pageMargins left="0.7" right="0.7" top="0.75" bottom="0.75" header="0.3" footer="0.3"/>
  <pageSetup scale="55" fitToHeight="0" orientation="portrait" horizontalDpi="1200" verticalDpi="1200" r:id="rId1"/>
  <rowBreaks count="1" manualBreakCount="1">
    <brk id="60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2025 5307 &amp; 5340 Table 3</vt:lpstr>
      <vt:lpstr>FY 2025 5307 &amp; 5340 Breakout</vt:lpstr>
      <vt:lpstr>'FY 2025 5307 &amp; 5340 Breakout'!Print_Area</vt:lpstr>
      <vt:lpstr>'FY 2025 5307 &amp; 5340 Table 3'!Print_Area</vt:lpstr>
      <vt:lpstr>'FY 2025 5307 &amp; 5340 Table 3'!Print_Titles</vt:lpstr>
    </vt:vector>
  </TitlesOfParts>
  <Company>US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3:  FY 2025 FULL YEAR SECTION 5307 AND SECTION 5340 URBANIZED AREA APPORTIONMENTS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 O T - Federal Transit Administration</dc:creator>
  <cp:lastModifiedBy>Djoumanov, Aziza (FTA)</cp:lastModifiedBy>
  <cp:lastPrinted>2025-03-31T13:43:35Z</cp:lastPrinted>
  <dcterms:created xsi:type="dcterms:W3CDTF">2025-03-28T17:20:44Z</dcterms:created>
  <dcterms:modified xsi:type="dcterms:W3CDTF">2025-05-05T16:57:46Z</dcterms:modified>
</cp:coreProperties>
</file>