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Y 2018\"/>
    </mc:Choice>
  </mc:AlternateContent>
  <xr:revisionPtr revIDLastSave="0" documentId="8_{CE2E8986-CA40-49BC-B9C1-A3F2E2D671E4}" xr6:coauthVersionLast="45" xr6:coauthVersionMax="45" xr10:uidLastSave="{00000000-0000-0000-0000-000000000000}"/>
  <bookViews>
    <workbookView xWindow="7800" yWindow="2505" windowWidth="22215" windowHeight="14880" xr2:uid="{160420A5-E04B-4F6D-BFEE-81E58737D9FF}"/>
  </bookViews>
  <sheets>
    <sheet name="Table 26 and 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G28" i="1"/>
  <c r="E28" i="1"/>
  <c r="C28" i="1"/>
  <c r="K28" i="1" s="1"/>
  <c r="K26" i="1"/>
  <c r="L26" i="1" s="1"/>
  <c r="K24" i="1"/>
  <c r="K22" i="1"/>
  <c r="L22" i="1" s="1"/>
  <c r="I13" i="1"/>
  <c r="G13" i="1"/>
  <c r="E13" i="1"/>
  <c r="C13" i="1"/>
  <c r="K11" i="1"/>
  <c r="K9" i="1"/>
  <c r="K7" i="1"/>
  <c r="H22" i="1" l="1"/>
  <c r="D22" i="1"/>
  <c r="F24" i="1"/>
  <c r="H26" i="1"/>
  <c r="D24" i="1"/>
  <c r="D28" i="1"/>
  <c r="L24" i="1"/>
  <c r="L28" i="1" s="1"/>
  <c r="J22" i="1"/>
  <c r="J24" i="1"/>
  <c r="F22" i="1"/>
  <c r="H24" i="1"/>
  <c r="J26" i="1"/>
  <c r="D26" i="1"/>
  <c r="F26" i="1"/>
  <c r="F28" i="1"/>
  <c r="H28" i="1"/>
  <c r="J28" i="1"/>
  <c r="L9" i="1"/>
  <c r="K13" i="1"/>
  <c r="H13" i="1" l="1"/>
  <c r="J11" i="1"/>
  <c r="F9" i="1"/>
  <c r="H11" i="1"/>
  <c r="D9" i="1"/>
  <c r="F13" i="1"/>
  <c r="F11" i="1"/>
  <c r="J7" i="1"/>
  <c r="F7" i="1"/>
  <c r="D7" i="1"/>
  <c r="D11" i="1"/>
  <c r="H7" i="1"/>
  <c r="J9" i="1"/>
  <c r="H9" i="1"/>
  <c r="D13" i="1"/>
  <c r="L7" i="1"/>
  <c r="L13" i="1" s="1"/>
  <c r="J13" i="1"/>
  <c r="L11" i="1"/>
</calcChain>
</file>

<file path=xl/sharedStrings.xml><?xml version="1.0" encoding="utf-8"?>
<sst xmlns="http://schemas.openxmlformats.org/spreadsheetml/2006/main" count="46" uniqueCount="16">
  <si>
    <t>Program</t>
  </si>
  <si>
    <t>Urbanized Area Formula (5307)</t>
  </si>
  <si>
    <t>Capital and Planning</t>
  </si>
  <si>
    <t>Elderly / Persons with Disabilities (5310)</t>
  </si>
  <si>
    <t>Non-Urbanized (5311)</t>
  </si>
  <si>
    <t>Total</t>
  </si>
  <si>
    <t>Type</t>
  </si>
  <si>
    <t>$</t>
  </si>
  <si>
    <t>%</t>
  </si>
  <si>
    <t>CMAQ</t>
  </si>
  <si>
    <t>STP</t>
  </si>
  <si>
    <t>Other</t>
  </si>
  <si>
    <t>Table 26</t>
  </si>
  <si>
    <t>FY 2018 Flexible Fund Transfers</t>
  </si>
  <si>
    <t>Table 27</t>
  </si>
  <si>
    <t>FY 2018 Flexible Fund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</si>
</sst>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165" fontId="0" fillId="0" borderId="7" xfId="2" applyNumberFormat="1" applyFont="1" applyBorder="1"/>
    <xf numFmtId="0" fontId="2" fillId="0" borderId="8" xfId="0" applyFont="1" applyBorder="1"/>
    <xf numFmtId="164" fontId="0" fillId="0" borderId="9" xfId="1" applyNumberFormat="1" applyFont="1" applyBorder="1"/>
    <xf numFmtId="165" fontId="0" fillId="0" borderId="9" xfId="2" applyNumberFormat="1" applyFont="1" applyBorder="1"/>
    <xf numFmtId="165" fontId="0" fillId="0" borderId="10" xfId="2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26BA-1584-4F12-A64E-75C97A927F85}">
  <dimension ref="B1:L28"/>
  <sheetViews>
    <sheetView tabSelected="1" workbookViewId="0">
      <selection activeCell="O25" sqref="O25"/>
    </sheetView>
  </sheetViews>
  <sheetFormatPr defaultRowHeight="15" x14ac:dyDescent="0.25"/>
  <cols>
    <col min="1" max="1" width="3.7109375" customWidth="1"/>
    <col min="3" max="3" width="14.5703125" bestFit="1" customWidth="1"/>
    <col min="5" max="5" width="11" bestFit="1" customWidth="1"/>
    <col min="7" max="7" width="12" bestFit="1" customWidth="1"/>
    <col min="9" max="9" width="12" bestFit="1" customWidth="1"/>
    <col min="11" max="11" width="14.5703125" bestFit="1" customWidth="1"/>
  </cols>
  <sheetData>
    <row r="1" spans="2:12" x14ac:dyDescent="0.25">
      <c r="B1" s="16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x14ac:dyDescent="0.2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ht="11.1" customHeight="1" thickBot="1" x14ac:dyDescent="0.3"/>
    <row r="4" spans="2:12" x14ac:dyDescent="0.25">
      <c r="B4" s="7" t="s">
        <v>0</v>
      </c>
      <c r="C4" s="18" t="s">
        <v>1</v>
      </c>
      <c r="D4" s="18"/>
      <c r="E4" s="18" t="s">
        <v>2</v>
      </c>
      <c r="F4" s="18"/>
      <c r="G4" s="18" t="s">
        <v>3</v>
      </c>
      <c r="H4" s="18"/>
      <c r="I4" s="18" t="s">
        <v>4</v>
      </c>
      <c r="J4" s="18"/>
      <c r="K4" s="19" t="s">
        <v>5</v>
      </c>
      <c r="L4" s="20"/>
    </row>
    <row r="5" spans="2:12" x14ac:dyDescent="0.25">
      <c r="B5" s="8" t="s">
        <v>6</v>
      </c>
      <c r="C5" s="1" t="s">
        <v>7</v>
      </c>
      <c r="D5" s="1" t="s">
        <v>8</v>
      </c>
      <c r="E5" s="1" t="s">
        <v>7</v>
      </c>
      <c r="F5" s="1" t="s">
        <v>8</v>
      </c>
      <c r="G5" s="1" t="s">
        <v>7</v>
      </c>
      <c r="H5" s="1" t="s">
        <v>8</v>
      </c>
      <c r="I5" s="1" t="s">
        <v>7</v>
      </c>
      <c r="J5" s="1" t="s">
        <v>8</v>
      </c>
      <c r="K5" s="1" t="s">
        <v>7</v>
      </c>
      <c r="L5" s="9" t="s">
        <v>8</v>
      </c>
    </row>
    <row r="6" spans="2:12" x14ac:dyDescent="0.25">
      <c r="B6" s="8"/>
      <c r="C6" s="2"/>
      <c r="D6" s="2"/>
      <c r="E6" s="3"/>
      <c r="F6" s="2"/>
      <c r="G6" s="3"/>
      <c r="H6" s="2"/>
      <c r="I6" s="3"/>
      <c r="J6" s="2"/>
      <c r="K6" s="2"/>
      <c r="L6" s="10"/>
    </row>
    <row r="7" spans="2:12" x14ac:dyDescent="0.25">
      <c r="B7" s="8" t="s">
        <v>9</v>
      </c>
      <c r="C7" s="4">
        <v>769533747</v>
      </c>
      <c r="D7" s="5">
        <f>C7/K13</f>
        <v>0.60178946037672887</v>
      </c>
      <c r="E7" s="4">
        <v>0</v>
      </c>
      <c r="F7" s="5">
        <f>E7/K13</f>
        <v>0</v>
      </c>
      <c r="G7" s="4">
        <v>1833000</v>
      </c>
      <c r="H7" s="5">
        <f>G7/K13</f>
        <v>1.4334395147332557E-3</v>
      </c>
      <c r="I7" s="4">
        <v>12560594</v>
      </c>
      <c r="J7" s="5">
        <f>I7/K13</f>
        <v>9.8226141670056978E-3</v>
      </c>
      <c r="K7" s="4">
        <f t="shared" ref="K7:K11" si="0">C7+E7+G7+I7</f>
        <v>783927341</v>
      </c>
      <c r="L7" s="11">
        <f>K7/K13</f>
        <v>0.61304551405846786</v>
      </c>
    </row>
    <row r="8" spans="2:12" x14ac:dyDescent="0.25">
      <c r="B8" s="8"/>
      <c r="C8" s="4"/>
      <c r="D8" s="5"/>
      <c r="E8" s="4"/>
      <c r="F8" s="5"/>
      <c r="G8" s="4"/>
      <c r="H8" s="5"/>
      <c r="I8" s="4"/>
      <c r="J8" s="5"/>
      <c r="K8" s="4"/>
      <c r="L8" s="11"/>
    </row>
    <row r="9" spans="2:12" x14ac:dyDescent="0.25">
      <c r="B9" s="8" t="s">
        <v>10</v>
      </c>
      <c r="C9" s="4">
        <v>408432575</v>
      </c>
      <c r="D9" s="5">
        <f>C9/K13</f>
        <v>0.31940174146713263</v>
      </c>
      <c r="E9" s="4">
        <v>0</v>
      </c>
      <c r="F9" s="5">
        <f>E9/K13</f>
        <v>0</v>
      </c>
      <c r="G9" s="4">
        <v>70243636</v>
      </c>
      <c r="H9" s="5">
        <f>G9/K13</f>
        <v>5.4931807692820217E-2</v>
      </c>
      <c r="I9" s="4">
        <v>8282959</v>
      </c>
      <c r="J9" s="5">
        <f>I9/K13</f>
        <v>6.4774253843510382E-3</v>
      </c>
      <c r="K9" s="4">
        <f t="shared" si="0"/>
        <v>486959170</v>
      </c>
      <c r="L9" s="11">
        <f>K9/K13</f>
        <v>0.38081097454430385</v>
      </c>
    </row>
    <row r="10" spans="2:12" x14ac:dyDescent="0.25">
      <c r="B10" s="8"/>
      <c r="C10" s="4"/>
      <c r="D10" s="5"/>
      <c r="E10" s="4"/>
      <c r="F10" s="5"/>
      <c r="G10" s="4"/>
      <c r="H10" s="5"/>
      <c r="I10" s="4"/>
      <c r="J10" s="5"/>
      <c r="K10" s="4"/>
      <c r="L10" s="11"/>
    </row>
    <row r="11" spans="2:12" x14ac:dyDescent="0.25">
      <c r="B11" s="8" t="s">
        <v>11</v>
      </c>
      <c r="C11" s="4">
        <v>0</v>
      </c>
      <c r="D11" s="5">
        <f>C11/K13</f>
        <v>0</v>
      </c>
      <c r="E11" s="4">
        <v>7855969</v>
      </c>
      <c r="F11" s="5">
        <f>E11/K13</f>
        <v>6.1435113972283144E-3</v>
      </c>
      <c r="G11" s="4">
        <v>0</v>
      </c>
      <c r="H11" s="5">
        <f>G11/K13</f>
        <v>0</v>
      </c>
      <c r="I11" s="4">
        <v>0</v>
      </c>
      <c r="J11" s="5">
        <f>I11/K13</f>
        <v>0</v>
      </c>
      <c r="K11" s="4">
        <f t="shared" si="0"/>
        <v>7855969</v>
      </c>
      <c r="L11" s="11">
        <f>K11/K13</f>
        <v>6.1435113972283144E-3</v>
      </c>
    </row>
    <row r="12" spans="2:12" x14ac:dyDescent="0.25">
      <c r="B12" s="8"/>
      <c r="C12" s="4"/>
      <c r="D12" s="5"/>
      <c r="E12" s="4"/>
      <c r="F12" s="5"/>
      <c r="G12" s="4"/>
      <c r="H12" s="5"/>
      <c r="I12" s="4"/>
      <c r="J12" s="5"/>
      <c r="K12" s="4"/>
      <c r="L12" s="11"/>
    </row>
    <row r="13" spans="2:12" ht="15.75" thickBot="1" x14ac:dyDescent="0.3">
      <c r="B13" s="12" t="s">
        <v>5</v>
      </c>
      <c r="C13" s="13">
        <f>SUM(C7:C11)</f>
        <v>1177966322</v>
      </c>
      <c r="D13" s="14">
        <f>C13/K13</f>
        <v>0.9211912018438615</v>
      </c>
      <c r="E13" s="13">
        <f t="shared" ref="E13:I13" si="1">SUM(E7:E11)</f>
        <v>7855969</v>
      </c>
      <c r="F13" s="14">
        <f>E13/K13</f>
        <v>6.1435113972283144E-3</v>
      </c>
      <c r="G13" s="13">
        <f t="shared" si="1"/>
        <v>72076636</v>
      </c>
      <c r="H13" s="14">
        <f>G13/K13</f>
        <v>5.6365247207553468E-2</v>
      </c>
      <c r="I13" s="13">
        <f t="shared" si="1"/>
        <v>20843553</v>
      </c>
      <c r="J13" s="14">
        <f>I13/K13</f>
        <v>1.6300039551356737E-2</v>
      </c>
      <c r="K13" s="13">
        <f>C13+E13+G13+I13</f>
        <v>1278742480</v>
      </c>
      <c r="L13" s="15">
        <f>SUM(L7:L11)</f>
        <v>1</v>
      </c>
    </row>
    <row r="16" spans="2:12" x14ac:dyDescent="0.25">
      <c r="B16" s="16" t="s">
        <v>14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7" t="s">
        <v>15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2" ht="11.1" customHeight="1" thickBot="1" x14ac:dyDescent="0.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x14ac:dyDescent="0.25">
      <c r="B19" s="7" t="s">
        <v>0</v>
      </c>
      <c r="C19" s="18" t="s">
        <v>1</v>
      </c>
      <c r="D19" s="18"/>
      <c r="E19" s="18" t="s">
        <v>2</v>
      </c>
      <c r="F19" s="18"/>
      <c r="G19" s="18" t="s">
        <v>3</v>
      </c>
      <c r="H19" s="18"/>
      <c r="I19" s="18" t="s">
        <v>4</v>
      </c>
      <c r="J19" s="18"/>
      <c r="K19" s="19" t="s">
        <v>5</v>
      </c>
      <c r="L19" s="20"/>
    </row>
    <row r="20" spans="2:12" x14ac:dyDescent="0.25">
      <c r="B20" s="8" t="s">
        <v>6</v>
      </c>
      <c r="C20" s="1" t="s">
        <v>7</v>
      </c>
      <c r="D20" s="1" t="s">
        <v>8</v>
      </c>
      <c r="E20" s="1" t="s">
        <v>7</v>
      </c>
      <c r="F20" s="1" t="s">
        <v>8</v>
      </c>
      <c r="G20" s="1" t="s">
        <v>7</v>
      </c>
      <c r="H20" s="1" t="s">
        <v>8</v>
      </c>
      <c r="I20" s="1" t="s">
        <v>7</v>
      </c>
      <c r="J20" s="1" t="s">
        <v>8</v>
      </c>
      <c r="K20" s="1" t="s">
        <v>7</v>
      </c>
      <c r="L20" s="9" t="s">
        <v>8</v>
      </c>
    </row>
    <row r="21" spans="2:12" x14ac:dyDescent="0.25">
      <c r="B21" s="8"/>
      <c r="C21" s="2"/>
      <c r="D21" s="2"/>
      <c r="E21" s="3"/>
      <c r="F21" s="2"/>
      <c r="G21" s="3"/>
      <c r="H21" s="2"/>
      <c r="I21" s="3"/>
      <c r="J21" s="2"/>
      <c r="K21" s="2"/>
      <c r="L21" s="10"/>
    </row>
    <row r="22" spans="2:12" x14ac:dyDescent="0.25">
      <c r="B22" s="8" t="s">
        <v>9</v>
      </c>
      <c r="C22" s="4">
        <v>766482399</v>
      </c>
      <c r="D22" s="5">
        <f>C22/K28</f>
        <v>0.5378506369780145</v>
      </c>
      <c r="E22" s="4">
        <v>0</v>
      </c>
      <c r="F22" s="5">
        <f>E22/K28</f>
        <v>0</v>
      </c>
      <c r="G22" s="4">
        <v>2378000</v>
      </c>
      <c r="H22" s="5">
        <f>G22/K28</f>
        <v>1.6686734312521617E-3</v>
      </c>
      <c r="I22" s="4">
        <v>13899348</v>
      </c>
      <c r="J22" s="5">
        <f>I22/K28</f>
        <v>9.7533526994650413E-3</v>
      </c>
      <c r="K22" s="4">
        <f t="shared" ref="K22:K26" si="2">C22+E22+G22+I22</f>
        <v>782759747</v>
      </c>
      <c r="L22" s="11">
        <f>K22/K28</f>
        <v>0.54927266310873168</v>
      </c>
    </row>
    <row r="23" spans="2:12" x14ac:dyDescent="0.25">
      <c r="B23" s="8"/>
      <c r="C23" s="4"/>
      <c r="D23" s="5"/>
      <c r="E23" s="4"/>
      <c r="F23" s="5"/>
      <c r="G23" s="4"/>
      <c r="H23" s="5"/>
      <c r="I23" s="4"/>
      <c r="J23" s="5"/>
      <c r="K23" s="4"/>
      <c r="L23" s="11"/>
    </row>
    <row r="24" spans="2:12" x14ac:dyDescent="0.25">
      <c r="B24" s="8" t="s">
        <v>10</v>
      </c>
      <c r="C24" s="4">
        <v>551773886</v>
      </c>
      <c r="D24" s="5">
        <f>C24/K28</f>
        <v>0.38718688966650927</v>
      </c>
      <c r="E24" s="4">
        <v>0</v>
      </c>
      <c r="F24" s="5">
        <f>E24/K28</f>
        <v>0</v>
      </c>
      <c r="G24" s="4">
        <v>72221832</v>
      </c>
      <c r="H24" s="5">
        <f>G24/K28</f>
        <v>5.0678995885095529E-2</v>
      </c>
      <c r="I24" s="4">
        <v>10994129</v>
      </c>
      <c r="J24" s="5">
        <f>I24/K28</f>
        <v>7.7147228604116467E-3</v>
      </c>
      <c r="K24" s="4">
        <f t="shared" si="2"/>
        <v>634989847</v>
      </c>
      <c r="L24" s="11">
        <f>K24/K28</f>
        <v>0.44558060841201641</v>
      </c>
    </row>
    <row r="25" spans="2:12" x14ac:dyDescent="0.25">
      <c r="B25" s="8"/>
      <c r="C25" s="4"/>
      <c r="D25" s="5"/>
      <c r="E25" s="4"/>
      <c r="F25" s="5"/>
      <c r="G25" s="4"/>
      <c r="H25" s="5"/>
      <c r="I25" s="4"/>
      <c r="J25" s="5"/>
      <c r="K25" s="4"/>
      <c r="L25" s="11"/>
    </row>
    <row r="26" spans="2:12" x14ac:dyDescent="0.25">
      <c r="B26" s="8" t="s">
        <v>11</v>
      </c>
      <c r="C26" s="4">
        <v>4978521</v>
      </c>
      <c r="D26" s="5">
        <f>C26/K28</f>
        <v>3.4934927332342064E-3</v>
      </c>
      <c r="E26" s="4">
        <v>2356000</v>
      </c>
      <c r="F26" s="5">
        <f>E26/K28</f>
        <v>1.6532357460177008E-3</v>
      </c>
      <c r="G26" s="4">
        <v>0</v>
      </c>
      <c r="H26" s="5">
        <f>G26/K28</f>
        <v>0</v>
      </c>
      <c r="I26" s="4">
        <v>0</v>
      </c>
      <c r="J26" s="5">
        <f>I26/K28</f>
        <v>0</v>
      </c>
      <c r="K26" s="4">
        <f t="shared" si="2"/>
        <v>7334521</v>
      </c>
      <c r="L26" s="11">
        <f>K26/K28</f>
        <v>5.146728479251907E-3</v>
      </c>
    </row>
    <row r="27" spans="2:12" x14ac:dyDescent="0.25">
      <c r="B27" s="8"/>
      <c r="C27" s="4"/>
      <c r="D27" s="5"/>
      <c r="E27" s="4"/>
      <c r="F27" s="5"/>
      <c r="G27" s="4"/>
      <c r="H27" s="5"/>
      <c r="I27" s="4"/>
      <c r="J27" s="5"/>
      <c r="K27" s="4"/>
      <c r="L27" s="11"/>
    </row>
    <row r="28" spans="2:12" ht="15.75" thickBot="1" x14ac:dyDescent="0.3">
      <c r="B28" s="12" t="s">
        <v>5</v>
      </c>
      <c r="C28" s="13">
        <f>SUM(C22:C26)</f>
        <v>1323234806</v>
      </c>
      <c r="D28" s="14">
        <f>C28/K28</f>
        <v>0.92853101937775795</v>
      </c>
      <c r="E28" s="13">
        <f t="shared" ref="E28:I28" si="3">SUM(E22:E26)</f>
        <v>2356000</v>
      </c>
      <c r="F28" s="14">
        <f>E28/K28</f>
        <v>1.6532357460177008E-3</v>
      </c>
      <c r="G28" s="13">
        <f t="shared" si="3"/>
        <v>74599832</v>
      </c>
      <c r="H28" s="14">
        <f>G28/K28</f>
        <v>5.2347669316347691E-2</v>
      </c>
      <c r="I28" s="13">
        <f t="shared" si="3"/>
        <v>24893477</v>
      </c>
      <c r="J28" s="14">
        <f>I28/K28</f>
        <v>1.746807555987669E-2</v>
      </c>
      <c r="K28" s="13">
        <f>C28+E28+G28+I28</f>
        <v>1425084115</v>
      </c>
      <c r="L28" s="15">
        <f>SUM(L22:L26)</f>
        <v>1</v>
      </c>
    </row>
  </sheetData>
  <mergeCells count="14">
    <mergeCell ref="C19:D19"/>
    <mergeCell ref="E19:F19"/>
    <mergeCell ref="G19:H19"/>
    <mergeCell ref="I19:J19"/>
    <mergeCell ref="K19:L19"/>
    <mergeCell ref="B1:L1"/>
    <mergeCell ref="B2:L2"/>
    <mergeCell ref="B16:L16"/>
    <mergeCell ref="B17:L17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26 and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26 and 27 FY 18 Flexible Fund Transfers and Obligations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dcterms:created xsi:type="dcterms:W3CDTF">2022-02-22T20:12:15Z</dcterms:created>
  <dcterms:modified xsi:type="dcterms:W3CDTF">2022-02-25T15:44:18Z</dcterms:modified>
</cp:coreProperties>
</file>