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FY 2018\"/>
    </mc:Choice>
  </mc:AlternateContent>
  <xr:revisionPtr revIDLastSave="0" documentId="8_{D3ADAE05-48CB-490B-A39D-9D6CF95BDD21}" xr6:coauthVersionLast="45" xr6:coauthVersionMax="45" xr10:uidLastSave="{00000000-0000-0000-0000-000000000000}"/>
  <bookViews>
    <workbookView xWindow="7800" yWindow="2505" windowWidth="22215" windowHeight="14880" xr2:uid="{1F30A0E3-FCCF-4D56-8AD7-9C37A7E017E5}"/>
  </bookViews>
  <sheets>
    <sheet name="Table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7" i="1" l="1"/>
  <c r="P47" i="1"/>
  <c r="N47" i="1"/>
  <c r="L47" i="1"/>
  <c r="J47" i="1"/>
  <c r="H47" i="1"/>
  <c r="F47" i="1"/>
  <c r="D47" i="1"/>
  <c r="B47" i="1"/>
  <c r="V46" i="1"/>
  <c r="U46" i="1"/>
  <c r="V45" i="1"/>
  <c r="K45" i="1" s="1"/>
  <c r="U45" i="1"/>
  <c r="S45" i="1"/>
  <c r="O45" i="1"/>
  <c r="M45" i="1"/>
  <c r="G45" i="1"/>
  <c r="E45" i="1"/>
  <c r="C45" i="1"/>
  <c r="V44" i="1"/>
  <c r="U44" i="1"/>
  <c r="M44" i="1"/>
  <c r="K44" i="1"/>
  <c r="V43" i="1"/>
  <c r="K43" i="1" s="1"/>
  <c r="U43" i="1"/>
  <c r="S43" i="1"/>
  <c r="O43" i="1"/>
  <c r="M43" i="1"/>
  <c r="G43" i="1"/>
  <c r="E43" i="1"/>
  <c r="C43" i="1"/>
  <c r="V42" i="1"/>
  <c r="U42" i="1"/>
  <c r="M42" i="1"/>
  <c r="K42" i="1"/>
  <c r="G42" i="1"/>
  <c r="E42" i="1"/>
  <c r="V41" i="1"/>
  <c r="K41" i="1" s="1"/>
  <c r="U41" i="1"/>
  <c r="S41" i="1"/>
  <c r="O41" i="1"/>
  <c r="M41" i="1"/>
  <c r="G41" i="1"/>
  <c r="E41" i="1"/>
  <c r="C41" i="1"/>
  <c r="V40" i="1"/>
  <c r="U40" i="1" s="1"/>
  <c r="M40" i="1"/>
  <c r="K40" i="1"/>
  <c r="G40" i="1"/>
  <c r="E40" i="1"/>
  <c r="V39" i="1"/>
  <c r="K39" i="1" s="1"/>
  <c r="U39" i="1"/>
  <c r="S39" i="1"/>
  <c r="O39" i="1"/>
  <c r="M39" i="1"/>
  <c r="G39" i="1"/>
  <c r="E39" i="1"/>
  <c r="C39" i="1"/>
  <c r="V38" i="1"/>
  <c r="U38" i="1"/>
  <c r="V37" i="1"/>
  <c r="K37" i="1" s="1"/>
  <c r="U37" i="1"/>
  <c r="S37" i="1"/>
  <c r="Q37" i="1"/>
  <c r="O37" i="1"/>
  <c r="M37" i="1"/>
  <c r="G37" i="1"/>
  <c r="E37" i="1"/>
  <c r="C37" i="1"/>
  <c r="V36" i="1"/>
  <c r="G36" i="1" s="1"/>
  <c r="U36" i="1"/>
  <c r="M36" i="1"/>
  <c r="T35" i="1"/>
  <c r="V34" i="1"/>
  <c r="O34" i="1"/>
  <c r="M34" i="1"/>
  <c r="I34" i="1"/>
  <c r="G34" i="1"/>
  <c r="V33" i="1"/>
  <c r="Q33" i="1" s="1"/>
  <c r="V32" i="1"/>
  <c r="O32" i="1"/>
  <c r="V31" i="1"/>
  <c r="U31" i="1"/>
  <c r="Q31" i="1"/>
  <c r="O31" i="1"/>
  <c r="G31" i="1"/>
  <c r="V30" i="1"/>
  <c r="O30" i="1"/>
  <c r="M30" i="1"/>
  <c r="I30" i="1"/>
  <c r="G30" i="1"/>
  <c r="V29" i="1"/>
  <c r="E29" i="1" s="1"/>
  <c r="V28" i="1"/>
  <c r="I28" i="1" s="1"/>
  <c r="O28" i="1"/>
  <c r="V27" i="1"/>
  <c r="U27" i="1"/>
  <c r="Q27" i="1"/>
  <c r="O27" i="1"/>
  <c r="G27" i="1"/>
  <c r="V26" i="1"/>
  <c r="O26" i="1"/>
  <c r="M26" i="1"/>
  <c r="I26" i="1"/>
  <c r="G26" i="1"/>
  <c r="V25" i="1"/>
  <c r="V24" i="1"/>
  <c r="O24" i="1"/>
  <c r="V23" i="1"/>
  <c r="U23" i="1"/>
  <c r="Q23" i="1"/>
  <c r="O23" i="1"/>
  <c r="G23" i="1"/>
  <c r="V22" i="1"/>
  <c r="O22" i="1"/>
  <c r="M22" i="1"/>
  <c r="I22" i="1"/>
  <c r="G22" i="1"/>
  <c r="V21" i="1"/>
  <c r="E21" i="1" s="1"/>
  <c r="V20" i="1"/>
  <c r="M20" i="1" s="1"/>
  <c r="V19" i="1"/>
  <c r="O19" i="1" s="1"/>
  <c r="U19" i="1"/>
  <c r="S19" i="1"/>
  <c r="V18" i="1"/>
  <c r="O18" i="1"/>
  <c r="V17" i="1"/>
  <c r="G17" i="1" s="1"/>
  <c r="U17" i="1"/>
  <c r="S17" i="1"/>
  <c r="Q17" i="1"/>
  <c r="V16" i="1"/>
  <c r="O16" i="1"/>
  <c r="M16" i="1"/>
  <c r="V15" i="1"/>
  <c r="K15" i="1" s="1"/>
  <c r="U15" i="1"/>
  <c r="S15" i="1"/>
  <c r="Q15" i="1"/>
  <c r="O15" i="1"/>
  <c r="M15" i="1"/>
  <c r="E15" i="1"/>
  <c r="C15" i="1"/>
  <c r="V14" i="1"/>
  <c r="U14" i="1"/>
  <c r="M14" i="1"/>
  <c r="K14" i="1"/>
  <c r="V13" i="1"/>
  <c r="K13" i="1" s="1"/>
  <c r="U13" i="1"/>
  <c r="S13" i="1"/>
  <c r="Q13" i="1"/>
  <c r="O13" i="1"/>
  <c r="M13" i="1"/>
  <c r="E13" i="1"/>
  <c r="C13" i="1"/>
  <c r="V12" i="1"/>
  <c r="U12" i="1"/>
  <c r="M12" i="1"/>
  <c r="K12" i="1"/>
  <c r="V11" i="1"/>
  <c r="K11" i="1" s="1"/>
  <c r="U11" i="1"/>
  <c r="S11" i="1"/>
  <c r="Q11" i="1"/>
  <c r="O11" i="1"/>
  <c r="M11" i="1"/>
  <c r="G11" i="1"/>
  <c r="E11" i="1"/>
  <c r="C11" i="1"/>
  <c r="V10" i="1"/>
  <c r="U10" i="1"/>
  <c r="M10" i="1"/>
  <c r="V9" i="1"/>
  <c r="K9" i="1" s="1"/>
  <c r="U9" i="1"/>
  <c r="S9" i="1"/>
  <c r="Q9" i="1"/>
  <c r="O9" i="1"/>
  <c r="M9" i="1"/>
  <c r="E9" i="1"/>
  <c r="C9" i="1"/>
  <c r="V8" i="1"/>
  <c r="U8" i="1"/>
  <c r="O8" i="1"/>
  <c r="V7" i="1"/>
  <c r="O7" i="1" s="1"/>
  <c r="U7" i="1"/>
  <c r="S7" i="1"/>
  <c r="V6" i="1"/>
  <c r="V5" i="1"/>
  <c r="V4" i="1"/>
  <c r="U4" i="1"/>
  <c r="O4" i="1"/>
  <c r="M4" i="1"/>
  <c r="K4" i="1"/>
  <c r="I4" i="1"/>
  <c r="G4" i="1"/>
  <c r="V3" i="1"/>
  <c r="U3" i="1"/>
  <c r="S3" i="1"/>
  <c r="Q3" i="1"/>
  <c r="O3" i="1"/>
  <c r="M3" i="1"/>
  <c r="G3" i="1"/>
  <c r="S6" i="1" l="1"/>
  <c r="C6" i="1"/>
  <c r="Q6" i="1"/>
  <c r="M25" i="1"/>
  <c r="K25" i="1"/>
  <c r="I25" i="1"/>
  <c r="S25" i="1"/>
  <c r="C25" i="1"/>
  <c r="E6" i="1"/>
  <c r="S8" i="1"/>
  <c r="C8" i="1"/>
  <c r="Q8" i="1"/>
  <c r="U16" i="1"/>
  <c r="C16" i="1"/>
  <c r="S16" i="1"/>
  <c r="Q16" i="1"/>
  <c r="S14" i="1"/>
  <c r="C14" i="1"/>
  <c r="Q14" i="1"/>
  <c r="O14" i="1"/>
  <c r="E25" i="1"/>
  <c r="E33" i="1"/>
  <c r="T47" i="1"/>
  <c r="V35" i="1"/>
  <c r="S44" i="1"/>
  <c r="C44" i="1"/>
  <c r="Q44" i="1"/>
  <c r="O44" i="1"/>
  <c r="I44" i="1"/>
  <c r="K5" i="1"/>
  <c r="I5" i="1"/>
  <c r="M21" i="1"/>
  <c r="K21" i="1"/>
  <c r="I21" i="1"/>
  <c r="S21" i="1"/>
  <c r="M29" i="1"/>
  <c r="K29" i="1"/>
  <c r="I29" i="1"/>
  <c r="S29" i="1"/>
  <c r="C29" i="1"/>
  <c r="E5" i="1"/>
  <c r="U18" i="1"/>
  <c r="E18" i="1"/>
  <c r="S18" i="1"/>
  <c r="C18" i="1"/>
  <c r="Q18" i="1"/>
  <c r="U24" i="1"/>
  <c r="E24" i="1"/>
  <c r="S24" i="1"/>
  <c r="C24" i="1"/>
  <c r="Q24" i="1"/>
  <c r="K24" i="1"/>
  <c r="U32" i="1"/>
  <c r="E32" i="1"/>
  <c r="S32" i="1"/>
  <c r="C32" i="1"/>
  <c r="Q32" i="1"/>
  <c r="K32" i="1"/>
  <c r="S38" i="1"/>
  <c r="C38" i="1"/>
  <c r="Q38" i="1"/>
  <c r="O38" i="1"/>
  <c r="I38" i="1"/>
  <c r="S46" i="1"/>
  <c r="C46" i="1"/>
  <c r="Q46" i="1"/>
  <c r="O46" i="1"/>
  <c r="I46" i="1"/>
  <c r="G6" i="1"/>
  <c r="C7" i="1"/>
  <c r="S10" i="1"/>
  <c r="C10" i="1"/>
  <c r="Q10" i="1"/>
  <c r="O10" i="1"/>
  <c r="C21" i="1"/>
  <c r="I6" i="1"/>
  <c r="S12" i="1"/>
  <c r="C12" i="1"/>
  <c r="Q12" i="1"/>
  <c r="O12" i="1"/>
  <c r="C19" i="1"/>
  <c r="O5" i="1"/>
  <c r="G7" i="1"/>
  <c r="C17" i="1"/>
  <c r="E19" i="1"/>
  <c r="I20" i="1"/>
  <c r="G21" i="1"/>
  <c r="G25" i="1"/>
  <c r="M31" i="1"/>
  <c r="K31" i="1"/>
  <c r="I31" i="1"/>
  <c r="S31" i="1"/>
  <c r="C31" i="1"/>
  <c r="E46" i="1"/>
  <c r="M6" i="1"/>
  <c r="G10" i="1"/>
  <c r="G16" i="1"/>
  <c r="I18" i="1"/>
  <c r="K20" i="1"/>
  <c r="O21" i="1"/>
  <c r="U26" i="1"/>
  <c r="E26" i="1"/>
  <c r="S26" i="1"/>
  <c r="C26" i="1"/>
  <c r="Q26" i="1"/>
  <c r="K26" i="1"/>
  <c r="G28" i="1"/>
  <c r="O29" i="1"/>
  <c r="U34" i="1"/>
  <c r="E34" i="1"/>
  <c r="S34" i="1"/>
  <c r="C34" i="1"/>
  <c r="Q34" i="1"/>
  <c r="K34" i="1"/>
  <c r="G38" i="1"/>
  <c r="G46" i="1"/>
  <c r="K3" i="1"/>
  <c r="I3" i="1"/>
  <c r="S4" i="1"/>
  <c r="C4" i="1"/>
  <c r="Q4" i="1"/>
  <c r="S5" i="1"/>
  <c r="O6" i="1"/>
  <c r="K8" i="1"/>
  <c r="I10" i="1"/>
  <c r="G12" i="1"/>
  <c r="G14" i="1"/>
  <c r="I16" i="1"/>
  <c r="K18" i="1"/>
  <c r="Q21" i="1"/>
  <c r="I24" i="1"/>
  <c r="Q25" i="1"/>
  <c r="Q29" i="1"/>
  <c r="I32" i="1"/>
  <c r="K38" i="1"/>
  <c r="E44" i="1"/>
  <c r="K46" i="1"/>
  <c r="C5" i="1"/>
  <c r="U20" i="1"/>
  <c r="E20" i="1"/>
  <c r="S20" i="1"/>
  <c r="C20" i="1"/>
  <c r="Q20" i="1"/>
  <c r="M33" i="1"/>
  <c r="K33" i="1"/>
  <c r="I33" i="1"/>
  <c r="S33" i="1"/>
  <c r="C33" i="1"/>
  <c r="U28" i="1"/>
  <c r="E28" i="1"/>
  <c r="S28" i="1"/>
  <c r="C28" i="1"/>
  <c r="Q28" i="1"/>
  <c r="K28" i="1"/>
  <c r="G5" i="1"/>
  <c r="K7" i="1"/>
  <c r="I7" i="1"/>
  <c r="M19" i="1"/>
  <c r="K19" i="1"/>
  <c r="I19" i="1"/>
  <c r="S36" i="1"/>
  <c r="C36" i="1"/>
  <c r="Q36" i="1"/>
  <c r="O36" i="1"/>
  <c r="I36" i="1"/>
  <c r="M5" i="1"/>
  <c r="E7" i="1"/>
  <c r="E8" i="1"/>
  <c r="M17" i="1"/>
  <c r="K17" i="1"/>
  <c r="I17" i="1"/>
  <c r="G20" i="1"/>
  <c r="K6" i="1"/>
  <c r="G8" i="1"/>
  <c r="E10" i="1"/>
  <c r="G18" i="1"/>
  <c r="M23" i="1"/>
  <c r="K23" i="1"/>
  <c r="I23" i="1"/>
  <c r="S23" i="1"/>
  <c r="C23" i="1"/>
  <c r="M27" i="1"/>
  <c r="K27" i="1"/>
  <c r="I27" i="1"/>
  <c r="S27" i="1"/>
  <c r="C27" i="1"/>
  <c r="G29" i="1"/>
  <c r="G33" i="1"/>
  <c r="U35" i="1"/>
  <c r="E38" i="1"/>
  <c r="Q5" i="1"/>
  <c r="M7" i="1"/>
  <c r="I8" i="1"/>
  <c r="E12" i="1"/>
  <c r="E14" i="1"/>
  <c r="E17" i="1"/>
  <c r="G19" i="1"/>
  <c r="U22" i="1"/>
  <c r="E22" i="1"/>
  <c r="S22" i="1"/>
  <c r="C22" i="1"/>
  <c r="Q22" i="1"/>
  <c r="K22" i="1"/>
  <c r="G24" i="1"/>
  <c r="O25" i="1"/>
  <c r="U30" i="1"/>
  <c r="E30" i="1"/>
  <c r="S30" i="1"/>
  <c r="C30" i="1"/>
  <c r="Q30" i="1"/>
  <c r="K30" i="1"/>
  <c r="G32" i="1"/>
  <c r="O33" i="1"/>
  <c r="E36" i="1"/>
  <c r="S42" i="1"/>
  <c r="C42" i="1"/>
  <c r="Q42" i="1"/>
  <c r="O42" i="1"/>
  <c r="I42" i="1"/>
  <c r="C3" i="1"/>
  <c r="E3" i="1"/>
  <c r="E4" i="1"/>
  <c r="U5" i="1"/>
  <c r="U6" i="1"/>
  <c r="Q7" i="1"/>
  <c r="M8" i="1"/>
  <c r="K10" i="1"/>
  <c r="I12" i="1"/>
  <c r="I14" i="1"/>
  <c r="K16" i="1"/>
  <c r="O17" i="1"/>
  <c r="M18" i="1"/>
  <c r="Q19" i="1"/>
  <c r="O20" i="1"/>
  <c r="U21" i="1"/>
  <c r="E23" i="1"/>
  <c r="M24" i="1"/>
  <c r="U25" i="1"/>
  <c r="E27" i="1"/>
  <c r="M28" i="1"/>
  <c r="U29" i="1"/>
  <c r="E31" i="1"/>
  <c r="M32" i="1"/>
  <c r="U33" i="1"/>
  <c r="K36" i="1"/>
  <c r="M38" i="1"/>
  <c r="S40" i="1"/>
  <c r="C40" i="1"/>
  <c r="Q40" i="1"/>
  <c r="O40" i="1"/>
  <c r="I40" i="1"/>
  <c r="G44" i="1"/>
  <c r="M46" i="1"/>
  <c r="Q39" i="1"/>
  <c r="Q41" i="1"/>
  <c r="Q43" i="1"/>
  <c r="Q45" i="1"/>
  <c r="G13" i="1"/>
  <c r="G9" i="1"/>
  <c r="G15" i="1"/>
  <c r="I9" i="1"/>
  <c r="I11" i="1"/>
  <c r="I13" i="1"/>
  <c r="I15" i="1"/>
  <c r="I37" i="1"/>
  <c r="I39" i="1"/>
  <c r="I41" i="1"/>
  <c r="I43" i="1"/>
  <c r="I45" i="1"/>
  <c r="M35" i="1" l="1"/>
  <c r="K35" i="1"/>
  <c r="I35" i="1"/>
  <c r="S35" i="1"/>
  <c r="C35" i="1"/>
  <c r="E35" i="1"/>
  <c r="Q35" i="1"/>
  <c r="G35" i="1"/>
  <c r="O35" i="1"/>
  <c r="V47" i="1"/>
  <c r="S47" i="1" l="1"/>
  <c r="G47" i="1"/>
  <c r="O47" i="1"/>
  <c r="W47" i="1"/>
  <c r="W30" i="1"/>
  <c r="W3" i="1"/>
  <c r="W26" i="1"/>
  <c r="W27" i="1"/>
  <c r="E47" i="1"/>
  <c r="W40" i="1"/>
  <c r="W44" i="1"/>
  <c r="W21" i="1"/>
  <c r="W32" i="1"/>
  <c r="W23" i="1"/>
  <c r="W6" i="1"/>
  <c r="W34" i="1"/>
  <c r="W7" i="1"/>
  <c r="W43" i="1"/>
  <c r="W36" i="1"/>
  <c r="W14" i="1"/>
  <c r="W29" i="1"/>
  <c r="W46" i="1"/>
  <c r="W18" i="1"/>
  <c r="W19" i="1"/>
  <c r="W11" i="1"/>
  <c r="W22" i="1"/>
  <c r="W25" i="1"/>
  <c r="W38" i="1"/>
  <c r="W28" i="1"/>
  <c r="W16" i="1"/>
  <c r="W24" i="1"/>
  <c r="W13" i="1"/>
  <c r="W41" i="1"/>
  <c r="K47" i="1"/>
  <c r="M47" i="1"/>
  <c r="W4" i="1"/>
  <c r="W15" i="1"/>
  <c r="W39" i="1"/>
  <c r="W10" i="1"/>
  <c r="I47" i="1"/>
  <c r="W20" i="1"/>
  <c r="W8" i="1"/>
  <c r="W5" i="1"/>
  <c r="W31" i="1"/>
  <c r="W12" i="1"/>
  <c r="W42" i="1"/>
  <c r="W9" i="1"/>
  <c r="W37" i="1"/>
  <c r="W45" i="1"/>
  <c r="C47" i="1"/>
  <c r="W33" i="1"/>
  <c r="W17" i="1"/>
  <c r="Q47" i="1"/>
  <c r="U47" i="1"/>
  <c r="W35" i="1"/>
</calcChain>
</file>

<file path=xl/sharedStrings.xml><?xml version="1.0" encoding="utf-8"?>
<sst xmlns="http://schemas.openxmlformats.org/spreadsheetml/2006/main" count="79" uniqueCount="58">
  <si>
    <t>State</t>
  </si>
  <si>
    <t>Motor veh</t>
  </si>
  <si>
    <t>Equip</t>
  </si>
  <si>
    <t>Pssnger fac</t>
  </si>
  <si>
    <t>Veh fac</t>
  </si>
  <si>
    <t>New serv</t>
  </si>
  <si>
    <t>Program</t>
  </si>
  <si>
    <t>Rail vehs</t>
  </si>
  <si>
    <t>Rail line</t>
  </si>
  <si>
    <t>Busway</t>
  </si>
  <si>
    <t>Other</t>
  </si>
  <si>
    <t>Total</t>
  </si>
  <si>
    <t>$</t>
  </si>
  <si>
    <t>%</t>
  </si>
  <si>
    <t>AK</t>
  </si>
  <si>
    <t>AL</t>
  </si>
  <si>
    <t>AR</t>
  </si>
  <si>
    <t>AZ</t>
  </si>
  <si>
    <t>CA</t>
  </si>
  <si>
    <t>CO</t>
  </si>
  <si>
    <t>CT</t>
  </si>
  <si>
    <t>DC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</si>
  <si>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</si>
  <si>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</si>
  <si>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</si>
  <si>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</si>
  <si>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</si>
  <si>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</si>
  <si>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</si>
  <si>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</si>
  <si>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</si>
  <si>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</si>
  <si>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</si>
  <si>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</si>
  <si>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</si>
  <si>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</si>
  <si>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</si>
  <si>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NC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</si>
  <si>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</si>
  <si>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</si>
  <si>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</si>
  <si>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</si>
  <si>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</si>
  <si>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</si>
  <si>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</si>
  <si>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</si>
  <si>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</si>
  <si>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</si>
  <si>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</si>
  <si>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</si>
  <si>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</si>
  <si>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</si>
  <si>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UT</t>
  </si>
  <si>
    <t>VA</t>
  </si>
  <si>
    <t>VT</t>
  </si>
  <si>
    <t>WA</t>
  </si>
  <si>
    <t>WI</t>
  </si>
  <si>
    <t>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</si>
</sst>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2" xfId="1" applyNumberFormat="1" applyFont="1" applyBorder="1"/>
    <xf numFmtId="165" fontId="0" fillId="0" borderId="3" xfId="2" applyNumberFormat="1" applyFont="1" applyBorder="1"/>
    <xf numFmtId="0" fontId="0" fillId="0" borderId="9" xfId="0" applyBorder="1" applyAlignment="1">
      <alignment horizontal="left"/>
    </xf>
    <xf numFmtId="164" fontId="0" fillId="0" borderId="10" xfId="1" applyNumberFormat="1" applyFont="1" applyBorder="1"/>
    <xf numFmtId="165" fontId="0" fillId="0" borderId="11" xfId="2" applyNumberFormat="1" applyFont="1" applyBorder="1"/>
    <xf numFmtId="0" fontId="0" fillId="0" borderId="5" xfId="0" applyBorder="1" applyAlignment="1">
      <alignment horizontal="left"/>
    </xf>
    <xf numFmtId="164" fontId="0" fillId="0" borderId="6" xfId="1" applyNumberFormat="1" applyFont="1" applyBorder="1"/>
    <xf numFmtId="165" fontId="0" fillId="0" borderId="7" xfId="2" applyNumberFormat="1" applyFont="1" applyBorder="1"/>
    <xf numFmtId="0" fontId="0" fillId="0" borderId="2" xfId="0" applyBorder="1" applyAlignment="1">
      <alignment horizontal="left"/>
    </xf>
    <xf numFmtId="164" fontId="0" fillId="0" borderId="4" xfId="1" applyNumberFormat="1" applyFont="1" applyBorder="1"/>
    <xf numFmtId="165" fontId="0" fillId="0" borderId="4" xfId="2" applyNumberFormat="1" applyFont="1" applyBorder="1"/>
    <xf numFmtId="166" fontId="0" fillId="0" borderId="4" xfId="0" applyNumberFormat="1" applyBorder="1"/>
    <xf numFmtId="0" fontId="0" fillId="0" borderId="10" xfId="0" applyBorder="1" applyAlignment="1">
      <alignment horizontal="left"/>
    </xf>
    <xf numFmtId="164" fontId="0" fillId="0" borderId="0" xfId="1" applyNumberFormat="1" applyFont="1" applyBorder="1"/>
    <xf numFmtId="165" fontId="0" fillId="0" borderId="0" xfId="2" applyNumberFormat="1" applyFont="1" applyBorder="1"/>
    <xf numFmtId="166" fontId="0" fillId="0" borderId="0" xfId="0" applyNumberFormat="1"/>
    <xf numFmtId="0" fontId="0" fillId="0" borderId="6" xfId="0" applyBorder="1" applyAlignment="1">
      <alignment horizontal="left"/>
    </xf>
    <xf numFmtId="164" fontId="0" fillId="0" borderId="8" xfId="1" applyNumberFormat="1" applyFont="1" applyBorder="1"/>
    <xf numFmtId="165" fontId="0" fillId="0" borderId="8" xfId="2" applyNumberFormat="1" applyFont="1" applyBorder="1"/>
    <xf numFmtId="166" fontId="0" fillId="0" borderId="8" xfId="0" applyNumberFormat="1" applyBorder="1"/>
    <xf numFmtId="0" fontId="0" fillId="0" borderId="12" xfId="0" applyBorder="1"/>
    <xf numFmtId="164" fontId="1" fillId="0" borderId="13" xfId="1" applyNumberFormat="1" applyFont="1" applyFill="1" applyBorder="1"/>
    <xf numFmtId="165" fontId="0" fillId="0" borderId="14" xfId="2" applyNumberFormat="1" applyFont="1" applyFill="1" applyBorder="1"/>
    <xf numFmtId="165" fontId="0" fillId="0" borderId="14" xfId="2" applyNumberFormat="1" applyFont="1" applyBorder="1"/>
    <xf numFmtId="164" fontId="0" fillId="0" borderId="0" xfId="1" applyNumberFormat="1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8E77-084C-4A79-8DE0-0F6495759000}">
  <dimension ref="A1:W48"/>
  <sheetViews>
    <sheetView tabSelected="1" workbookViewId="0">
      <selection activeCell="J19" sqref="J19"/>
    </sheetView>
  </sheetViews>
  <sheetFormatPr defaultRowHeight="15" x14ac:dyDescent="0.25"/>
  <cols>
    <col min="1" max="1" width="5.28515625" bestFit="1" customWidth="1"/>
    <col min="2" max="2" width="12" bestFit="1" customWidth="1"/>
    <col min="3" max="3" width="7.42578125" bestFit="1" customWidth="1"/>
    <col min="4" max="4" width="11" bestFit="1" customWidth="1"/>
    <col min="5" max="5" width="5.85546875" bestFit="1" customWidth="1"/>
    <col min="6" max="6" width="12" bestFit="1" customWidth="1"/>
    <col min="7" max="7" width="6.85546875" bestFit="1" customWidth="1"/>
    <col min="8" max="8" width="11" bestFit="1" customWidth="1"/>
    <col min="9" max="9" width="5.85546875" bestFit="1" customWidth="1"/>
    <col min="10" max="10" width="12" bestFit="1" customWidth="1"/>
    <col min="11" max="11" width="5.85546875" bestFit="1" customWidth="1"/>
    <col min="12" max="12" width="11" bestFit="1" customWidth="1"/>
    <col min="13" max="13" width="5.85546875" bestFit="1" customWidth="1"/>
    <col min="14" max="14" width="12" bestFit="1" customWidth="1"/>
    <col min="15" max="15" width="5.85546875" bestFit="1" customWidth="1"/>
    <col min="16" max="16" width="12" bestFit="1" customWidth="1"/>
    <col min="17" max="17" width="5.85546875" bestFit="1" customWidth="1"/>
    <col min="18" max="18" width="11" bestFit="1" customWidth="1"/>
    <col min="19" max="19" width="5.85546875" bestFit="1" customWidth="1"/>
    <col min="20" max="20" width="12" bestFit="1" customWidth="1"/>
    <col min="21" max="21" width="6.85546875" bestFit="1" customWidth="1"/>
    <col min="22" max="22" width="13.5703125" bestFit="1" customWidth="1"/>
    <col min="23" max="23" width="6.85546875" bestFit="1" customWidth="1"/>
  </cols>
  <sheetData>
    <row r="1" spans="1:23" x14ac:dyDescent="0.25">
      <c r="A1" s="1" t="s">
        <v>0</v>
      </c>
      <c r="B1" s="32" t="s">
        <v>1</v>
      </c>
      <c r="C1" s="33"/>
      <c r="D1" s="32" t="s">
        <v>2</v>
      </c>
      <c r="E1" s="33"/>
      <c r="F1" s="32" t="s">
        <v>3</v>
      </c>
      <c r="G1" s="33"/>
      <c r="H1" s="32" t="s">
        <v>4</v>
      </c>
      <c r="I1" s="33"/>
      <c r="J1" s="32" t="s">
        <v>5</v>
      </c>
      <c r="K1" s="33"/>
      <c r="L1" s="32" t="s">
        <v>6</v>
      </c>
      <c r="M1" s="33"/>
      <c r="N1" s="32" t="s">
        <v>7</v>
      </c>
      <c r="O1" s="33"/>
      <c r="P1" s="32" t="s">
        <v>8</v>
      </c>
      <c r="Q1" s="33"/>
      <c r="R1" s="32" t="s">
        <v>9</v>
      </c>
      <c r="S1" s="33"/>
      <c r="T1" s="32" t="s">
        <v>10</v>
      </c>
      <c r="U1" s="33"/>
      <c r="V1" s="34" t="s">
        <v>11</v>
      </c>
      <c r="W1" s="33"/>
    </row>
    <row r="2" spans="1:23" ht="15.75" thickBot="1" x14ac:dyDescent="0.3">
      <c r="A2" s="2"/>
      <c r="B2" s="3" t="s">
        <v>12</v>
      </c>
      <c r="C2" s="4" t="s">
        <v>13</v>
      </c>
      <c r="D2" s="3" t="s">
        <v>12</v>
      </c>
      <c r="E2" s="4" t="s">
        <v>13</v>
      </c>
      <c r="F2" s="3" t="s">
        <v>12</v>
      </c>
      <c r="G2" s="4" t="s">
        <v>13</v>
      </c>
      <c r="H2" s="3" t="s">
        <v>12</v>
      </c>
      <c r="I2" s="4" t="s">
        <v>13</v>
      </c>
      <c r="J2" s="3" t="s">
        <v>12</v>
      </c>
      <c r="K2" s="4" t="s">
        <v>13</v>
      </c>
      <c r="L2" s="3" t="s">
        <v>12</v>
      </c>
      <c r="M2" s="4" t="s">
        <v>13</v>
      </c>
      <c r="N2" s="3" t="s">
        <v>12</v>
      </c>
      <c r="O2" s="4" t="s">
        <v>13</v>
      </c>
      <c r="P2" s="3" t="s">
        <v>12</v>
      </c>
      <c r="Q2" s="4" t="s">
        <v>13</v>
      </c>
      <c r="R2" s="3" t="s">
        <v>12</v>
      </c>
      <c r="S2" s="4" t="s">
        <v>13</v>
      </c>
      <c r="T2" s="3" t="s">
        <v>12</v>
      </c>
      <c r="U2" s="4" t="s">
        <v>13</v>
      </c>
      <c r="V2" s="5" t="s">
        <v>12</v>
      </c>
      <c r="W2" s="4" t="s">
        <v>13</v>
      </c>
    </row>
    <row r="3" spans="1:23" x14ac:dyDescent="0.25">
      <c r="A3" s="6" t="s">
        <v>14</v>
      </c>
      <c r="B3" s="7">
        <v>260117</v>
      </c>
      <c r="C3" s="8">
        <f>B3/V3</f>
        <v>0.11456102783725911</v>
      </c>
      <c r="D3" s="7">
        <v>0</v>
      </c>
      <c r="E3" s="8">
        <f>D3/V3</f>
        <v>0</v>
      </c>
      <c r="F3" s="7">
        <v>0</v>
      </c>
      <c r="G3" s="8">
        <f>F3/V3</f>
        <v>0</v>
      </c>
      <c r="H3" s="7">
        <v>0</v>
      </c>
      <c r="I3" s="8">
        <f>H3/V3</f>
        <v>0</v>
      </c>
      <c r="J3" s="7">
        <v>0</v>
      </c>
      <c r="K3" s="8">
        <f>J3/V3</f>
        <v>0</v>
      </c>
      <c r="L3" s="7">
        <v>0</v>
      </c>
      <c r="M3" s="8">
        <f>L3/V3</f>
        <v>0</v>
      </c>
      <c r="N3" s="7">
        <v>0</v>
      </c>
      <c r="O3" s="8">
        <f>N3/V3</f>
        <v>0</v>
      </c>
      <c r="P3" s="7">
        <v>0</v>
      </c>
      <c r="Q3" s="8">
        <f>P3/V3</f>
        <v>0</v>
      </c>
      <c r="R3" s="7">
        <v>0</v>
      </c>
      <c r="S3" s="8">
        <f>R3/V3</f>
        <v>0</v>
      </c>
      <c r="T3" s="7">
        <v>2010437</v>
      </c>
      <c r="U3" s="8">
        <f>T3/V3</f>
        <v>0.88543897216274092</v>
      </c>
      <c r="V3" s="7">
        <f>B3+D3+F3+H3+J3+L3+N3+P3+R3+T3</f>
        <v>2270554</v>
      </c>
      <c r="W3" s="8">
        <f t="shared" ref="W3:W46" si="0">V3/$V$47</f>
        <v>1.5932771799929859E-3</v>
      </c>
    </row>
    <row r="4" spans="1:23" x14ac:dyDescent="0.25">
      <c r="A4" s="9" t="s">
        <v>15</v>
      </c>
      <c r="B4" s="10">
        <v>0</v>
      </c>
      <c r="C4" s="11">
        <f t="shared" ref="C4:C46" si="1">B4/V4</f>
        <v>0</v>
      </c>
      <c r="D4" s="10">
        <v>0</v>
      </c>
      <c r="E4" s="11">
        <f t="shared" ref="E4:E46" si="2">D4/V4</f>
        <v>0</v>
      </c>
      <c r="F4" s="10">
        <v>0</v>
      </c>
      <c r="G4" s="11">
        <f t="shared" ref="G4:G46" si="3">F4/V4</f>
        <v>0</v>
      </c>
      <c r="H4" s="10">
        <v>0</v>
      </c>
      <c r="I4" s="11">
        <f t="shared" ref="I4:I46" si="4">H4/V4</f>
        <v>0</v>
      </c>
      <c r="J4" s="10">
        <v>0</v>
      </c>
      <c r="K4" s="11">
        <f t="shared" ref="K4:K46" si="5">J4/V4</f>
        <v>0</v>
      </c>
      <c r="L4" s="10">
        <v>308000</v>
      </c>
      <c r="M4" s="11">
        <f t="shared" ref="M4:M46" si="6">L4/V4</f>
        <v>0.1</v>
      </c>
      <c r="N4" s="10">
        <v>0</v>
      </c>
      <c r="O4" s="11">
        <f t="shared" ref="O4:O46" si="7">N4/V4</f>
        <v>0</v>
      </c>
      <c r="P4" s="10">
        <v>0</v>
      </c>
      <c r="Q4" s="11">
        <f t="shared" ref="Q4:Q46" si="8">P4/V4</f>
        <v>0</v>
      </c>
      <c r="R4" s="10">
        <v>0</v>
      </c>
      <c r="S4" s="11">
        <f t="shared" ref="S4:S46" si="9">R4/V4</f>
        <v>0</v>
      </c>
      <c r="T4" s="10">
        <v>2772000</v>
      </c>
      <c r="U4" s="11">
        <f t="shared" ref="U4:U46" si="10">T4/V4</f>
        <v>0.9</v>
      </c>
      <c r="V4" s="10">
        <f t="shared" ref="V4:V47" si="11">B4+D4+F4+H4+J4+L4+N4+P4+R4+T4</f>
        <v>3080000</v>
      </c>
      <c r="W4" s="11">
        <f t="shared" si="0"/>
        <v>2.1612759328244985E-3</v>
      </c>
    </row>
    <row r="5" spans="1:23" x14ac:dyDescent="0.25">
      <c r="A5" s="9" t="s">
        <v>16</v>
      </c>
      <c r="B5" s="10">
        <v>356000</v>
      </c>
      <c r="C5" s="11">
        <f t="shared" si="1"/>
        <v>1</v>
      </c>
      <c r="D5" s="10">
        <v>0</v>
      </c>
      <c r="E5" s="11">
        <f t="shared" si="2"/>
        <v>0</v>
      </c>
      <c r="F5" s="10">
        <v>0</v>
      </c>
      <c r="G5" s="11">
        <f t="shared" si="3"/>
        <v>0</v>
      </c>
      <c r="H5" s="10">
        <v>0</v>
      </c>
      <c r="I5" s="11">
        <f t="shared" si="4"/>
        <v>0</v>
      </c>
      <c r="J5" s="10">
        <v>0</v>
      </c>
      <c r="K5" s="11">
        <f t="shared" si="5"/>
        <v>0</v>
      </c>
      <c r="L5" s="10">
        <v>0</v>
      </c>
      <c r="M5" s="11">
        <f t="shared" si="6"/>
        <v>0</v>
      </c>
      <c r="N5" s="10">
        <v>0</v>
      </c>
      <c r="O5" s="11">
        <f t="shared" si="7"/>
        <v>0</v>
      </c>
      <c r="P5" s="10">
        <v>0</v>
      </c>
      <c r="Q5" s="11">
        <f t="shared" si="8"/>
        <v>0</v>
      </c>
      <c r="R5" s="10">
        <v>0</v>
      </c>
      <c r="S5" s="11">
        <f t="shared" si="9"/>
        <v>0</v>
      </c>
      <c r="T5" s="10">
        <v>0</v>
      </c>
      <c r="U5" s="11">
        <f t="shared" si="10"/>
        <v>0</v>
      </c>
      <c r="V5" s="10">
        <f t="shared" si="11"/>
        <v>356000</v>
      </c>
      <c r="W5" s="11">
        <f t="shared" si="0"/>
        <v>2.4980981561218232E-4</v>
      </c>
    </row>
    <row r="6" spans="1:23" x14ac:dyDescent="0.25">
      <c r="A6" s="9" t="s">
        <v>17</v>
      </c>
      <c r="B6" s="10">
        <v>12135680</v>
      </c>
      <c r="C6" s="11">
        <f t="shared" si="1"/>
        <v>0.13596126408949194</v>
      </c>
      <c r="D6" s="10">
        <v>9500000</v>
      </c>
      <c r="E6" s="11">
        <f t="shared" si="2"/>
        <v>0.10643260277546651</v>
      </c>
      <c r="F6" s="10">
        <v>1034153</v>
      </c>
      <c r="G6" s="11">
        <f t="shared" si="3"/>
        <v>1.1586062679795476E-2</v>
      </c>
      <c r="H6" s="10">
        <v>148337</v>
      </c>
      <c r="I6" s="11">
        <f t="shared" si="4"/>
        <v>1.6618834734636184E-3</v>
      </c>
      <c r="J6" s="10">
        <v>53348070</v>
      </c>
      <c r="K6" s="11">
        <f t="shared" si="5"/>
        <v>0.59768146769976649</v>
      </c>
      <c r="L6" s="10">
        <v>200000</v>
      </c>
      <c r="M6" s="11">
        <f t="shared" si="6"/>
        <v>2.2406863742203474E-3</v>
      </c>
      <c r="N6" s="10">
        <v>3000000</v>
      </c>
      <c r="O6" s="11">
        <f t="shared" si="7"/>
        <v>3.3610295613305211E-2</v>
      </c>
      <c r="P6" s="10">
        <v>0</v>
      </c>
      <c r="Q6" s="11">
        <f t="shared" si="8"/>
        <v>0</v>
      </c>
      <c r="R6" s="10">
        <v>450000</v>
      </c>
      <c r="S6" s="11">
        <f t="shared" si="9"/>
        <v>5.0415443419957818E-3</v>
      </c>
      <c r="T6" s="10">
        <v>9442124</v>
      </c>
      <c r="U6" s="11">
        <f t="shared" si="10"/>
        <v>0.10578419295249462</v>
      </c>
      <c r="V6" s="10">
        <f t="shared" si="11"/>
        <v>89258364</v>
      </c>
      <c r="W6" s="11">
        <f t="shared" si="0"/>
        <v>6.2633751271587226E-2</v>
      </c>
    </row>
    <row r="7" spans="1:23" ht="15.75" thickBot="1" x14ac:dyDescent="0.3">
      <c r="A7" s="12" t="s">
        <v>18</v>
      </c>
      <c r="B7" s="13">
        <v>25766249</v>
      </c>
      <c r="C7" s="14">
        <f t="shared" si="1"/>
        <v>7.9977945718804344E-2</v>
      </c>
      <c r="D7" s="13">
        <v>3759000</v>
      </c>
      <c r="E7" s="14">
        <f t="shared" si="2"/>
        <v>1.1667864342884582E-2</v>
      </c>
      <c r="F7" s="13">
        <v>6474764</v>
      </c>
      <c r="G7" s="14">
        <f t="shared" si="3"/>
        <v>2.0097544028782322E-2</v>
      </c>
      <c r="H7" s="13">
        <v>10706527</v>
      </c>
      <c r="I7" s="14">
        <f t="shared" si="4"/>
        <v>3.3232855711474073E-2</v>
      </c>
      <c r="J7" s="13">
        <v>13030688</v>
      </c>
      <c r="K7" s="14">
        <f t="shared" si="5"/>
        <v>4.0447007150426713E-2</v>
      </c>
      <c r="L7" s="13">
        <v>628095</v>
      </c>
      <c r="M7" s="14">
        <f t="shared" si="6"/>
        <v>1.9495949067422429E-3</v>
      </c>
      <c r="N7" s="13">
        <v>93503239</v>
      </c>
      <c r="O7" s="14">
        <f t="shared" si="7"/>
        <v>0.29023227142120644</v>
      </c>
      <c r="P7" s="13">
        <v>34060842</v>
      </c>
      <c r="Q7" s="14">
        <f t="shared" si="8"/>
        <v>0.10572420427252609</v>
      </c>
      <c r="R7" s="13">
        <v>12918681</v>
      </c>
      <c r="S7" s="14">
        <f t="shared" si="9"/>
        <v>4.0099339557595245E-2</v>
      </c>
      <c r="T7" s="13">
        <v>121318842</v>
      </c>
      <c r="U7" s="14">
        <f t="shared" si="10"/>
        <v>0.37657137288955794</v>
      </c>
      <c r="V7" s="13">
        <f t="shared" si="11"/>
        <v>322166927</v>
      </c>
      <c r="W7" s="14">
        <f t="shared" si="0"/>
        <v>0.22606870963543088</v>
      </c>
    </row>
    <row r="8" spans="1:23" x14ac:dyDescent="0.25">
      <c r="A8" s="6" t="s">
        <v>19</v>
      </c>
      <c r="B8" s="7">
        <v>0</v>
      </c>
      <c r="C8" s="8">
        <f t="shared" si="1"/>
        <v>0</v>
      </c>
      <c r="D8" s="7">
        <v>0</v>
      </c>
      <c r="E8" s="8">
        <f t="shared" si="2"/>
        <v>0</v>
      </c>
      <c r="F8" s="7">
        <v>1928000</v>
      </c>
      <c r="G8" s="8">
        <f t="shared" si="3"/>
        <v>0.29216547961812395</v>
      </c>
      <c r="H8" s="7">
        <v>0</v>
      </c>
      <c r="I8" s="8">
        <f t="shared" si="4"/>
        <v>0</v>
      </c>
      <c r="J8" s="7">
        <v>0</v>
      </c>
      <c r="K8" s="8">
        <f t="shared" si="5"/>
        <v>0</v>
      </c>
      <c r="L8" s="7">
        <v>0</v>
      </c>
      <c r="M8" s="8">
        <f t="shared" si="6"/>
        <v>0</v>
      </c>
      <c r="N8" s="7">
        <v>0</v>
      </c>
      <c r="O8" s="8">
        <f t="shared" si="7"/>
        <v>0</v>
      </c>
      <c r="P8" s="7">
        <v>50000</v>
      </c>
      <c r="Q8" s="8">
        <f t="shared" si="8"/>
        <v>7.5769055917563263E-3</v>
      </c>
      <c r="R8" s="7">
        <v>0</v>
      </c>
      <c r="S8" s="8">
        <f t="shared" si="9"/>
        <v>0</v>
      </c>
      <c r="T8" s="7">
        <v>4621000</v>
      </c>
      <c r="U8" s="8">
        <f t="shared" si="10"/>
        <v>0.70025761479011972</v>
      </c>
      <c r="V8" s="7">
        <f t="shared" si="11"/>
        <v>6599000</v>
      </c>
      <c r="W8" s="8">
        <f t="shared" si="0"/>
        <v>4.6306038573730082E-3</v>
      </c>
    </row>
    <row r="9" spans="1:23" x14ac:dyDescent="0.25">
      <c r="A9" s="9" t="s">
        <v>20</v>
      </c>
      <c r="B9" s="10">
        <v>320000</v>
      </c>
      <c r="C9" s="11">
        <f t="shared" si="1"/>
        <v>3.0133163156294409E-2</v>
      </c>
      <c r="D9" s="10">
        <v>0</v>
      </c>
      <c r="E9" s="11">
        <f t="shared" si="2"/>
        <v>0</v>
      </c>
      <c r="F9" s="10">
        <v>0</v>
      </c>
      <c r="G9" s="11">
        <f t="shared" si="3"/>
        <v>0</v>
      </c>
      <c r="H9" s="10">
        <v>0</v>
      </c>
      <c r="I9" s="11">
        <f t="shared" si="4"/>
        <v>0</v>
      </c>
      <c r="J9" s="10">
        <v>0</v>
      </c>
      <c r="K9" s="11">
        <f t="shared" si="5"/>
        <v>0</v>
      </c>
      <c r="L9" s="10">
        <v>8000</v>
      </c>
      <c r="M9" s="11">
        <f t="shared" si="6"/>
        <v>7.533290789073602E-4</v>
      </c>
      <c r="N9" s="10">
        <v>0</v>
      </c>
      <c r="O9" s="11">
        <f t="shared" si="7"/>
        <v>0</v>
      </c>
      <c r="P9" s="10">
        <v>0</v>
      </c>
      <c r="Q9" s="11">
        <f t="shared" si="8"/>
        <v>0</v>
      </c>
      <c r="R9" s="10">
        <v>0</v>
      </c>
      <c r="S9" s="11">
        <f t="shared" si="9"/>
        <v>0</v>
      </c>
      <c r="T9" s="10">
        <v>10291529</v>
      </c>
      <c r="U9" s="11">
        <f t="shared" si="10"/>
        <v>0.96911350776479821</v>
      </c>
      <c r="V9" s="10">
        <f t="shared" si="11"/>
        <v>10619529</v>
      </c>
      <c r="W9" s="11">
        <f t="shared" si="0"/>
        <v>7.4518611836466931E-3</v>
      </c>
    </row>
    <row r="10" spans="1:23" x14ac:dyDescent="0.25">
      <c r="A10" s="9" t="s">
        <v>21</v>
      </c>
      <c r="B10" s="10">
        <v>5528683</v>
      </c>
      <c r="C10" s="11">
        <f t="shared" si="1"/>
        <v>0.42759376124344495</v>
      </c>
      <c r="D10" s="10">
        <v>0</v>
      </c>
      <c r="E10" s="11">
        <f t="shared" si="2"/>
        <v>0</v>
      </c>
      <c r="F10" s="10">
        <v>0</v>
      </c>
      <c r="G10" s="11">
        <f t="shared" si="3"/>
        <v>0</v>
      </c>
      <c r="H10" s="10">
        <v>0</v>
      </c>
      <c r="I10" s="11">
        <f t="shared" si="4"/>
        <v>0</v>
      </c>
      <c r="J10" s="10">
        <v>7401073</v>
      </c>
      <c r="K10" s="11">
        <f t="shared" si="5"/>
        <v>0.57240623875655505</v>
      </c>
      <c r="L10" s="10">
        <v>0</v>
      </c>
      <c r="M10" s="11">
        <f t="shared" si="6"/>
        <v>0</v>
      </c>
      <c r="N10" s="10">
        <v>0</v>
      </c>
      <c r="O10" s="11">
        <f t="shared" si="7"/>
        <v>0</v>
      </c>
      <c r="P10" s="10">
        <v>0</v>
      </c>
      <c r="Q10" s="11">
        <f t="shared" si="8"/>
        <v>0</v>
      </c>
      <c r="R10" s="10">
        <v>0</v>
      </c>
      <c r="S10" s="11">
        <f t="shared" si="9"/>
        <v>0</v>
      </c>
      <c r="T10" s="10">
        <v>0</v>
      </c>
      <c r="U10" s="11">
        <f t="shared" si="10"/>
        <v>0</v>
      </c>
      <c r="V10" s="10">
        <f t="shared" si="11"/>
        <v>12929756</v>
      </c>
      <c r="W10" s="11">
        <f t="shared" si="0"/>
        <v>9.0729774221081673E-3</v>
      </c>
    </row>
    <row r="11" spans="1:23" x14ac:dyDescent="0.25">
      <c r="A11" s="9" t="s">
        <v>22</v>
      </c>
      <c r="B11" s="10">
        <v>17452323</v>
      </c>
      <c r="C11" s="11">
        <f t="shared" si="1"/>
        <v>0.73358995896520329</v>
      </c>
      <c r="D11" s="10">
        <v>12480</v>
      </c>
      <c r="E11" s="11">
        <f t="shared" si="2"/>
        <v>5.2458361490821236E-4</v>
      </c>
      <c r="F11" s="10">
        <v>1872011</v>
      </c>
      <c r="G11" s="11">
        <f t="shared" si="3"/>
        <v>7.8688004609610382E-2</v>
      </c>
      <c r="H11" s="10">
        <v>478447</v>
      </c>
      <c r="I11" s="11">
        <f t="shared" si="4"/>
        <v>2.0111014166826081E-2</v>
      </c>
      <c r="J11" s="10">
        <v>0</v>
      </c>
      <c r="K11" s="11">
        <f t="shared" si="5"/>
        <v>0</v>
      </c>
      <c r="L11" s="10">
        <v>0</v>
      </c>
      <c r="M11" s="11">
        <f t="shared" si="6"/>
        <v>0</v>
      </c>
      <c r="N11" s="10">
        <v>0</v>
      </c>
      <c r="O11" s="11">
        <f t="shared" si="7"/>
        <v>0</v>
      </c>
      <c r="P11" s="10">
        <v>0</v>
      </c>
      <c r="Q11" s="11">
        <f t="shared" si="8"/>
        <v>0</v>
      </c>
      <c r="R11" s="10">
        <v>0</v>
      </c>
      <c r="S11" s="11">
        <f t="shared" si="9"/>
        <v>0</v>
      </c>
      <c r="T11" s="10">
        <v>3975036</v>
      </c>
      <c r="U11" s="11">
        <f t="shared" si="10"/>
        <v>0.16708643864345199</v>
      </c>
      <c r="V11" s="10">
        <f t="shared" si="11"/>
        <v>23790297</v>
      </c>
      <c r="W11" s="11">
        <f t="shared" si="0"/>
        <v>1.6693959850924308E-2</v>
      </c>
    </row>
    <row r="12" spans="1:23" ht="15.75" thickBot="1" x14ac:dyDescent="0.3">
      <c r="A12" s="12" t="s">
        <v>23</v>
      </c>
      <c r="B12" s="13">
        <v>4963438</v>
      </c>
      <c r="C12" s="14">
        <f t="shared" si="1"/>
        <v>0.1466232308689964</v>
      </c>
      <c r="D12" s="13">
        <v>957494</v>
      </c>
      <c r="E12" s="14">
        <f t="shared" si="2"/>
        <v>2.8285004026982676E-2</v>
      </c>
      <c r="F12" s="13">
        <v>12504931</v>
      </c>
      <c r="G12" s="14">
        <f t="shared" si="3"/>
        <v>0.36940390612592922</v>
      </c>
      <c r="H12" s="13">
        <v>3082506</v>
      </c>
      <c r="I12" s="14">
        <f t="shared" si="4"/>
        <v>9.1059259507838441E-2</v>
      </c>
      <c r="J12" s="13">
        <v>5725145</v>
      </c>
      <c r="K12" s="14">
        <f t="shared" si="5"/>
        <v>0.16912455783541175</v>
      </c>
      <c r="L12" s="13">
        <v>0</v>
      </c>
      <c r="M12" s="14">
        <f t="shared" si="6"/>
        <v>0</v>
      </c>
      <c r="N12" s="13">
        <v>0</v>
      </c>
      <c r="O12" s="14">
        <f t="shared" si="7"/>
        <v>0</v>
      </c>
      <c r="P12" s="13">
        <v>2000000</v>
      </c>
      <c r="Q12" s="14">
        <f t="shared" si="8"/>
        <v>5.9081318581594607E-2</v>
      </c>
      <c r="R12" s="13">
        <v>0</v>
      </c>
      <c r="S12" s="14">
        <f t="shared" si="9"/>
        <v>0</v>
      </c>
      <c r="T12" s="13">
        <v>4618134</v>
      </c>
      <c r="U12" s="14">
        <f t="shared" si="10"/>
        <v>0.13642272305324693</v>
      </c>
      <c r="V12" s="13">
        <f t="shared" si="11"/>
        <v>33851648</v>
      </c>
      <c r="W12" s="14">
        <f t="shared" si="0"/>
        <v>2.3754140295080054E-2</v>
      </c>
    </row>
    <row r="13" spans="1:23" x14ac:dyDescent="0.25">
      <c r="A13" s="6" t="s">
        <v>24</v>
      </c>
      <c r="B13" s="7">
        <v>5459359</v>
      </c>
      <c r="C13" s="8">
        <f t="shared" si="1"/>
        <v>0.59054680995346143</v>
      </c>
      <c r="D13" s="7">
        <v>92217</v>
      </c>
      <c r="E13" s="8">
        <f t="shared" si="2"/>
        <v>9.9752471258032945E-3</v>
      </c>
      <c r="F13" s="7">
        <v>0</v>
      </c>
      <c r="G13" s="8">
        <f t="shared" si="3"/>
        <v>0</v>
      </c>
      <c r="H13" s="7">
        <v>1679327</v>
      </c>
      <c r="I13" s="8">
        <f t="shared" si="4"/>
        <v>0.18165524610466474</v>
      </c>
      <c r="J13" s="7">
        <v>0</v>
      </c>
      <c r="K13" s="8">
        <f t="shared" si="5"/>
        <v>0</v>
      </c>
      <c r="L13" s="7">
        <v>0</v>
      </c>
      <c r="M13" s="8">
        <f t="shared" si="6"/>
        <v>0</v>
      </c>
      <c r="N13" s="7">
        <v>0</v>
      </c>
      <c r="O13" s="8">
        <f t="shared" si="7"/>
        <v>0</v>
      </c>
      <c r="P13" s="7">
        <v>0</v>
      </c>
      <c r="Q13" s="8">
        <f t="shared" si="8"/>
        <v>0</v>
      </c>
      <c r="R13" s="7">
        <v>0</v>
      </c>
      <c r="S13" s="8">
        <f t="shared" si="9"/>
        <v>0</v>
      </c>
      <c r="T13" s="7">
        <v>2013680</v>
      </c>
      <c r="U13" s="8">
        <f t="shared" si="10"/>
        <v>0.21782269681607055</v>
      </c>
      <c r="V13" s="7">
        <f t="shared" si="11"/>
        <v>9244583</v>
      </c>
      <c r="W13" s="8">
        <f t="shared" si="0"/>
        <v>6.48704374899302E-3</v>
      </c>
    </row>
    <row r="14" spans="1:23" x14ac:dyDescent="0.25">
      <c r="A14" s="9" t="s">
        <v>25</v>
      </c>
      <c r="B14" s="10">
        <v>451670</v>
      </c>
      <c r="C14" s="11">
        <f t="shared" si="1"/>
        <v>0.90696787148594382</v>
      </c>
      <c r="D14" s="10">
        <v>0</v>
      </c>
      <c r="E14" s="11">
        <f t="shared" si="2"/>
        <v>0</v>
      </c>
      <c r="F14" s="10">
        <v>0</v>
      </c>
      <c r="G14" s="11">
        <f t="shared" si="3"/>
        <v>0</v>
      </c>
      <c r="H14" s="10">
        <v>46330</v>
      </c>
      <c r="I14" s="11">
        <f t="shared" si="4"/>
        <v>9.303212851405622E-2</v>
      </c>
      <c r="J14" s="10">
        <v>0</v>
      </c>
      <c r="K14" s="11">
        <f t="shared" si="5"/>
        <v>0</v>
      </c>
      <c r="L14" s="10">
        <v>0</v>
      </c>
      <c r="M14" s="11">
        <f t="shared" si="6"/>
        <v>0</v>
      </c>
      <c r="N14" s="10">
        <v>0</v>
      </c>
      <c r="O14" s="11">
        <f t="shared" si="7"/>
        <v>0</v>
      </c>
      <c r="P14" s="10">
        <v>0</v>
      </c>
      <c r="Q14" s="11">
        <f t="shared" si="8"/>
        <v>0</v>
      </c>
      <c r="R14" s="10">
        <v>0</v>
      </c>
      <c r="S14" s="11">
        <f t="shared" si="9"/>
        <v>0</v>
      </c>
      <c r="T14" s="10">
        <v>0</v>
      </c>
      <c r="U14" s="11">
        <f t="shared" si="10"/>
        <v>0</v>
      </c>
      <c r="V14" s="10">
        <f t="shared" si="11"/>
        <v>498000</v>
      </c>
      <c r="W14" s="11">
        <f t="shared" si="0"/>
        <v>3.4945305667097412E-4</v>
      </c>
    </row>
    <row r="15" spans="1:23" x14ac:dyDescent="0.25">
      <c r="A15" s="9" t="s">
        <v>26</v>
      </c>
      <c r="B15" s="10">
        <v>1344000</v>
      </c>
      <c r="C15" s="11">
        <f t="shared" si="1"/>
        <v>3.7769785234087937E-2</v>
      </c>
      <c r="D15" s="10">
        <v>0</v>
      </c>
      <c r="E15" s="11">
        <f t="shared" si="2"/>
        <v>0</v>
      </c>
      <c r="F15" s="10">
        <v>7873504</v>
      </c>
      <c r="G15" s="11">
        <f t="shared" si="3"/>
        <v>0.22126529398789607</v>
      </c>
      <c r="H15" s="10">
        <v>0</v>
      </c>
      <c r="I15" s="11">
        <f t="shared" si="4"/>
        <v>0</v>
      </c>
      <c r="J15" s="10">
        <v>0</v>
      </c>
      <c r="K15" s="11">
        <f t="shared" si="5"/>
        <v>0</v>
      </c>
      <c r="L15" s="10">
        <v>0</v>
      </c>
      <c r="M15" s="11">
        <f t="shared" si="6"/>
        <v>0</v>
      </c>
      <c r="N15" s="10">
        <v>4000000</v>
      </c>
      <c r="O15" s="11">
        <f t="shared" si="7"/>
        <v>0.11241007510145221</v>
      </c>
      <c r="P15" s="10">
        <v>13407337</v>
      </c>
      <c r="Q15" s="11">
        <f t="shared" si="8"/>
        <v>0.3767799397701197</v>
      </c>
      <c r="R15" s="10">
        <v>0</v>
      </c>
      <c r="S15" s="11">
        <f t="shared" si="9"/>
        <v>0</v>
      </c>
      <c r="T15" s="10">
        <v>8959158</v>
      </c>
      <c r="U15" s="11">
        <f t="shared" si="10"/>
        <v>0.25177490590644408</v>
      </c>
      <c r="V15" s="10">
        <f t="shared" si="11"/>
        <v>35583999</v>
      </c>
      <c r="W15" s="11">
        <f t="shared" si="0"/>
        <v>2.4969753452062021E-2</v>
      </c>
    </row>
    <row r="16" spans="1:23" x14ac:dyDescent="0.25">
      <c r="A16" s="9" t="s">
        <v>27</v>
      </c>
      <c r="B16" s="10">
        <v>3581753</v>
      </c>
      <c r="C16" s="11">
        <f t="shared" si="1"/>
        <v>0.82289227294062295</v>
      </c>
      <c r="D16" s="10">
        <v>0</v>
      </c>
      <c r="E16" s="11"/>
      <c r="F16" s="10">
        <v>0</v>
      </c>
      <c r="G16" s="11">
        <f t="shared" si="3"/>
        <v>0</v>
      </c>
      <c r="H16" s="10">
        <v>35000</v>
      </c>
      <c r="I16" s="11">
        <f t="shared" si="4"/>
        <v>8.0410987449223339E-3</v>
      </c>
      <c r="J16" s="10">
        <v>0</v>
      </c>
      <c r="K16" s="11">
        <f t="shared" si="5"/>
        <v>0</v>
      </c>
      <c r="L16" s="10">
        <v>0</v>
      </c>
      <c r="M16" s="11">
        <f t="shared" si="6"/>
        <v>0</v>
      </c>
      <c r="N16" s="10">
        <v>0</v>
      </c>
      <c r="O16" s="11">
        <f t="shared" si="7"/>
        <v>0</v>
      </c>
      <c r="P16" s="10">
        <v>0</v>
      </c>
      <c r="Q16" s="11">
        <f t="shared" si="8"/>
        <v>0</v>
      </c>
      <c r="R16" s="10">
        <v>0</v>
      </c>
      <c r="S16" s="11">
        <f t="shared" si="9"/>
        <v>0</v>
      </c>
      <c r="T16" s="10">
        <v>735886</v>
      </c>
      <c r="U16" s="11">
        <f t="shared" si="10"/>
        <v>0.16906662831445474</v>
      </c>
      <c r="V16" s="10">
        <f t="shared" si="11"/>
        <v>4352639</v>
      </c>
      <c r="W16" s="11">
        <f t="shared" si="0"/>
        <v>3.054303219147173E-3</v>
      </c>
    </row>
    <row r="17" spans="1:23" ht="15.75" thickBot="1" x14ac:dyDescent="0.3">
      <c r="A17" s="12" t="s">
        <v>28</v>
      </c>
      <c r="B17" s="13">
        <v>1359089</v>
      </c>
      <c r="C17" s="14">
        <f t="shared" si="1"/>
        <v>0.7312556057913373</v>
      </c>
      <c r="D17" s="13">
        <v>0</v>
      </c>
      <c r="E17" s="14">
        <f t="shared" si="2"/>
        <v>0</v>
      </c>
      <c r="F17" s="13">
        <v>114352</v>
      </c>
      <c r="G17" s="14">
        <f t="shared" si="3"/>
        <v>6.1526905915249848E-2</v>
      </c>
      <c r="H17" s="13">
        <v>0</v>
      </c>
      <c r="I17" s="14">
        <f t="shared" si="4"/>
        <v>0</v>
      </c>
      <c r="J17" s="13">
        <v>0</v>
      </c>
      <c r="K17" s="14">
        <f t="shared" si="5"/>
        <v>0</v>
      </c>
      <c r="L17" s="13">
        <v>0</v>
      </c>
      <c r="M17" s="14">
        <f t="shared" si="6"/>
        <v>0</v>
      </c>
      <c r="N17" s="13">
        <v>0</v>
      </c>
      <c r="O17" s="14">
        <f t="shared" si="7"/>
        <v>0</v>
      </c>
      <c r="P17" s="13">
        <v>0</v>
      </c>
      <c r="Q17" s="14">
        <f t="shared" si="8"/>
        <v>0</v>
      </c>
      <c r="R17" s="13">
        <v>0</v>
      </c>
      <c r="S17" s="14">
        <f t="shared" si="9"/>
        <v>0</v>
      </c>
      <c r="T17" s="13">
        <v>385128</v>
      </c>
      <c r="U17" s="14">
        <f t="shared" si="10"/>
        <v>0.20721748829341283</v>
      </c>
      <c r="V17" s="13">
        <f t="shared" si="11"/>
        <v>1858569</v>
      </c>
      <c r="W17" s="14">
        <f t="shared" si="0"/>
        <v>1.3041819640239271E-3</v>
      </c>
    </row>
    <row r="18" spans="1:23" x14ac:dyDescent="0.25">
      <c r="A18" s="6" t="s">
        <v>29</v>
      </c>
      <c r="B18" s="7">
        <v>4191360</v>
      </c>
      <c r="C18" s="8">
        <f t="shared" si="1"/>
        <v>0.76623866896890247</v>
      </c>
      <c r="D18" s="7">
        <v>0</v>
      </c>
      <c r="E18" s="8">
        <f t="shared" si="2"/>
        <v>0</v>
      </c>
      <c r="F18" s="7">
        <v>0</v>
      </c>
      <c r="G18" s="8">
        <f t="shared" si="3"/>
        <v>0</v>
      </c>
      <c r="H18" s="7">
        <v>0</v>
      </c>
      <c r="I18" s="8">
        <f t="shared" si="4"/>
        <v>0</v>
      </c>
      <c r="J18" s="7">
        <v>0</v>
      </c>
      <c r="K18" s="8">
        <f t="shared" si="5"/>
        <v>0</v>
      </c>
      <c r="L18" s="7">
        <v>0</v>
      </c>
      <c r="M18" s="8">
        <f t="shared" si="6"/>
        <v>0</v>
      </c>
      <c r="N18" s="7">
        <v>0</v>
      </c>
      <c r="O18" s="8">
        <f t="shared" si="7"/>
        <v>0</v>
      </c>
      <c r="P18" s="7">
        <v>0</v>
      </c>
      <c r="Q18" s="8">
        <f t="shared" si="8"/>
        <v>0</v>
      </c>
      <c r="R18" s="7">
        <v>0</v>
      </c>
      <c r="S18" s="8">
        <f t="shared" si="9"/>
        <v>0</v>
      </c>
      <c r="T18" s="7">
        <v>1278685</v>
      </c>
      <c r="U18" s="8">
        <f t="shared" si="10"/>
        <v>0.23376133103109756</v>
      </c>
      <c r="V18" s="7">
        <f t="shared" si="11"/>
        <v>5470045</v>
      </c>
      <c r="W18" s="8">
        <f t="shared" si="0"/>
        <v>3.8384014967425273E-3</v>
      </c>
    </row>
    <row r="19" spans="1:23" x14ac:dyDescent="0.25">
      <c r="A19" s="9" t="s">
        <v>30</v>
      </c>
      <c r="B19" s="10">
        <v>4830000</v>
      </c>
      <c r="C19" s="11">
        <f t="shared" si="1"/>
        <v>1</v>
      </c>
      <c r="D19" s="10">
        <v>0</v>
      </c>
      <c r="E19" s="11">
        <f t="shared" si="2"/>
        <v>0</v>
      </c>
      <c r="F19" s="10">
        <v>0</v>
      </c>
      <c r="G19" s="11">
        <f t="shared" si="3"/>
        <v>0</v>
      </c>
      <c r="H19" s="10">
        <v>0</v>
      </c>
      <c r="I19" s="11">
        <f t="shared" si="4"/>
        <v>0</v>
      </c>
      <c r="J19" s="10">
        <v>0</v>
      </c>
      <c r="K19" s="11">
        <f t="shared" si="5"/>
        <v>0</v>
      </c>
      <c r="L19" s="10">
        <v>0</v>
      </c>
      <c r="M19" s="11">
        <f t="shared" si="6"/>
        <v>0</v>
      </c>
      <c r="N19" s="10">
        <v>0</v>
      </c>
      <c r="O19" s="11">
        <f t="shared" si="7"/>
        <v>0</v>
      </c>
      <c r="P19" s="10">
        <v>0</v>
      </c>
      <c r="Q19" s="11">
        <f t="shared" si="8"/>
        <v>0</v>
      </c>
      <c r="R19" s="10">
        <v>0</v>
      </c>
      <c r="S19" s="11">
        <f t="shared" si="9"/>
        <v>0</v>
      </c>
      <c r="T19" s="10">
        <v>0</v>
      </c>
      <c r="U19" s="11">
        <f t="shared" si="10"/>
        <v>0</v>
      </c>
      <c r="V19" s="10">
        <f t="shared" si="11"/>
        <v>4830000</v>
      </c>
      <c r="W19" s="11">
        <f t="shared" si="0"/>
        <v>3.3892736219293274E-3</v>
      </c>
    </row>
    <row r="20" spans="1:23" x14ac:dyDescent="0.25">
      <c r="A20" s="9" t="s">
        <v>31</v>
      </c>
      <c r="B20" s="10">
        <v>0</v>
      </c>
      <c r="C20" s="11">
        <f t="shared" si="1"/>
        <v>0</v>
      </c>
      <c r="D20" s="10">
        <v>0</v>
      </c>
      <c r="E20" s="11">
        <f t="shared" si="2"/>
        <v>0</v>
      </c>
      <c r="F20" s="10">
        <v>2039691</v>
      </c>
      <c r="G20" s="11">
        <f t="shared" si="3"/>
        <v>5.145577446605222E-2</v>
      </c>
      <c r="H20" s="10">
        <v>0</v>
      </c>
      <c r="I20" s="11">
        <f t="shared" si="4"/>
        <v>0</v>
      </c>
      <c r="J20" s="10">
        <v>0</v>
      </c>
      <c r="K20" s="11">
        <f t="shared" si="5"/>
        <v>0</v>
      </c>
      <c r="L20" s="10">
        <v>0</v>
      </c>
      <c r="M20" s="11">
        <f t="shared" si="6"/>
        <v>0</v>
      </c>
      <c r="N20" s="10">
        <v>0</v>
      </c>
      <c r="O20" s="11">
        <f t="shared" si="7"/>
        <v>0</v>
      </c>
      <c r="P20" s="10">
        <v>33734591</v>
      </c>
      <c r="Q20" s="11">
        <f t="shared" si="8"/>
        <v>0.85103062483509273</v>
      </c>
      <c r="R20" s="10">
        <v>0</v>
      </c>
      <c r="S20" s="11">
        <f t="shared" si="9"/>
        <v>0</v>
      </c>
      <c r="T20" s="10">
        <v>3865409</v>
      </c>
      <c r="U20" s="11">
        <f t="shared" si="10"/>
        <v>9.7513600698855091E-2</v>
      </c>
      <c r="V20" s="10">
        <f t="shared" si="11"/>
        <v>39639691</v>
      </c>
      <c r="W20" s="11">
        <f t="shared" si="0"/>
        <v>2.7815685111331132E-2</v>
      </c>
    </row>
    <row r="21" spans="1:23" x14ac:dyDescent="0.25">
      <c r="A21" s="9" t="s">
        <v>32</v>
      </c>
      <c r="B21" s="10">
        <v>19244000</v>
      </c>
      <c r="C21" s="11">
        <f t="shared" si="1"/>
        <v>0.30262688438860436</v>
      </c>
      <c r="D21" s="10">
        <v>0</v>
      </c>
      <c r="E21" s="11">
        <f t="shared" si="2"/>
        <v>0</v>
      </c>
      <c r="F21" s="10">
        <v>11402856</v>
      </c>
      <c r="G21" s="11">
        <f t="shared" si="3"/>
        <v>0.17931878946226895</v>
      </c>
      <c r="H21" s="10">
        <v>12666000</v>
      </c>
      <c r="I21" s="11">
        <f t="shared" si="4"/>
        <v>0.19918271241249547</v>
      </c>
      <c r="J21" s="10">
        <v>0</v>
      </c>
      <c r="K21" s="11">
        <f t="shared" si="5"/>
        <v>0</v>
      </c>
      <c r="L21" s="10">
        <v>0</v>
      </c>
      <c r="M21" s="11">
        <f t="shared" si="6"/>
        <v>0</v>
      </c>
      <c r="N21" s="10">
        <v>18615000</v>
      </c>
      <c r="O21" s="11">
        <f t="shared" si="7"/>
        <v>0.29273536961618535</v>
      </c>
      <c r="P21" s="10">
        <v>0</v>
      </c>
      <c r="Q21" s="11">
        <f t="shared" si="8"/>
        <v>0</v>
      </c>
      <c r="R21" s="10">
        <v>0</v>
      </c>
      <c r="S21" s="11">
        <f t="shared" si="9"/>
        <v>0</v>
      </c>
      <c r="T21" s="10">
        <v>1662000</v>
      </c>
      <c r="U21" s="11">
        <f t="shared" si="10"/>
        <v>2.6136244120445878E-2</v>
      </c>
      <c r="V21" s="10">
        <f t="shared" si="11"/>
        <v>63589856</v>
      </c>
      <c r="W21" s="11">
        <f t="shared" si="0"/>
        <v>4.4621826410576472E-2</v>
      </c>
    </row>
    <row r="22" spans="1:23" ht="15.75" thickBot="1" x14ac:dyDescent="0.3">
      <c r="A22" s="12" t="s">
        <v>33</v>
      </c>
      <c r="B22" s="13">
        <v>0</v>
      </c>
      <c r="C22" s="14">
        <f t="shared" si="1"/>
        <v>0</v>
      </c>
      <c r="D22" s="13">
        <v>0</v>
      </c>
      <c r="E22" s="14">
        <f t="shared" si="2"/>
        <v>0</v>
      </c>
      <c r="F22" s="13">
        <v>0</v>
      </c>
      <c r="G22" s="14">
        <f t="shared" si="3"/>
        <v>0</v>
      </c>
      <c r="H22" s="13">
        <v>0</v>
      </c>
      <c r="I22" s="14">
        <f t="shared" si="4"/>
        <v>0</v>
      </c>
      <c r="J22" s="13">
        <v>0</v>
      </c>
      <c r="K22" s="14">
        <f t="shared" si="5"/>
        <v>0</v>
      </c>
      <c r="L22" s="13">
        <v>0</v>
      </c>
      <c r="M22" s="14">
        <f t="shared" si="6"/>
        <v>0</v>
      </c>
      <c r="N22" s="13">
        <v>0</v>
      </c>
      <c r="O22" s="14">
        <f t="shared" si="7"/>
        <v>0</v>
      </c>
      <c r="P22" s="13">
        <v>460000</v>
      </c>
      <c r="Q22" s="14">
        <f t="shared" si="8"/>
        <v>0.27710843373493976</v>
      </c>
      <c r="R22" s="13">
        <v>0</v>
      </c>
      <c r="S22" s="14">
        <f t="shared" si="9"/>
        <v>0</v>
      </c>
      <c r="T22" s="13">
        <v>1200000</v>
      </c>
      <c r="U22" s="14">
        <f t="shared" si="10"/>
        <v>0.72289156626506024</v>
      </c>
      <c r="V22" s="13">
        <f t="shared" si="11"/>
        <v>1660000</v>
      </c>
      <c r="W22" s="14">
        <f t="shared" si="0"/>
        <v>1.1648435222365804E-3</v>
      </c>
    </row>
    <row r="23" spans="1:23" x14ac:dyDescent="0.25">
      <c r="A23" s="6" t="s">
        <v>34</v>
      </c>
      <c r="B23" s="7">
        <v>12494112</v>
      </c>
      <c r="C23" s="8">
        <f t="shared" si="1"/>
        <v>0.6720550720903582</v>
      </c>
      <c r="D23" s="7">
        <v>1044225</v>
      </c>
      <c r="E23" s="8">
        <f t="shared" si="2"/>
        <v>5.6168594266927836E-2</v>
      </c>
      <c r="F23" s="7">
        <v>0</v>
      </c>
      <c r="G23" s="8">
        <f t="shared" si="3"/>
        <v>0</v>
      </c>
      <c r="H23" s="7">
        <v>846745</v>
      </c>
      <c r="I23" s="8">
        <f t="shared" si="4"/>
        <v>4.554619584146119E-2</v>
      </c>
      <c r="J23" s="7">
        <v>0</v>
      </c>
      <c r="K23" s="8">
        <f t="shared" si="5"/>
        <v>0</v>
      </c>
      <c r="L23" s="7">
        <v>0</v>
      </c>
      <c r="M23" s="8">
        <f t="shared" si="6"/>
        <v>0</v>
      </c>
      <c r="N23" s="7">
        <v>0</v>
      </c>
      <c r="O23" s="8">
        <f t="shared" si="7"/>
        <v>0</v>
      </c>
      <c r="P23" s="7">
        <v>0</v>
      </c>
      <c r="Q23" s="8">
        <f t="shared" si="8"/>
        <v>0</v>
      </c>
      <c r="R23" s="7">
        <v>0</v>
      </c>
      <c r="S23" s="8">
        <f t="shared" si="9"/>
        <v>0</v>
      </c>
      <c r="T23" s="7">
        <v>4205823</v>
      </c>
      <c r="U23" s="8">
        <f t="shared" si="10"/>
        <v>0.22623013780125281</v>
      </c>
      <c r="V23" s="7">
        <f t="shared" si="11"/>
        <v>18590905</v>
      </c>
      <c r="W23" s="8">
        <f t="shared" si="0"/>
        <v>1.3045479073352803E-2</v>
      </c>
    </row>
    <row r="24" spans="1:23" x14ac:dyDescent="0.25">
      <c r="A24" s="9" t="s">
        <v>35</v>
      </c>
      <c r="B24" s="10">
        <v>1360000</v>
      </c>
      <c r="C24" s="11">
        <f t="shared" si="1"/>
        <v>6.1839094675653947E-2</v>
      </c>
      <c r="D24" s="10">
        <v>0</v>
      </c>
      <c r="E24" s="11">
        <f t="shared" si="2"/>
        <v>0</v>
      </c>
      <c r="F24" s="10">
        <v>13141560</v>
      </c>
      <c r="G24" s="11">
        <f t="shared" si="3"/>
        <v>0.59754571546013746</v>
      </c>
      <c r="H24" s="10">
        <v>280000</v>
      </c>
      <c r="I24" s="11">
        <f t="shared" si="4"/>
        <v>1.2731578315575812E-2</v>
      </c>
      <c r="J24" s="10">
        <v>0</v>
      </c>
      <c r="K24" s="11">
        <f t="shared" si="5"/>
        <v>0</v>
      </c>
      <c r="L24" s="10">
        <v>0</v>
      </c>
      <c r="M24" s="11">
        <f t="shared" si="6"/>
        <v>0</v>
      </c>
      <c r="N24" s="10">
        <v>0</v>
      </c>
      <c r="O24" s="11">
        <f t="shared" si="7"/>
        <v>0</v>
      </c>
      <c r="P24" s="10">
        <v>3711000</v>
      </c>
      <c r="Q24" s="11">
        <f t="shared" si="8"/>
        <v>0.16873888260393516</v>
      </c>
      <c r="R24" s="10">
        <v>0</v>
      </c>
      <c r="S24" s="11">
        <f t="shared" si="9"/>
        <v>0</v>
      </c>
      <c r="T24" s="10">
        <v>3500000</v>
      </c>
      <c r="U24" s="11">
        <f t="shared" si="10"/>
        <v>0.15914472894469767</v>
      </c>
      <c r="V24" s="10">
        <f t="shared" si="11"/>
        <v>21992560</v>
      </c>
      <c r="W24" s="11">
        <f t="shared" si="0"/>
        <v>1.5432464489999596E-2</v>
      </c>
    </row>
    <row r="25" spans="1:23" x14ac:dyDescent="0.25">
      <c r="A25" s="9" t="s">
        <v>36</v>
      </c>
      <c r="B25" s="10">
        <v>15442212</v>
      </c>
      <c r="C25" s="11">
        <f t="shared" si="1"/>
        <v>0.65350826112480764</v>
      </c>
      <c r="D25" s="10">
        <v>0</v>
      </c>
      <c r="E25" s="11">
        <f t="shared" si="2"/>
        <v>0</v>
      </c>
      <c r="F25" s="10">
        <v>0</v>
      </c>
      <c r="G25" s="11">
        <f t="shared" si="3"/>
        <v>0</v>
      </c>
      <c r="H25" s="10">
        <v>0</v>
      </c>
      <c r="I25" s="11">
        <f t="shared" si="4"/>
        <v>0</v>
      </c>
      <c r="J25" s="10">
        <v>6680000</v>
      </c>
      <c r="K25" s="11">
        <f t="shared" si="5"/>
        <v>0.2826949393204623</v>
      </c>
      <c r="L25" s="10">
        <v>0</v>
      </c>
      <c r="M25" s="11">
        <f t="shared" si="6"/>
        <v>0</v>
      </c>
      <c r="N25" s="10">
        <v>0</v>
      </c>
      <c r="O25" s="11">
        <f t="shared" si="7"/>
        <v>0</v>
      </c>
      <c r="P25" s="10">
        <v>0</v>
      </c>
      <c r="Q25" s="11">
        <f t="shared" si="8"/>
        <v>0</v>
      </c>
      <c r="R25" s="10">
        <v>0</v>
      </c>
      <c r="S25" s="11">
        <f t="shared" si="9"/>
        <v>0</v>
      </c>
      <c r="T25" s="10">
        <v>1507500</v>
      </c>
      <c r="U25" s="11">
        <f t="shared" si="10"/>
        <v>6.3796799554730083E-2</v>
      </c>
      <c r="V25" s="10">
        <f t="shared" si="11"/>
        <v>23629712</v>
      </c>
      <c r="W25" s="11">
        <f t="shared" si="0"/>
        <v>1.6581275274407222E-2</v>
      </c>
    </row>
    <row r="26" spans="1:23" x14ac:dyDescent="0.25">
      <c r="A26" s="9" t="s">
        <v>37</v>
      </c>
      <c r="B26" s="10">
        <v>15040107</v>
      </c>
      <c r="C26" s="11">
        <f t="shared" si="1"/>
        <v>0.57791965314001037</v>
      </c>
      <c r="D26" s="10">
        <v>0</v>
      </c>
      <c r="E26" s="11">
        <f t="shared" si="2"/>
        <v>0</v>
      </c>
      <c r="F26" s="10">
        <v>0</v>
      </c>
      <c r="G26" s="11">
        <f t="shared" si="3"/>
        <v>0</v>
      </c>
      <c r="H26" s="10">
        <v>0</v>
      </c>
      <c r="I26" s="11">
        <f t="shared" si="4"/>
        <v>0</v>
      </c>
      <c r="J26" s="10">
        <v>0</v>
      </c>
      <c r="K26" s="11">
        <f t="shared" si="5"/>
        <v>0</v>
      </c>
      <c r="L26" s="10">
        <v>0</v>
      </c>
      <c r="M26" s="11">
        <f t="shared" si="6"/>
        <v>0</v>
      </c>
      <c r="N26" s="10">
        <v>0</v>
      </c>
      <c r="O26" s="11">
        <f t="shared" si="7"/>
        <v>0</v>
      </c>
      <c r="P26" s="10">
        <v>0</v>
      </c>
      <c r="Q26" s="11">
        <f t="shared" si="8"/>
        <v>0</v>
      </c>
      <c r="R26" s="10">
        <v>0</v>
      </c>
      <c r="S26" s="11">
        <f t="shared" si="9"/>
        <v>0</v>
      </c>
      <c r="T26" s="10">
        <v>10984457</v>
      </c>
      <c r="U26" s="11">
        <f t="shared" si="10"/>
        <v>0.42208034685998969</v>
      </c>
      <c r="V26" s="10">
        <f t="shared" si="11"/>
        <v>26024564</v>
      </c>
      <c r="W26" s="11">
        <f t="shared" si="0"/>
        <v>1.8261773972548981E-2</v>
      </c>
    </row>
    <row r="27" spans="1:23" ht="15.75" thickBot="1" x14ac:dyDescent="0.3">
      <c r="A27" s="12" t="s">
        <v>38</v>
      </c>
      <c r="B27" s="13">
        <v>0</v>
      </c>
      <c r="C27" s="14">
        <f t="shared" si="1"/>
        <v>0</v>
      </c>
      <c r="D27" s="13">
        <v>0</v>
      </c>
      <c r="E27" s="14">
        <f t="shared" si="2"/>
        <v>0</v>
      </c>
      <c r="F27" s="13">
        <v>1000000</v>
      </c>
      <c r="G27" s="14">
        <f t="shared" si="3"/>
        <v>1</v>
      </c>
      <c r="H27" s="13">
        <v>0</v>
      </c>
      <c r="I27" s="14">
        <f t="shared" si="4"/>
        <v>0</v>
      </c>
      <c r="J27" s="13">
        <v>0</v>
      </c>
      <c r="K27" s="14">
        <f t="shared" si="5"/>
        <v>0</v>
      </c>
      <c r="L27" s="13">
        <v>0</v>
      </c>
      <c r="M27" s="14">
        <f t="shared" si="6"/>
        <v>0</v>
      </c>
      <c r="N27" s="13">
        <v>0</v>
      </c>
      <c r="O27" s="14">
        <f t="shared" si="7"/>
        <v>0</v>
      </c>
      <c r="P27" s="13">
        <v>0</v>
      </c>
      <c r="Q27" s="14">
        <f t="shared" si="8"/>
        <v>0</v>
      </c>
      <c r="R27" s="13">
        <v>0</v>
      </c>
      <c r="S27" s="14">
        <f t="shared" si="9"/>
        <v>0</v>
      </c>
      <c r="T27" s="13">
        <v>0</v>
      </c>
      <c r="U27" s="14">
        <f t="shared" si="10"/>
        <v>0</v>
      </c>
      <c r="V27" s="13">
        <f t="shared" si="11"/>
        <v>1000000</v>
      </c>
      <c r="W27" s="14">
        <f t="shared" si="0"/>
        <v>7.0171296520275925E-4</v>
      </c>
    </row>
    <row r="28" spans="1:23" x14ac:dyDescent="0.25">
      <c r="A28" s="6" t="s">
        <v>39</v>
      </c>
      <c r="B28" s="7">
        <v>3102711</v>
      </c>
      <c r="C28" s="8">
        <f t="shared" si="1"/>
        <v>0.58737901572383833</v>
      </c>
      <c r="D28" s="7">
        <v>0</v>
      </c>
      <c r="E28" s="8">
        <f t="shared" si="2"/>
        <v>0</v>
      </c>
      <c r="F28" s="7">
        <v>0</v>
      </c>
      <c r="G28" s="8">
        <f t="shared" si="3"/>
        <v>0</v>
      </c>
      <c r="H28" s="7">
        <v>0</v>
      </c>
      <c r="I28" s="8">
        <f t="shared" si="4"/>
        <v>0</v>
      </c>
      <c r="J28" s="7">
        <v>0</v>
      </c>
      <c r="K28" s="8">
        <f t="shared" si="5"/>
        <v>0</v>
      </c>
      <c r="L28" s="7">
        <v>0</v>
      </c>
      <c r="M28" s="8">
        <f t="shared" si="6"/>
        <v>0</v>
      </c>
      <c r="N28" s="7">
        <v>0</v>
      </c>
      <c r="O28" s="8">
        <f t="shared" si="7"/>
        <v>0</v>
      </c>
      <c r="P28" s="7">
        <v>0</v>
      </c>
      <c r="Q28" s="8">
        <f t="shared" si="8"/>
        <v>0</v>
      </c>
      <c r="R28" s="7">
        <v>0</v>
      </c>
      <c r="S28" s="8">
        <f t="shared" si="9"/>
        <v>0</v>
      </c>
      <c r="T28" s="7">
        <v>2179587</v>
      </c>
      <c r="U28" s="8">
        <f t="shared" si="10"/>
        <v>0.41262098427616162</v>
      </c>
      <c r="V28" s="7">
        <f t="shared" si="11"/>
        <v>5282298</v>
      </c>
      <c r="W28" s="8">
        <f t="shared" si="0"/>
        <v>3.706656992664605E-3</v>
      </c>
    </row>
    <row r="29" spans="1:23" x14ac:dyDescent="0.25">
      <c r="A29" s="9" t="s">
        <v>40</v>
      </c>
      <c r="B29" s="10">
        <v>2376000</v>
      </c>
      <c r="C29" s="11">
        <f t="shared" si="1"/>
        <v>8.0913753294783522E-3</v>
      </c>
      <c r="D29" s="10">
        <v>0</v>
      </c>
      <c r="E29" s="11">
        <f t="shared" si="2"/>
        <v>0</v>
      </c>
      <c r="F29" s="10">
        <v>0</v>
      </c>
      <c r="G29" s="11">
        <f t="shared" si="3"/>
        <v>0</v>
      </c>
      <c r="H29" s="10">
        <v>0</v>
      </c>
      <c r="I29" s="11">
        <f t="shared" si="4"/>
        <v>0</v>
      </c>
      <c r="J29" s="10">
        <v>0</v>
      </c>
      <c r="K29" s="11">
        <f t="shared" si="5"/>
        <v>0</v>
      </c>
      <c r="L29" s="10">
        <v>264000</v>
      </c>
      <c r="M29" s="11">
        <f t="shared" si="6"/>
        <v>8.9904170327537235E-4</v>
      </c>
      <c r="N29" s="10">
        <v>112500000</v>
      </c>
      <c r="O29" s="11">
        <f t="shared" si="7"/>
        <v>0.38311436219120981</v>
      </c>
      <c r="P29" s="10">
        <v>0</v>
      </c>
      <c r="Q29" s="11">
        <f t="shared" si="8"/>
        <v>0</v>
      </c>
      <c r="R29" s="10">
        <v>0</v>
      </c>
      <c r="S29" s="11">
        <f t="shared" si="9"/>
        <v>0</v>
      </c>
      <c r="T29" s="10">
        <v>178506000</v>
      </c>
      <c r="U29" s="11">
        <f t="shared" si="10"/>
        <v>0.60789522077603642</v>
      </c>
      <c r="V29" s="10">
        <f t="shared" si="11"/>
        <v>293646000</v>
      </c>
      <c r="W29" s="11">
        <f t="shared" si="0"/>
        <v>0.20605520537992944</v>
      </c>
    </row>
    <row r="30" spans="1:23" x14ac:dyDescent="0.25">
      <c r="A30" s="9" t="s">
        <v>41</v>
      </c>
      <c r="B30" s="10">
        <v>0</v>
      </c>
      <c r="C30" s="11">
        <f t="shared" si="1"/>
        <v>0</v>
      </c>
      <c r="D30" s="10">
        <v>0</v>
      </c>
      <c r="E30" s="11">
        <f t="shared" si="2"/>
        <v>0</v>
      </c>
      <c r="F30" s="10">
        <v>900000</v>
      </c>
      <c r="G30" s="11">
        <f t="shared" si="3"/>
        <v>0.10237428721902524</v>
      </c>
      <c r="H30" s="10">
        <v>0</v>
      </c>
      <c r="I30" s="11">
        <f t="shared" si="4"/>
        <v>0</v>
      </c>
      <c r="J30" s="10">
        <v>7150000</v>
      </c>
      <c r="K30" s="11">
        <f t="shared" si="5"/>
        <v>0.81330683735114495</v>
      </c>
      <c r="L30" s="10">
        <v>0</v>
      </c>
      <c r="M30" s="11">
        <f t="shared" si="6"/>
        <v>0</v>
      </c>
      <c r="N30" s="10">
        <v>0</v>
      </c>
      <c r="O30" s="11">
        <f t="shared" si="7"/>
        <v>0</v>
      </c>
      <c r="P30" s="10">
        <v>0</v>
      </c>
      <c r="Q30" s="11">
        <f t="shared" si="8"/>
        <v>0</v>
      </c>
      <c r="R30" s="10">
        <v>0</v>
      </c>
      <c r="S30" s="11">
        <f t="shared" si="9"/>
        <v>0</v>
      </c>
      <c r="T30" s="10">
        <v>741270</v>
      </c>
      <c r="U30" s="11">
        <f t="shared" si="10"/>
        <v>8.4318875429829826E-2</v>
      </c>
      <c r="V30" s="10">
        <f t="shared" si="11"/>
        <v>8791270</v>
      </c>
      <c r="W30" s="11">
        <f t="shared" si="0"/>
        <v>6.1689481395980619E-3</v>
      </c>
    </row>
    <row r="31" spans="1:23" x14ac:dyDescent="0.25">
      <c r="A31" s="9" t="s">
        <v>42</v>
      </c>
      <c r="B31" s="10">
        <v>8393934</v>
      </c>
      <c r="C31" s="11">
        <f t="shared" si="1"/>
        <v>0.93328836969450746</v>
      </c>
      <c r="D31" s="10">
        <v>0</v>
      </c>
      <c r="E31" s="11">
        <f t="shared" si="2"/>
        <v>0</v>
      </c>
      <c r="F31" s="10">
        <v>0</v>
      </c>
      <c r="G31" s="11">
        <f t="shared" si="3"/>
        <v>0</v>
      </c>
      <c r="H31" s="10">
        <v>0</v>
      </c>
      <c r="I31" s="11">
        <f t="shared" si="4"/>
        <v>0</v>
      </c>
      <c r="J31" s="10">
        <v>0</v>
      </c>
      <c r="K31" s="11">
        <f t="shared" si="5"/>
        <v>0</v>
      </c>
      <c r="L31" s="10">
        <v>0</v>
      </c>
      <c r="M31" s="11">
        <f t="shared" si="6"/>
        <v>0</v>
      </c>
      <c r="N31" s="10">
        <v>0</v>
      </c>
      <c r="O31" s="11">
        <f t="shared" si="7"/>
        <v>0</v>
      </c>
      <c r="P31" s="10">
        <v>0</v>
      </c>
      <c r="Q31" s="11">
        <f t="shared" si="8"/>
        <v>0</v>
      </c>
      <c r="R31" s="10">
        <v>0</v>
      </c>
      <c r="S31" s="11">
        <f t="shared" si="9"/>
        <v>0</v>
      </c>
      <c r="T31" s="10">
        <v>600000</v>
      </c>
      <c r="U31" s="11">
        <f t="shared" si="10"/>
        <v>6.671163030549257E-2</v>
      </c>
      <c r="V31" s="10">
        <f t="shared" si="11"/>
        <v>8993934</v>
      </c>
      <c r="W31" s="11">
        <f t="shared" si="0"/>
        <v>6.3111600959779137E-3</v>
      </c>
    </row>
    <row r="32" spans="1:23" ht="15.75" thickBot="1" x14ac:dyDescent="0.3">
      <c r="A32" s="12" t="s">
        <v>43</v>
      </c>
      <c r="B32" s="13">
        <v>14703281</v>
      </c>
      <c r="C32" s="14">
        <f t="shared" si="1"/>
        <v>0.45763269943042112</v>
      </c>
      <c r="D32" s="13">
        <v>252861</v>
      </c>
      <c r="E32" s="14">
        <f t="shared" si="2"/>
        <v>7.8701795885337232E-3</v>
      </c>
      <c r="F32" s="13">
        <v>3467880</v>
      </c>
      <c r="G32" s="14">
        <f t="shared" si="3"/>
        <v>0.10793613246599645</v>
      </c>
      <c r="H32" s="13">
        <v>3879719</v>
      </c>
      <c r="I32" s="14">
        <f t="shared" si="4"/>
        <v>0.12075442746428461</v>
      </c>
      <c r="J32" s="13">
        <v>0</v>
      </c>
      <c r="K32" s="14">
        <f t="shared" si="5"/>
        <v>0</v>
      </c>
      <c r="L32" s="13">
        <v>0</v>
      </c>
      <c r="M32" s="14">
        <f t="shared" si="6"/>
        <v>0</v>
      </c>
      <c r="N32" s="13">
        <v>0</v>
      </c>
      <c r="O32" s="14">
        <f t="shared" si="7"/>
        <v>0</v>
      </c>
      <c r="P32" s="13">
        <v>0</v>
      </c>
      <c r="Q32" s="14">
        <f t="shared" si="8"/>
        <v>0</v>
      </c>
      <c r="R32" s="13">
        <v>858582</v>
      </c>
      <c r="S32" s="14">
        <f t="shared" si="9"/>
        <v>2.672296056522145E-2</v>
      </c>
      <c r="T32" s="13">
        <v>8966677</v>
      </c>
      <c r="U32" s="14">
        <f t="shared" si="10"/>
        <v>0.27908360048554265</v>
      </c>
      <c r="V32" s="13">
        <f t="shared" si="11"/>
        <v>32129000</v>
      </c>
      <c r="W32" s="14">
        <f t="shared" si="0"/>
        <v>2.2545335858999451E-2</v>
      </c>
    </row>
    <row r="33" spans="1:23" x14ac:dyDescent="0.25">
      <c r="A33" s="6" t="s">
        <v>44</v>
      </c>
      <c r="B33" s="7">
        <v>51170122</v>
      </c>
      <c r="C33" s="8">
        <f t="shared" si="1"/>
        <v>0.76968966613838941</v>
      </c>
      <c r="D33" s="7">
        <v>0</v>
      </c>
      <c r="E33" s="8">
        <f t="shared" si="2"/>
        <v>0</v>
      </c>
      <c r="F33" s="7">
        <v>0</v>
      </c>
      <c r="G33" s="8">
        <f t="shared" si="3"/>
        <v>0</v>
      </c>
      <c r="H33" s="7">
        <v>1793828</v>
      </c>
      <c r="I33" s="8">
        <f t="shared" si="4"/>
        <v>2.6982364326387471E-2</v>
      </c>
      <c r="J33" s="7">
        <v>0</v>
      </c>
      <c r="K33" s="8">
        <f t="shared" si="5"/>
        <v>0</v>
      </c>
      <c r="L33" s="7">
        <v>0</v>
      </c>
      <c r="M33" s="8">
        <f t="shared" si="6"/>
        <v>0</v>
      </c>
      <c r="N33" s="7">
        <v>0</v>
      </c>
      <c r="O33" s="8">
        <f t="shared" si="7"/>
        <v>0</v>
      </c>
      <c r="P33" s="7">
        <v>4468000</v>
      </c>
      <c r="Q33" s="8">
        <f t="shared" si="8"/>
        <v>6.7206668538064535E-2</v>
      </c>
      <c r="R33" s="7">
        <v>0</v>
      </c>
      <c r="S33" s="8">
        <f t="shared" si="9"/>
        <v>0</v>
      </c>
      <c r="T33" s="7">
        <v>9049548</v>
      </c>
      <c r="U33" s="8">
        <f t="shared" si="10"/>
        <v>0.13612130099715863</v>
      </c>
      <c r="V33" s="7">
        <f t="shared" si="11"/>
        <v>66481498</v>
      </c>
      <c r="W33" s="8">
        <f t="shared" si="0"/>
        <v>4.6650929092701313E-2</v>
      </c>
    </row>
    <row r="34" spans="1:23" x14ac:dyDescent="0.25">
      <c r="A34" s="9" t="s">
        <v>45</v>
      </c>
      <c r="B34" s="10">
        <v>0</v>
      </c>
      <c r="C34" s="11">
        <f t="shared" si="1"/>
        <v>0</v>
      </c>
      <c r="D34" s="10">
        <v>0</v>
      </c>
      <c r="E34" s="11">
        <f t="shared" si="2"/>
        <v>0</v>
      </c>
      <c r="F34" s="10">
        <v>0</v>
      </c>
      <c r="G34" s="11">
        <f t="shared" si="3"/>
        <v>0</v>
      </c>
      <c r="H34" s="10">
        <v>0</v>
      </c>
      <c r="I34" s="11">
        <f t="shared" si="4"/>
        <v>0</v>
      </c>
      <c r="J34" s="10">
        <v>0</v>
      </c>
      <c r="K34" s="11">
        <f t="shared" si="5"/>
        <v>0</v>
      </c>
      <c r="L34" s="10">
        <v>0</v>
      </c>
      <c r="M34" s="11">
        <f t="shared" si="6"/>
        <v>0</v>
      </c>
      <c r="N34" s="10">
        <v>0</v>
      </c>
      <c r="O34" s="11">
        <f t="shared" si="7"/>
        <v>0</v>
      </c>
      <c r="P34" s="10">
        <v>0</v>
      </c>
      <c r="Q34" s="11">
        <f t="shared" si="8"/>
        <v>0</v>
      </c>
      <c r="R34" s="10">
        <v>0</v>
      </c>
      <c r="S34" s="11">
        <f t="shared" si="9"/>
        <v>0</v>
      </c>
      <c r="T34" s="10">
        <v>190000</v>
      </c>
      <c r="U34" s="11">
        <f t="shared" si="10"/>
        <v>1</v>
      </c>
      <c r="V34" s="10">
        <f t="shared" si="11"/>
        <v>190000</v>
      </c>
      <c r="W34" s="11">
        <f t="shared" si="0"/>
        <v>1.3332546338852425E-4</v>
      </c>
    </row>
    <row r="35" spans="1:23" x14ac:dyDescent="0.25">
      <c r="A35" s="9" t="s">
        <v>46</v>
      </c>
      <c r="B35" s="10">
        <v>5243926</v>
      </c>
      <c r="C35" s="11">
        <f t="shared" si="1"/>
        <v>0.136284862251978</v>
      </c>
      <c r="D35" s="10">
        <v>0</v>
      </c>
      <c r="E35" s="11">
        <f t="shared" si="2"/>
        <v>0</v>
      </c>
      <c r="F35" s="10">
        <v>0</v>
      </c>
      <c r="G35" s="11">
        <f t="shared" si="3"/>
        <v>0</v>
      </c>
      <c r="H35" s="10">
        <v>659516</v>
      </c>
      <c r="I35" s="11">
        <f t="shared" si="4"/>
        <v>1.7140220364088951E-2</v>
      </c>
      <c r="J35" s="10">
        <v>16000000</v>
      </c>
      <c r="K35" s="11">
        <f t="shared" si="5"/>
        <v>0.41582543232525554</v>
      </c>
      <c r="L35" s="10">
        <v>40020</v>
      </c>
      <c r="M35" s="11">
        <f t="shared" si="6"/>
        <v>1.0400833626035453E-3</v>
      </c>
      <c r="N35" s="10">
        <v>0</v>
      </c>
      <c r="O35" s="11">
        <f t="shared" si="7"/>
        <v>0</v>
      </c>
      <c r="P35" s="10">
        <v>0</v>
      </c>
      <c r="Q35" s="11">
        <f t="shared" si="8"/>
        <v>0</v>
      </c>
      <c r="R35" s="10">
        <v>0</v>
      </c>
      <c r="S35" s="11">
        <f t="shared" si="9"/>
        <v>0</v>
      </c>
      <c r="T35" s="10">
        <f>16531303+2920</f>
        <v>16534223</v>
      </c>
      <c r="U35" s="11">
        <f t="shared" si="10"/>
        <v>0.42970940169607397</v>
      </c>
      <c r="V35" s="10">
        <f t="shared" si="11"/>
        <v>38477685</v>
      </c>
      <c r="W35" s="11">
        <f t="shared" si="0"/>
        <v>2.7000290435487732E-2</v>
      </c>
    </row>
    <row r="36" spans="1:23" x14ac:dyDescent="0.25">
      <c r="A36" s="9" t="s">
        <v>47</v>
      </c>
      <c r="B36" s="10">
        <v>31008793</v>
      </c>
      <c r="C36" s="11">
        <f t="shared" si="1"/>
        <v>0.88148773290012816</v>
      </c>
      <c r="D36" s="10">
        <v>0</v>
      </c>
      <c r="E36" s="11">
        <f t="shared" si="2"/>
        <v>0</v>
      </c>
      <c r="F36" s="10">
        <v>0</v>
      </c>
      <c r="G36" s="11">
        <f t="shared" si="3"/>
        <v>0</v>
      </c>
      <c r="H36" s="10">
        <v>0</v>
      </c>
      <c r="I36" s="11">
        <f t="shared" si="4"/>
        <v>0</v>
      </c>
      <c r="J36" s="10">
        <v>0</v>
      </c>
      <c r="K36" s="11">
        <f t="shared" si="5"/>
        <v>0</v>
      </c>
      <c r="L36" s="10">
        <v>0</v>
      </c>
      <c r="M36" s="11">
        <f t="shared" si="6"/>
        <v>0</v>
      </c>
      <c r="N36" s="10">
        <v>0</v>
      </c>
      <c r="O36" s="11">
        <f t="shared" si="7"/>
        <v>0</v>
      </c>
      <c r="P36" s="10">
        <v>3500000</v>
      </c>
      <c r="Q36" s="11">
        <f t="shared" si="8"/>
        <v>9.9494587394951123E-2</v>
      </c>
      <c r="R36" s="10">
        <v>0</v>
      </c>
      <c r="S36" s="11">
        <f t="shared" si="9"/>
        <v>0</v>
      </c>
      <c r="T36" s="10">
        <v>669000</v>
      </c>
      <c r="U36" s="11">
        <f t="shared" si="10"/>
        <v>1.9017679704920659E-2</v>
      </c>
      <c r="V36" s="10">
        <f t="shared" si="11"/>
        <v>35177793</v>
      </c>
      <c r="W36" s="11">
        <f t="shared" si="0"/>
        <v>2.4684713435318868E-2</v>
      </c>
    </row>
    <row r="37" spans="1:23" ht="15.75" thickBot="1" x14ac:dyDescent="0.3">
      <c r="A37" s="12" t="s">
        <v>48</v>
      </c>
      <c r="B37" s="13">
        <v>0</v>
      </c>
      <c r="C37" s="14">
        <f t="shared" si="1"/>
        <v>0</v>
      </c>
      <c r="D37" s="13">
        <v>0</v>
      </c>
      <c r="E37" s="14">
        <f t="shared" si="2"/>
        <v>0</v>
      </c>
      <c r="F37" s="13">
        <v>0</v>
      </c>
      <c r="G37" s="14">
        <f t="shared" si="3"/>
        <v>0</v>
      </c>
      <c r="H37" s="13">
        <v>400000</v>
      </c>
      <c r="I37" s="14">
        <f t="shared" si="4"/>
        <v>3.2973374000494597E-2</v>
      </c>
      <c r="J37" s="13">
        <v>0</v>
      </c>
      <c r="K37" s="14">
        <f t="shared" si="5"/>
        <v>0</v>
      </c>
      <c r="L37" s="13">
        <v>0</v>
      </c>
      <c r="M37" s="14">
        <f t="shared" si="6"/>
        <v>0</v>
      </c>
      <c r="N37" s="13">
        <v>0</v>
      </c>
      <c r="O37" s="14">
        <f t="shared" si="7"/>
        <v>0</v>
      </c>
      <c r="P37" s="13">
        <v>0</v>
      </c>
      <c r="Q37" s="14">
        <f t="shared" si="8"/>
        <v>0</v>
      </c>
      <c r="R37" s="13">
        <v>0</v>
      </c>
      <c r="S37" s="14">
        <f t="shared" si="9"/>
        <v>0</v>
      </c>
      <c r="T37" s="13">
        <v>11731000</v>
      </c>
      <c r="U37" s="14">
        <f t="shared" si="10"/>
        <v>0.9670266259995054</v>
      </c>
      <c r="V37" s="13">
        <f t="shared" si="11"/>
        <v>12131000</v>
      </c>
      <c r="W37" s="14">
        <f t="shared" si="0"/>
        <v>8.512479980874673E-3</v>
      </c>
    </row>
    <row r="38" spans="1:23" x14ac:dyDescent="0.25">
      <c r="A38" s="6" t="s">
        <v>49</v>
      </c>
      <c r="B38" s="7">
        <v>0</v>
      </c>
      <c r="C38" s="8">
        <f t="shared" si="1"/>
        <v>0</v>
      </c>
      <c r="D38" s="7">
        <v>0</v>
      </c>
      <c r="E38" s="8">
        <f t="shared" si="2"/>
        <v>0</v>
      </c>
      <c r="F38" s="7">
        <v>0</v>
      </c>
      <c r="G38" s="8">
        <f t="shared" si="3"/>
        <v>0</v>
      </c>
      <c r="H38" s="7">
        <v>800000</v>
      </c>
      <c r="I38" s="8">
        <f t="shared" si="4"/>
        <v>0.84210526315789469</v>
      </c>
      <c r="J38" s="7">
        <v>0</v>
      </c>
      <c r="K38" s="8">
        <f t="shared" si="5"/>
        <v>0</v>
      </c>
      <c r="L38" s="7">
        <v>0</v>
      </c>
      <c r="M38" s="8">
        <f t="shared" si="6"/>
        <v>0</v>
      </c>
      <c r="N38" s="7">
        <v>0</v>
      </c>
      <c r="O38" s="8">
        <f t="shared" si="7"/>
        <v>0</v>
      </c>
      <c r="P38" s="7">
        <v>0</v>
      </c>
      <c r="Q38" s="8">
        <f t="shared" si="8"/>
        <v>0</v>
      </c>
      <c r="R38" s="7">
        <v>0</v>
      </c>
      <c r="S38" s="8">
        <f t="shared" si="9"/>
        <v>0</v>
      </c>
      <c r="T38" s="7">
        <v>150000</v>
      </c>
      <c r="U38" s="8">
        <f t="shared" si="10"/>
        <v>0.15789473684210525</v>
      </c>
      <c r="V38" s="7">
        <f t="shared" si="11"/>
        <v>950000</v>
      </c>
      <c r="W38" s="8">
        <f t="shared" si="0"/>
        <v>6.6662731694262128E-4</v>
      </c>
    </row>
    <row r="39" spans="1:23" x14ac:dyDescent="0.25">
      <c r="A39" s="9" t="s">
        <v>50</v>
      </c>
      <c r="B39" s="10">
        <v>5496058</v>
      </c>
      <c r="C39" s="11">
        <f t="shared" si="1"/>
        <v>0.39904274315466676</v>
      </c>
      <c r="D39" s="10">
        <v>0</v>
      </c>
      <c r="E39" s="11">
        <f t="shared" si="2"/>
        <v>0</v>
      </c>
      <c r="F39" s="10">
        <v>2503906</v>
      </c>
      <c r="G39" s="11">
        <f t="shared" si="3"/>
        <v>0.18179675666476391</v>
      </c>
      <c r="H39" s="10">
        <v>800000</v>
      </c>
      <c r="I39" s="11">
        <f t="shared" si="4"/>
        <v>5.8084211360894193E-2</v>
      </c>
      <c r="J39" s="10">
        <v>0</v>
      </c>
      <c r="K39" s="11">
        <f t="shared" si="5"/>
        <v>0</v>
      </c>
      <c r="L39" s="10">
        <v>4000</v>
      </c>
      <c r="M39" s="11">
        <f t="shared" si="6"/>
        <v>2.9042105680447097E-4</v>
      </c>
      <c r="N39" s="10">
        <v>0</v>
      </c>
      <c r="O39" s="11">
        <f t="shared" si="7"/>
        <v>0</v>
      </c>
      <c r="P39" s="10">
        <v>0</v>
      </c>
      <c r="Q39" s="11">
        <f t="shared" si="8"/>
        <v>0</v>
      </c>
      <c r="R39" s="10">
        <v>0</v>
      </c>
      <c r="S39" s="11">
        <f t="shared" si="9"/>
        <v>0</v>
      </c>
      <c r="T39" s="10">
        <v>4969142</v>
      </c>
      <c r="U39" s="11">
        <f t="shared" si="10"/>
        <v>0.36078586776287064</v>
      </c>
      <c r="V39" s="10">
        <f t="shared" si="11"/>
        <v>13773106</v>
      </c>
      <c r="W39" s="11">
        <f t="shared" si="0"/>
        <v>9.6647670513119142E-3</v>
      </c>
    </row>
    <row r="40" spans="1:23" x14ac:dyDescent="0.25">
      <c r="A40" s="9" t="s">
        <v>51</v>
      </c>
      <c r="B40" s="10">
        <v>8308718</v>
      </c>
      <c r="C40" s="11">
        <f t="shared" si="1"/>
        <v>0.20525872976428933</v>
      </c>
      <c r="D40" s="10">
        <v>0</v>
      </c>
      <c r="E40" s="11">
        <f t="shared" si="2"/>
        <v>0</v>
      </c>
      <c r="F40" s="10">
        <v>10584000</v>
      </c>
      <c r="G40" s="11">
        <f t="shared" si="3"/>
        <v>0.26146734018716705</v>
      </c>
      <c r="H40" s="10">
        <v>8057582</v>
      </c>
      <c r="I40" s="11">
        <f t="shared" si="4"/>
        <v>0.19905466117535844</v>
      </c>
      <c r="J40" s="10">
        <v>0</v>
      </c>
      <c r="K40" s="11">
        <f t="shared" si="5"/>
        <v>0</v>
      </c>
      <c r="L40" s="10">
        <v>2693104</v>
      </c>
      <c r="M40" s="11">
        <f t="shared" si="6"/>
        <v>6.6530493171524971E-2</v>
      </c>
      <c r="N40" s="10">
        <v>0</v>
      </c>
      <c r="O40" s="11">
        <f t="shared" si="7"/>
        <v>0</v>
      </c>
      <c r="P40" s="10">
        <v>506400</v>
      </c>
      <c r="Q40" s="11">
        <f t="shared" si="8"/>
        <v>1.2510115369499376E-2</v>
      </c>
      <c r="R40" s="10">
        <v>0</v>
      </c>
      <c r="S40" s="11">
        <f t="shared" si="9"/>
        <v>0</v>
      </c>
      <c r="T40" s="10">
        <v>10329439</v>
      </c>
      <c r="U40" s="11">
        <f t="shared" si="10"/>
        <v>0.25517866033216086</v>
      </c>
      <c r="V40" s="10">
        <f t="shared" si="11"/>
        <v>40479243</v>
      </c>
      <c r="W40" s="11">
        <f t="shared" si="0"/>
        <v>2.8404809634693037E-2</v>
      </c>
    </row>
    <row r="41" spans="1:23" x14ac:dyDescent="0.25">
      <c r="A41" s="9" t="s">
        <v>52</v>
      </c>
      <c r="B41" s="10">
        <v>950000</v>
      </c>
      <c r="C41" s="11">
        <f t="shared" si="1"/>
        <v>0.15938190689882067</v>
      </c>
      <c r="D41" s="10">
        <v>0</v>
      </c>
      <c r="E41" s="11">
        <f t="shared" si="2"/>
        <v>0</v>
      </c>
      <c r="F41" s="10">
        <v>2000000</v>
      </c>
      <c r="G41" s="11">
        <f t="shared" si="3"/>
        <v>0.33554085662909616</v>
      </c>
      <c r="H41" s="10">
        <v>0</v>
      </c>
      <c r="I41" s="11">
        <f t="shared" si="4"/>
        <v>0</v>
      </c>
      <c r="J41" s="10">
        <v>348000</v>
      </c>
      <c r="K41" s="11">
        <f t="shared" si="5"/>
        <v>5.8384109053462731E-2</v>
      </c>
      <c r="L41" s="10">
        <v>0</v>
      </c>
      <c r="M41" s="11">
        <f t="shared" si="6"/>
        <v>0</v>
      </c>
      <c r="N41" s="10">
        <v>600000</v>
      </c>
      <c r="O41" s="11">
        <f t="shared" si="7"/>
        <v>0.10066225698872884</v>
      </c>
      <c r="P41" s="10">
        <v>0</v>
      </c>
      <c r="Q41" s="11">
        <f t="shared" si="8"/>
        <v>0</v>
      </c>
      <c r="R41" s="10">
        <v>0</v>
      </c>
      <c r="S41" s="11">
        <f t="shared" si="9"/>
        <v>0</v>
      </c>
      <c r="T41" s="10">
        <v>2062526</v>
      </c>
      <c r="U41" s="11">
        <f t="shared" si="10"/>
        <v>0.34603087042989161</v>
      </c>
      <c r="V41" s="10">
        <f t="shared" si="11"/>
        <v>5960526</v>
      </c>
      <c r="W41" s="11">
        <f t="shared" si="0"/>
        <v>4.1825783736281416E-3</v>
      </c>
    </row>
    <row r="42" spans="1:23" ht="15.75" thickBot="1" x14ac:dyDescent="0.3">
      <c r="A42" s="9" t="s">
        <v>53</v>
      </c>
      <c r="B42" s="10">
        <v>12694574</v>
      </c>
      <c r="C42" s="11">
        <f t="shared" si="1"/>
        <v>0.39473785432953645</v>
      </c>
      <c r="D42" s="10">
        <v>9418</v>
      </c>
      <c r="E42" s="11">
        <f t="shared" si="2"/>
        <v>2.9285276623505243E-4</v>
      </c>
      <c r="F42" s="10">
        <v>5734872</v>
      </c>
      <c r="G42" s="11">
        <f t="shared" si="3"/>
        <v>0.17832587908302694</v>
      </c>
      <c r="H42" s="10">
        <v>1703076</v>
      </c>
      <c r="I42" s="11">
        <f t="shared" si="4"/>
        <v>5.2957158389098341E-2</v>
      </c>
      <c r="J42" s="10">
        <v>0</v>
      </c>
      <c r="K42" s="11">
        <f t="shared" si="5"/>
        <v>0</v>
      </c>
      <c r="L42" s="10">
        <v>0</v>
      </c>
      <c r="M42" s="11">
        <f t="shared" si="6"/>
        <v>0</v>
      </c>
      <c r="N42" s="10">
        <v>0</v>
      </c>
      <c r="O42" s="11">
        <f t="shared" si="7"/>
        <v>0</v>
      </c>
      <c r="P42" s="10">
        <v>8847003</v>
      </c>
      <c r="Q42" s="11">
        <f t="shared" si="8"/>
        <v>0.27509761111061876</v>
      </c>
      <c r="R42" s="10">
        <v>0</v>
      </c>
      <c r="S42" s="11">
        <f t="shared" si="9"/>
        <v>0</v>
      </c>
      <c r="T42" s="10">
        <v>3170562</v>
      </c>
      <c r="U42" s="11">
        <f t="shared" si="10"/>
        <v>9.8588644321484425E-2</v>
      </c>
      <c r="V42" s="10">
        <f t="shared" si="11"/>
        <v>32159505</v>
      </c>
      <c r="W42" s="11">
        <f t="shared" si="0"/>
        <v>2.2566741613002962E-2</v>
      </c>
    </row>
    <row r="43" spans="1:23" x14ac:dyDescent="0.25">
      <c r="A43" s="15" t="s">
        <v>54</v>
      </c>
      <c r="B43" s="7">
        <v>535604</v>
      </c>
      <c r="C43" s="8">
        <f t="shared" si="1"/>
        <v>3.5638699479310247E-2</v>
      </c>
      <c r="D43" s="7">
        <v>0</v>
      </c>
      <c r="E43" s="8">
        <f t="shared" si="2"/>
        <v>0</v>
      </c>
      <c r="F43" s="16">
        <v>0</v>
      </c>
      <c r="G43" s="17">
        <f t="shared" si="3"/>
        <v>0</v>
      </c>
      <c r="H43" s="7">
        <v>0</v>
      </c>
      <c r="I43" s="8">
        <f t="shared" si="4"/>
        <v>0</v>
      </c>
      <c r="J43" s="16">
        <v>0</v>
      </c>
      <c r="K43" s="17">
        <f t="shared" si="5"/>
        <v>0</v>
      </c>
      <c r="L43" s="7">
        <v>7206326</v>
      </c>
      <c r="M43" s="8">
        <f t="shared" si="6"/>
        <v>0.47950367559603718</v>
      </c>
      <c r="N43" s="16">
        <v>0</v>
      </c>
      <c r="O43" s="18">
        <f t="shared" si="7"/>
        <v>0</v>
      </c>
      <c r="P43" s="7">
        <v>0</v>
      </c>
      <c r="Q43" s="8">
        <f t="shared" si="8"/>
        <v>0</v>
      </c>
      <c r="R43" s="7">
        <v>0</v>
      </c>
      <c r="S43" s="8">
        <f t="shared" si="9"/>
        <v>0</v>
      </c>
      <c r="T43" s="16">
        <v>7286789</v>
      </c>
      <c r="U43" s="17">
        <f t="shared" si="10"/>
        <v>0.48485762492465262</v>
      </c>
      <c r="V43" s="7">
        <f t="shared" si="11"/>
        <v>15028719</v>
      </c>
      <c r="W43" s="8">
        <f t="shared" si="0"/>
        <v>1.0545846972689047E-2</v>
      </c>
    </row>
    <row r="44" spans="1:23" x14ac:dyDescent="0.25">
      <c r="A44" s="19" t="s">
        <v>55</v>
      </c>
      <c r="B44" s="10">
        <v>1841759</v>
      </c>
      <c r="C44" s="11">
        <f t="shared" si="1"/>
        <v>3.7601728844218231E-2</v>
      </c>
      <c r="D44" s="10">
        <v>0</v>
      </c>
      <c r="E44" s="11">
        <f t="shared" si="2"/>
        <v>0</v>
      </c>
      <c r="F44" s="20">
        <v>41042597</v>
      </c>
      <c r="G44" s="21">
        <f t="shared" si="3"/>
        <v>0.83793406382513924</v>
      </c>
      <c r="H44" s="10">
        <v>453709</v>
      </c>
      <c r="I44" s="11">
        <f t="shared" si="4"/>
        <v>9.2630158409332652E-3</v>
      </c>
      <c r="J44" s="20">
        <v>0</v>
      </c>
      <c r="K44" s="21">
        <f t="shared" si="5"/>
        <v>0</v>
      </c>
      <c r="L44" s="10">
        <v>0</v>
      </c>
      <c r="M44" s="11">
        <f t="shared" si="6"/>
        <v>0</v>
      </c>
      <c r="N44" s="20">
        <v>235729</v>
      </c>
      <c r="O44" s="22">
        <f t="shared" si="7"/>
        <v>4.8126915295208109E-3</v>
      </c>
      <c r="P44" s="10">
        <v>4509494</v>
      </c>
      <c r="Q44" s="11">
        <f t="shared" si="8"/>
        <v>9.2066752823050713E-2</v>
      </c>
      <c r="R44" s="10">
        <v>0</v>
      </c>
      <c r="S44" s="11">
        <f t="shared" si="9"/>
        <v>0</v>
      </c>
      <c r="T44" s="20">
        <v>897412</v>
      </c>
      <c r="U44" s="21">
        <f t="shared" si="10"/>
        <v>1.8321747137137689E-2</v>
      </c>
      <c r="V44" s="10">
        <f t="shared" si="11"/>
        <v>48980700</v>
      </c>
      <c r="W44" s="11">
        <f t="shared" si="0"/>
        <v>3.4370392234706788E-2</v>
      </c>
    </row>
    <row r="45" spans="1:23" x14ac:dyDescent="0.25">
      <c r="A45" s="19" t="s">
        <v>56</v>
      </c>
      <c r="B45" s="10">
        <v>2448000</v>
      </c>
      <c r="C45" s="11">
        <f t="shared" si="1"/>
        <v>0.86875053232263011</v>
      </c>
      <c r="D45" s="10">
        <v>0</v>
      </c>
      <c r="E45" s="11">
        <f t="shared" si="2"/>
        <v>0</v>
      </c>
      <c r="F45" s="20">
        <v>369840</v>
      </c>
      <c r="G45" s="21">
        <f t="shared" si="3"/>
        <v>0.13124946767736989</v>
      </c>
      <c r="H45" s="10">
        <v>0</v>
      </c>
      <c r="I45" s="11">
        <f t="shared" si="4"/>
        <v>0</v>
      </c>
      <c r="J45" s="20">
        <v>0</v>
      </c>
      <c r="K45" s="21">
        <f t="shared" si="5"/>
        <v>0</v>
      </c>
      <c r="L45" s="10">
        <v>0</v>
      </c>
      <c r="M45" s="11">
        <f t="shared" si="6"/>
        <v>0</v>
      </c>
      <c r="N45" s="20">
        <v>0</v>
      </c>
      <c r="O45" s="22">
        <f t="shared" si="7"/>
        <v>0</v>
      </c>
      <c r="P45" s="10">
        <v>0</v>
      </c>
      <c r="Q45" s="11">
        <f t="shared" si="8"/>
        <v>0</v>
      </c>
      <c r="R45" s="10">
        <v>0</v>
      </c>
      <c r="S45" s="11">
        <f t="shared" si="9"/>
        <v>0</v>
      </c>
      <c r="T45" s="20">
        <v>0</v>
      </c>
      <c r="U45" s="21">
        <f t="shared" si="10"/>
        <v>0</v>
      </c>
      <c r="V45" s="10">
        <f t="shared" si="11"/>
        <v>2817840</v>
      </c>
      <c r="W45" s="11">
        <f t="shared" si="0"/>
        <v>1.9773148618669432E-3</v>
      </c>
    </row>
    <row r="46" spans="1:23" ht="15.75" thickBot="1" x14ac:dyDescent="0.3">
      <c r="A46" s="23" t="s">
        <v>57</v>
      </c>
      <c r="B46" s="13">
        <v>746800</v>
      </c>
      <c r="C46" s="14">
        <f t="shared" si="1"/>
        <v>1</v>
      </c>
      <c r="D46" s="13">
        <v>0</v>
      </c>
      <c r="E46" s="14">
        <f t="shared" si="2"/>
        <v>0</v>
      </c>
      <c r="F46" s="24">
        <v>0</v>
      </c>
      <c r="G46" s="25">
        <f t="shared" si="3"/>
        <v>0</v>
      </c>
      <c r="H46" s="13">
        <v>0</v>
      </c>
      <c r="I46" s="14">
        <f t="shared" si="4"/>
        <v>0</v>
      </c>
      <c r="J46" s="24">
        <v>0</v>
      </c>
      <c r="K46" s="25">
        <f t="shared" si="5"/>
        <v>0</v>
      </c>
      <c r="L46" s="13">
        <v>0</v>
      </c>
      <c r="M46" s="14">
        <f t="shared" si="6"/>
        <v>0</v>
      </c>
      <c r="N46" s="24">
        <v>0</v>
      </c>
      <c r="O46" s="26">
        <f t="shared" si="7"/>
        <v>0</v>
      </c>
      <c r="P46" s="13">
        <v>0</v>
      </c>
      <c r="Q46" s="14">
        <f t="shared" si="8"/>
        <v>0</v>
      </c>
      <c r="R46" s="13">
        <v>0</v>
      </c>
      <c r="S46" s="14">
        <f t="shared" si="9"/>
        <v>0</v>
      </c>
      <c r="T46" s="24">
        <v>0</v>
      </c>
      <c r="U46" s="25">
        <f t="shared" si="10"/>
        <v>0</v>
      </c>
      <c r="V46" s="13">
        <f t="shared" si="11"/>
        <v>746800</v>
      </c>
      <c r="W46" s="14">
        <f t="shared" si="0"/>
        <v>5.2403924241342062E-4</v>
      </c>
    </row>
    <row r="47" spans="1:23" ht="15.75" thickBot="1" x14ac:dyDescent="0.3">
      <c r="A47" s="27" t="s">
        <v>11</v>
      </c>
      <c r="B47" s="28">
        <f>SUM(B3:B46)</f>
        <v>300600432</v>
      </c>
      <c r="C47" s="29">
        <f>B47/$V$47</f>
        <v>0.21093522047995042</v>
      </c>
      <c r="D47" s="28">
        <f>SUM(D3:D46)</f>
        <v>15627695</v>
      </c>
      <c r="E47" s="29">
        <f>D47/$V$47</f>
        <v>1.0966156197734335E-2</v>
      </c>
      <c r="F47" s="28">
        <f>SUM(F3:F46)</f>
        <v>125988917</v>
      </c>
      <c r="G47" s="29">
        <f>F47/$V$47</f>
        <v>8.8408056530754328E-2</v>
      </c>
      <c r="H47" s="28">
        <f>SUM(H3:H46)</f>
        <v>48516649</v>
      </c>
      <c r="I47" s="29">
        <f>H47/$V$47</f>
        <v>3.4044761631491484E-2</v>
      </c>
      <c r="J47" s="28">
        <f>SUM(J3:J46)</f>
        <v>109682976</v>
      </c>
      <c r="K47" s="29">
        <f>J47/$V$47</f>
        <v>7.6965966321223087E-2</v>
      </c>
      <c r="L47" s="28">
        <f>SUM(L3:L46)</f>
        <v>11351545</v>
      </c>
      <c r="M47" s="29">
        <f>L47/$V$47</f>
        <v>7.9655263015825564E-3</v>
      </c>
      <c r="N47" s="28">
        <f>SUM(N3:N46)</f>
        <v>232453968</v>
      </c>
      <c r="O47" s="29">
        <f>N47/$V$47</f>
        <v>0.16311596315842733</v>
      </c>
      <c r="P47" s="28">
        <f>SUM(P3:P46)</f>
        <v>109254667</v>
      </c>
      <c r="Q47" s="29">
        <f>P47/$V$47</f>
        <v>7.6665416342810058E-2</v>
      </c>
      <c r="R47" s="28">
        <f>SUM(R3:R46)</f>
        <v>14227263</v>
      </c>
      <c r="S47" s="29">
        <f>R47/$V$47</f>
        <v>9.983454906449505E-3</v>
      </c>
      <c r="T47" s="28">
        <f>SUM(T3:T46)</f>
        <v>457380003</v>
      </c>
      <c r="U47" s="29">
        <f>T47/$V$47</f>
        <v>0.32094947812957692</v>
      </c>
      <c r="V47" s="28">
        <f t="shared" si="11"/>
        <v>1425084115</v>
      </c>
      <c r="W47" s="30">
        <f>V47/$V$47</f>
        <v>1</v>
      </c>
    </row>
    <row r="48" spans="1:23" x14ac:dyDescent="0.25">
      <c r="P48" s="31"/>
      <c r="R48" s="31"/>
      <c r="T48" s="31"/>
    </row>
  </sheetData>
  <mergeCells count="11">
    <mergeCell ref="L1:M1"/>
    <mergeCell ref="B1:C1"/>
    <mergeCell ref="D1:E1"/>
    <mergeCell ref="F1:G1"/>
    <mergeCell ref="H1:I1"/>
    <mergeCell ref="J1:K1"/>
    <mergeCell ref="N1:O1"/>
    <mergeCell ref="P1:Q1"/>
    <mergeCell ref="R1:S1"/>
    <mergeCell ref="T1:U1"/>
    <mergeCell ref="V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25 FY 18 Flexible Fund Obligations by Purpose and by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Ullah, Waseem CTR (FTA)</cp:lastModifiedBy>
  <dcterms:created xsi:type="dcterms:W3CDTF">2022-02-17T21:00:10Z</dcterms:created>
  <dcterms:modified xsi:type="dcterms:W3CDTF">2022-02-25T15:42:55Z</dcterms:modified>
</cp:coreProperties>
</file>